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75" windowWidth="11880" windowHeight="5910" tabRatio="874"/>
  </bookViews>
  <sheets>
    <sheet name="VAL_Instructions" sheetId="115" r:id="rId1"/>
    <sheet name="VAL_C1" sheetId="79" r:id="rId2"/>
    <sheet name="C2" sheetId="89" r:id="rId3"/>
    <sheet name="C3" sheetId="72" r:id="rId4"/>
    <sheet name="C4" sheetId="86" r:id="rId5"/>
    <sheet name="C5" sheetId="87" r:id="rId6"/>
    <sheet name="C6" sheetId="65" r:id="rId7"/>
    <sheet name="C7" sheetId="73" r:id="rId8"/>
    <sheet name="C8" sheetId="90" r:id="rId9"/>
    <sheet name="Parameters" sheetId="75" state="hidden" r:id="rId10"/>
    <sheet name="VAL_Drop_Down_Lists" sheetId="77" state="hidden" r:id="rId11"/>
  </sheets>
  <calcPr calcId="145621"/>
</workbook>
</file>

<file path=xl/calcChain.xml><?xml version="1.0" encoding="utf-8"?>
<calcChain xmlns="http://schemas.openxmlformats.org/spreadsheetml/2006/main">
  <c r="Q677" i="65" l="1"/>
  <c r="Q689" i="65"/>
  <c r="R689" i="65" s="1"/>
  <c r="Q687" i="65"/>
  <c r="R687" i="65" s="1"/>
  <c r="Q686" i="65"/>
  <c r="R686" i="65" s="1"/>
  <c r="Q685" i="65"/>
  <c r="R685" i="65" s="1"/>
  <c r="Q684" i="65"/>
  <c r="R684" i="65" s="1"/>
  <c r="Q683" i="65"/>
  <c r="R683" i="65" s="1"/>
  <c r="Q682" i="65"/>
  <c r="R682" i="65" s="1"/>
  <c r="Q681" i="65"/>
  <c r="R681" i="65" s="1"/>
  <c r="Q680" i="65"/>
  <c r="R680" i="65" s="1"/>
  <c r="Q679" i="65"/>
  <c r="R679" i="65" s="1"/>
  <c r="Q678" i="65"/>
  <c r="R678" i="65" s="1"/>
  <c r="R677" i="65"/>
  <c r="Q676" i="65"/>
  <c r="R676" i="65" s="1"/>
  <c r="Q675" i="65"/>
  <c r="R675" i="65" s="1"/>
  <c r="Q674" i="65"/>
  <c r="R674" i="65" s="1"/>
  <c r="Q673" i="65"/>
  <c r="R673" i="65" s="1"/>
  <c r="Q672" i="65"/>
  <c r="R672" i="65" s="1"/>
  <c r="Q671" i="65"/>
  <c r="R671" i="65" s="1"/>
  <c r="Q670" i="65"/>
  <c r="R670" i="65" s="1"/>
  <c r="Q668" i="65"/>
  <c r="R668" i="65" s="1"/>
  <c r="Q667" i="65"/>
  <c r="R667" i="65" s="1"/>
  <c r="Q666" i="65"/>
  <c r="R666" i="65" s="1"/>
  <c r="Q665" i="65"/>
  <c r="R665" i="65" s="1"/>
  <c r="Q664" i="65"/>
  <c r="R664" i="65" s="1"/>
  <c r="Q663" i="65"/>
  <c r="R663" i="65" s="1"/>
  <c r="Q662" i="65"/>
  <c r="R662" i="65" s="1"/>
  <c r="Q661" i="65"/>
  <c r="R661" i="65" s="1"/>
  <c r="Q660" i="65"/>
  <c r="R660" i="65" s="1"/>
  <c r="Q659" i="65"/>
  <c r="R659" i="65" s="1"/>
  <c r="Q658" i="65"/>
  <c r="R658" i="65" s="1"/>
  <c r="Q657" i="65"/>
  <c r="R657" i="65" s="1"/>
  <c r="Q656" i="65"/>
  <c r="R656" i="65" s="1"/>
  <c r="Q655" i="65"/>
  <c r="R655" i="65" s="1"/>
  <c r="Q654" i="65"/>
  <c r="R654" i="65" s="1"/>
  <c r="Q653" i="65"/>
  <c r="R653" i="65" s="1"/>
  <c r="Q652" i="65"/>
  <c r="R652" i="65" s="1"/>
  <c r="Q651" i="65"/>
  <c r="R651" i="65" s="1"/>
  <c r="Q650" i="65"/>
  <c r="R650" i="65" s="1"/>
  <c r="Q649" i="65"/>
  <c r="R649" i="65" s="1"/>
  <c r="Q648" i="65"/>
  <c r="R648" i="65" s="1"/>
  <c r="Q647" i="65"/>
  <c r="R647" i="65" s="1"/>
  <c r="Q646" i="65"/>
  <c r="R646" i="65" s="1"/>
  <c r="Q645" i="65"/>
  <c r="R645" i="65" s="1"/>
  <c r="Q644" i="65"/>
  <c r="R644" i="65" s="1"/>
  <c r="Q643" i="65"/>
  <c r="R643" i="65" s="1"/>
  <c r="Q642" i="65"/>
  <c r="R642" i="65" s="1"/>
  <c r="Q641" i="65"/>
  <c r="R641" i="65" s="1"/>
  <c r="Q640" i="65"/>
  <c r="R640" i="65" s="1"/>
  <c r="Q639" i="65"/>
  <c r="R639" i="65" s="1"/>
  <c r="Q638" i="65"/>
  <c r="R638" i="65" s="1"/>
  <c r="Q637" i="65"/>
  <c r="R637" i="65" s="1"/>
  <c r="Q636" i="65"/>
  <c r="R636" i="65" s="1"/>
  <c r="Q635" i="65"/>
  <c r="R635" i="65" s="1"/>
  <c r="Q634" i="65"/>
  <c r="R634" i="65" s="1"/>
  <c r="Q633" i="65"/>
  <c r="R633" i="65" s="1"/>
  <c r="Q632" i="65"/>
  <c r="R632" i="65" s="1"/>
  <c r="Q631" i="65"/>
  <c r="R631" i="65" s="1"/>
  <c r="Q630" i="65"/>
  <c r="R630" i="65" s="1"/>
  <c r="Q629" i="65"/>
  <c r="R629" i="65" s="1"/>
  <c r="Q628" i="65"/>
  <c r="R628" i="65" s="1"/>
  <c r="Q627" i="65"/>
  <c r="R627" i="65" s="1"/>
  <c r="Q626" i="65"/>
  <c r="R626" i="65" s="1"/>
  <c r="Q625" i="65"/>
  <c r="R625" i="65" s="1"/>
  <c r="Q624" i="65"/>
  <c r="R624" i="65" s="1"/>
  <c r="Q623" i="65"/>
  <c r="R623" i="65" s="1"/>
  <c r="Q621" i="65"/>
  <c r="R621" i="65" s="1"/>
  <c r="Q620" i="65"/>
  <c r="R620" i="65" s="1"/>
  <c r="Q619" i="65"/>
  <c r="R619" i="65" s="1"/>
  <c r="Q618" i="65"/>
  <c r="R618" i="65" s="1"/>
  <c r="Q617" i="65"/>
  <c r="R617" i="65" s="1"/>
  <c r="Q616" i="65"/>
  <c r="R616" i="65" s="1"/>
  <c r="Q615" i="65"/>
  <c r="R615" i="65" s="1"/>
  <c r="Q614" i="65"/>
  <c r="R614" i="65" s="1"/>
  <c r="Q613" i="65"/>
  <c r="R613" i="65" s="1"/>
  <c r="Q612" i="65"/>
  <c r="R612" i="65" s="1"/>
  <c r="Q611" i="65"/>
  <c r="R611" i="65" s="1"/>
  <c r="Q610" i="65"/>
  <c r="R610" i="65" s="1"/>
  <c r="Q609" i="65"/>
  <c r="R609" i="65" s="1"/>
  <c r="Q608" i="65"/>
  <c r="R608" i="65" s="1"/>
  <c r="Q607" i="65"/>
  <c r="R607" i="65" s="1"/>
  <c r="Q606" i="65"/>
  <c r="R606" i="65" s="1"/>
  <c r="R605" i="65"/>
  <c r="Q605" i="65"/>
  <c r="R604" i="65"/>
  <c r="Q604" i="65"/>
  <c r="R603" i="65"/>
  <c r="Q603" i="65"/>
  <c r="R602" i="65"/>
  <c r="Q602" i="65"/>
  <c r="R601" i="65"/>
  <c r="Q601" i="65"/>
  <c r="R600" i="65"/>
  <c r="Q600" i="65"/>
  <c r="R599" i="65"/>
  <c r="Q599" i="65"/>
  <c r="R598" i="65"/>
  <c r="Q598" i="65"/>
  <c r="R597" i="65"/>
  <c r="Q597" i="65"/>
  <c r="R596" i="65"/>
  <c r="Q596" i="65"/>
  <c r="R595" i="65"/>
  <c r="Q595" i="65"/>
  <c r="R594" i="65"/>
  <c r="Q594" i="65"/>
  <c r="R593" i="65"/>
  <c r="Q593" i="65"/>
  <c r="R592" i="65"/>
  <c r="Q592" i="65"/>
  <c r="R591" i="65"/>
  <c r="Q591" i="65"/>
  <c r="R590" i="65"/>
  <c r="Q590" i="65"/>
  <c r="R589" i="65"/>
  <c r="Q589" i="65"/>
  <c r="R588" i="65"/>
  <c r="Q588" i="65"/>
  <c r="R587" i="65"/>
  <c r="Q587" i="65"/>
  <c r="R586" i="65"/>
  <c r="Q586" i="65"/>
  <c r="R585" i="65"/>
  <c r="Q585" i="65"/>
  <c r="R584" i="65"/>
  <c r="Q584" i="65"/>
  <c r="R583" i="65"/>
  <c r="Q583" i="65"/>
  <c r="R582" i="65"/>
  <c r="Q582" i="65"/>
  <c r="R581" i="65"/>
  <c r="Q581" i="65"/>
  <c r="R580" i="65"/>
  <c r="Q580" i="65"/>
  <c r="R579" i="65"/>
  <c r="Q579" i="65"/>
  <c r="R578" i="65"/>
  <c r="Q578" i="65"/>
  <c r="R577" i="65"/>
  <c r="Q577" i="65"/>
  <c r="R576" i="65"/>
  <c r="Q576" i="65"/>
  <c r="R575" i="65"/>
  <c r="Q575" i="65"/>
  <c r="R574" i="65"/>
  <c r="Q574" i="65"/>
  <c r="R573" i="65"/>
  <c r="Q573" i="65"/>
  <c r="R572" i="65"/>
  <c r="Q572" i="65"/>
  <c r="R571" i="65"/>
  <c r="Q571" i="65"/>
  <c r="R569" i="65"/>
  <c r="Q569" i="65"/>
  <c r="R568" i="65"/>
  <c r="Q568" i="65"/>
  <c r="R567" i="65"/>
  <c r="Q567" i="65"/>
  <c r="R566" i="65"/>
  <c r="Q566" i="65"/>
  <c r="R565" i="65"/>
  <c r="Q565" i="65"/>
  <c r="R564" i="65"/>
  <c r="Q564" i="65"/>
  <c r="R563" i="65"/>
  <c r="Q563" i="65"/>
  <c r="R562" i="65"/>
  <c r="Q562" i="65"/>
  <c r="R561" i="65"/>
  <c r="Q561" i="65"/>
  <c r="R560" i="65"/>
  <c r="Q560" i="65"/>
  <c r="R559" i="65"/>
  <c r="Q559" i="65"/>
  <c r="R558" i="65"/>
  <c r="Q558" i="65"/>
  <c r="R557" i="65"/>
  <c r="Q557" i="65"/>
  <c r="R556" i="65"/>
  <c r="Q556" i="65"/>
  <c r="R555" i="65"/>
  <c r="Q555" i="65"/>
  <c r="R554" i="65"/>
  <c r="Q554" i="65"/>
  <c r="R553" i="65"/>
  <c r="Q553" i="65"/>
  <c r="R552" i="65"/>
  <c r="Q552" i="65"/>
  <c r="R551" i="65"/>
  <c r="Q551" i="65"/>
  <c r="R550" i="65"/>
  <c r="Q550" i="65"/>
  <c r="R549" i="65"/>
  <c r="Q549" i="65"/>
  <c r="R548" i="65"/>
  <c r="Q548" i="65"/>
  <c r="R547" i="65"/>
  <c r="Q547" i="65"/>
  <c r="R546" i="65"/>
  <c r="Q546" i="65"/>
  <c r="R545" i="65"/>
  <c r="Q545" i="65"/>
  <c r="R544" i="65"/>
  <c r="Q544" i="65"/>
  <c r="R543" i="65"/>
  <c r="Q543" i="65"/>
  <c r="R542" i="65"/>
  <c r="Q542" i="65"/>
  <c r="R541" i="65"/>
  <c r="Q541" i="65"/>
  <c r="R540" i="65"/>
  <c r="Q540" i="65"/>
  <c r="R539" i="65"/>
  <c r="Q539" i="65"/>
  <c r="R538" i="65"/>
  <c r="Q538" i="65"/>
  <c r="R537" i="65"/>
  <c r="Q537" i="65"/>
  <c r="R536" i="65"/>
  <c r="Q536" i="65"/>
  <c r="R535" i="65"/>
  <c r="Q535" i="65"/>
  <c r="R534" i="65"/>
  <c r="Q534" i="65"/>
  <c r="R533" i="65"/>
  <c r="Q533" i="65"/>
  <c r="R532" i="65"/>
  <c r="Q532" i="65"/>
  <c r="R531" i="65"/>
  <c r="Q531" i="65"/>
  <c r="R530" i="65"/>
  <c r="Q530" i="65"/>
  <c r="R529" i="65"/>
  <c r="Q529" i="65"/>
  <c r="R528" i="65"/>
  <c r="Q528" i="65"/>
  <c r="R527" i="65"/>
  <c r="Q527" i="65"/>
  <c r="R525" i="65"/>
  <c r="Q525" i="65"/>
  <c r="R524" i="65"/>
  <c r="Q524" i="65"/>
  <c r="R523" i="65"/>
  <c r="Q523" i="65"/>
  <c r="R522" i="65"/>
  <c r="Q522" i="65"/>
  <c r="R520" i="65"/>
  <c r="Q520" i="65"/>
  <c r="R519" i="65"/>
  <c r="Q519" i="65"/>
  <c r="R518" i="65"/>
  <c r="Q518" i="65"/>
  <c r="R517" i="65"/>
  <c r="Q517" i="65"/>
  <c r="R516" i="65"/>
  <c r="Q516" i="65"/>
  <c r="R515" i="65"/>
  <c r="Q515" i="65"/>
  <c r="R514" i="65"/>
  <c r="Q514" i="65"/>
  <c r="R513" i="65"/>
  <c r="Q513" i="65"/>
  <c r="R512" i="65"/>
  <c r="Q512" i="65"/>
  <c r="R511" i="65"/>
  <c r="Q511" i="65"/>
  <c r="R510" i="65"/>
  <c r="Q510" i="65"/>
  <c r="R509" i="65"/>
  <c r="Q509" i="65"/>
  <c r="R508" i="65"/>
  <c r="Q508" i="65"/>
  <c r="R507" i="65"/>
  <c r="Q507" i="65"/>
  <c r="R506" i="65"/>
  <c r="Q506" i="65"/>
  <c r="R505" i="65"/>
  <c r="Q505" i="65"/>
  <c r="R504" i="65"/>
  <c r="Q504" i="65"/>
  <c r="R503" i="65"/>
  <c r="Q503" i="65"/>
  <c r="R502" i="65"/>
  <c r="Q502" i="65"/>
  <c r="R501" i="65"/>
  <c r="Q501" i="65"/>
  <c r="R500" i="65"/>
  <c r="Q500" i="65"/>
  <c r="R499" i="65"/>
  <c r="Q499" i="65"/>
  <c r="R498" i="65"/>
  <c r="Q498" i="65"/>
  <c r="R497" i="65"/>
  <c r="Q497" i="65"/>
  <c r="R496" i="65"/>
  <c r="Q496" i="65"/>
  <c r="R495" i="65"/>
  <c r="Q495" i="65"/>
  <c r="R494" i="65"/>
  <c r="Q494" i="65"/>
  <c r="R493" i="65"/>
  <c r="Q493" i="65"/>
  <c r="R492" i="65"/>
  <c r="Q492" i="65"/>
  <c r="R491" i="65"/>
  <c r="Q491" i="65"/>
  <c r="R490" i="65"/>
  <c r="Q490" i="65"/>
  <c r="R489" i="65"/>
  <c r="Q489" i="65"/>
  <c r="R488" i="65"/>
  <c r="Q488" i="65"/>
  <c r="R487" i="65"/>
  <c r="Q487" i="65"/>
  <c r="R486" i="65"/>
  <c r="Q486" i="65"/>
  <c r="R485" i="65"/>
  <c r="Q485" i="65"/>
  <c r="R484" i="65"/>
  <c r="Q484" i="65"/>
  <c r="R483" i="65"/>
  <c r="Q483" i="65"/>
  <c r="R482" i="65"/>
  <c r="Q482" i="65"/>
  <c r="R481" i="65"/>
  <c r="Q481" i="65"/>
  <c r="R480" i="65"/>
  <c r="Q480" i="65"/>
  <c r="R479" i="65"/>
  <c r="Q479" i="65"/>
  <c r="R478" i="65"/>
  <c r="Q478" i="65"/>
  <c r="R477" i="65"/>
  <c r="Q477" i="65"/>
  <c r="R476" i="65"/>
  <c r="Q476" i="65"/>
  <c r="R475" i="65"/>
  <c r="Q475" i="65"/>
  <c r="R474" i="65"/>
  <c r="Q474" i="65"/>
  <c r="R473" i="65"/>
  <c r="Q473" i="65"/>
  <c r="R472" i="65"/>
  <c r="Q472" i="65"/>
  <c r="R471" i="65"/>
  <c r="Q471" i="65"/>
  <c r="R470" i="65"/>
  <c r="Q470" i="65"/>
  <c r="R469" i="65"/>
  <c r="Q469" i="65"/>
  <c r="R468" i="65"/>
  <c r="Q468" i="65"/>
  <c r="R467" i="65"/>
  <c r="Q467" i="65"/>
  <c r="R466" i="65"/>
  <c r="Q466" i="65"/>
  <c r="R462" i="65"/>
  <c r="Q462" i="65"/>
  <c r="R443" i="65"/>
  <c r="Q443" i="65"/>
  <c r="R396" i="65"/>
  <c r="Q396" i="65"/>
  <c r="R344" i="65"/>
  <c r="Q344" i="65"/>
  <c r="R300" i="65"/>
  <c r="Q300" i="65"/>
  <c r="R295" i="65"/>
  <c r="Q295" i="65"/>
  <c r="Q464" i="65" s="1"/>
  <c r="R236" i="65"/>
  <c r="Q236" i="65"/>
  <c r="R217" i="65"/>
  <c r="Q217" i="65"/>
  <c r="R170" i="65"/>
  <c r="Q170" i="65"/>
  <c r="Q622" i="65" s="1"/>
  <c r="R118" i="65"/>
  <c r="Q118" i="65"/>
  <c r="Q570" i="65" s="1"/>
  <c r="R74" i="65"/>
  <c r="Q74" i="65"/>
  <c r="Q526" i="65" s="1"/>
  <c r="R69" i="65"/>
  <c r="Q69" i="65"/>
  <c r="Q521" i="65" s="1"/>
  <c r="R521" i="65" l="1"/>
  <c r="R526" i="65"/>
  <c r="R570" i="65"/>
  <c r="R464" i="65"/>
  <c r="R622" i="65"/>
  <c r="Q669" i="65"/>
  <c r="Q688" i="65"/>
  <c r="Q238" i="65"/>
  <c r="R669" i="65"/>
  <c r="R688" i="65"/>
  <c r="R238" i="65" l="1"/>
  <c r="Q690" i="65" l="1"/>
  <c r="R690" i="65" s="1"/>
  <c r="R85" i="87" l="1"/>
  <c r="Q16" i="86"/>
  <c r="B8" i="86" l="1"/>
  <c r="B7" i="86"/>
  <c r="B8" i="87"/>
  <c r="B7" i="87"/>
  <c r="B8" i="65"/>
  <c r="B7" i="65"/>
  <c r="B8" i="73"/>
  <c r="B7" i="73"/>
  <c r="B8" i="90"/>
  <c r="B7" i="90"/>
  <c r="B8" i="72"/>
  <c r="B7" i="72"/>
  <c r="B4" i="87"/>
  <c r="B3" i="87"/>
  <c r="B2" i="87"/>
  <c r="B4" i="65"/>
  <c r="B3" i="65"/>
  <c r="B2" i="65"/>
  <c r="B4" i="73"/>
  <c r="B3" i="73"/>
  <c r="B2" i="73"/>
  <c r="B4" i="90"/>
  <c r="B3" i="90"/>
  <c r="B2" i="90"/>
  <c r="B4" i="86"/>
  <c r="B3" i="86"/>
  <c r="B2" i="86"/>
  <c r="B9" i="65"/>
  <c r="B2" i="72" l="1"/>
  <c r="B2" i="89"/>
  <c r="AI23" i="89" l="1"/>
  <c r="AI18" i="89"/>
  <c r="AI17" i="89"/>
  <c r="AI15" i="89"/>
  <c r="AI14" i="89"/>
  <c r="AJ17" i="89" l="1"/>
  <c r="AJ23" i="89"/>
  <c r="AJ15" i="89"/>
  <c r="AJ18" i="89"/>
  <c r="AJ14" i="89"/>
  <c r="Q16" i="89" l="1"/>
  <c r="T21" i="90" l="1"/>
  <c r="Q21" i="90"/>
  <c r="T20" i="90"/>
  <c r="T19" i="90"/>
  <c r="Q19" i="90"/>
  <c r="T16" i="90"/>
  <c r="AI36" i="73"/>
  <c r="AI35" i="73"/>
  <c r="AI34" i="73"/>
  <c r="AI33" i="73"/>
  <c r="AI32" i="73"/>
  <c r="AI31" i="73"/>
  <c r="AI30" i="73"/>
  <c r="AI29" i="73"/>
  <c r="AI28" i="73"/>
  <c r="AI27" i="73"/>
  <c r="AI26" i="73"/>
  <c r="AI24" i="73"/>
  <c r="AI23" i="73"/>
  <c r="AI22" i="73"/>
  <c r="AI21" i="73"/>
  <c r="AI20" i="73"/>
  <c r="AI19" i="73"/>
  <c r="AI18" i="73"/>
  <c r="AI17" i="73"/>
  <c r="AI16" i="73"/>
  <c r="AI15" i="73"/>
  <c r="AF48" i="73"/>
  <c r="AC48" i="73"/>
  <c r="Z48" i="73"/>
  <c r="W48" i="73"/>
  <c r="T48" i="73"/>
  <c r="Q48" i="73"/>
  <c r="AF47" i="73"/>
  <c r="AC47" i="73"/>
  <c r="Z47" i="73"/>
  <c r="W47" i="73"/>
  <c r="T47" i="73"/>
  <c r="Q47" i="73"/>
  <c r="AF46" i="73"/>
  <c r="AC46" i="73"/>
  <c r="Z46" i="73"/>
  <c r="W46" i="73"/>
  <c r="T46" i="73"/>
  <c r="Q46" i="73"/>
  <c r="AF45" i="73"/>
  <c r="AC45" i="73"/>
  <c r="Z45" i="73"/>
  <c r="W45" i="73"/>
  <c r="T45" i="73"/>
  <c r="Q45" i="73"/>
  <c r="AF44" i="73"/>
  <c r="AC44" i="73"/>
  <c r="Z44" i="73"/>
  <c r="W44" i="73"/>
  <c r="T44" i="73"/>
  <c r="Q44" i="73"/>
  <c r="AF43" i="73"/>
  <c r="AC43" i="73"/>
  <c r="Z43" i="73"/>
  <c r="W43" i="73"/>
  <c r="T43" i="73"/>
  <c r="Q43" i="73"/>
  <c r="AF42" i="73"/>
  <c r="AC42" i="73"/>
  <c r="Z42" i="73"/>
  <c r="W42" i="73"/>
  <c r="T42" i="73"/>
  <c r="Q42" i="73"/>
  <c r="AF41" i="73"/>
  <c r="AC41" i="73"/>
  <c r="Z41" i="73"/>
  <c r="W41" i="73"/>
  <c r="T41" i="73"/>
  <c r="Q41" i="73"/>
  <c r="AF40" i="73"/>
  <c r="AC40" i="73"/>
  <c r="Z40" i="73"/>
  <c r="W40" i="73"/>
  <c r="T40" i="73"/>
  <c r="Q40" i="73"/>
  <c r="AF39" i="73"/>
  <c r="AC39" i="73"/>
  <c r="Z39" i="73"/>
  <c r="W39" i="73"/>
  <c r="T39" i="73"/>
  <c r="Q39" i="73"/>
  <c r="AF38" i="73"/>
  <c r="AC38" i="73"/>
  <c r="Z38" i="73"/>
  <c r="W38" i="73"/>
  <c r="T38" i="73"/>
  <c r="AF37" i="73"/>
  <c r="AC37" i="73"/>
  <c r="Z37" i="73"/>
  <c r="W37" i="73"/>
  <c r="T37" i="73"/>
  <c r="Q37" i="73"/>
  <c r="AF25" i="73"/>
  <c r="AC25" i="73"/>
  <c r="Z25" i="73"/>
  <c r="W25" i="73"/>
  <c r="T25" i="73"/>
  <c r="Q25" i="73"/>
  <c r="T101" i="87"/>
  <c r="Q101" i="87"/>
  <c r="T100" i="87"/>
  <c r="Q100" i="87"/>
  <c r="T99" i="87"/>
  <c r="Q99" i="87"/>
  <c r="T98" i="87"/>
  <c r="Q98" i="87"/>
  <c r="T97" i="87"/>
  <c r="Q97" i="87"/>
  <c r="T96" i="87"/>
  <c r="Q96" i="87"/>
  <c r="T95" i="87"/>
  <c r="Q95" i="87"/>
  <c r="T94" i="87"/>
  <c r="Q94" i="87"/>
  <c r="T93" i="87"/>
  <c r="Q93" i="87"/>
  <c r="T92" i="87"/>
  <c r="Q92" i="87"/>
  <c r="T91" i="87"/>
  <c r="Q91" i="87"/>
  <c r="T90" i="87"/>
  <c r="Q90" i="87"/>
  <c r="T89" i="87"/>
  <c r="Q89" i="87"/>
  <c r="T88" i="87"/>
  <c r="Q88" i="87"/>
  <c r="T87" i="87"/>
  <c r="Q87" i="87"/>
  <c r="T86" i="87"/>
  <c r="Q86" i="87"/>
  <c r="T85" i="87"/>
  <c r="Q85" i="87"/>
  <c r="T84" i="87"/>
  <c r="Q84" i="87"/>
  <c r="T83" i="87"/>
  <c r="Q83" i="87"/>
  <c r="T82" i="87"/>
  <c r="Q82" i="87"/>
  <c r="T81" i="87"/>
  <c r="Q81" i="87"/>
  <c r="T80" i="87"/>
  <c r="Q80" i="87"/>
  <c r="T79" i="87"/>
  <c r="Q79" i="87"/>
  <c r="T78" i="87"/>
  <c r="Q78" i="87"/>
  <c r="T77" i="87"/>
  <c r="Q77" i="87"/>
  <c r="T76" i="87"/>
  <c r="Q76" i="87"/>
  <c r="T75" i="87"/>
  <c r="Q75" i="87"/>
  <c r="T74" i="87"/>
  <c r="T72" i="87"/>
  <c r="Q72" i="87"/>
  <c r="T42" i="87"/>
  <c r="AI16" i="86"/>
  <c r="AF16" i="86"/>
  <c r="AC16" i="86"/>
  <c r="Z16" i="86"/>
  <c r="W16" i="86"/>
  <c r="T16" i="86"/>
  <c r="Z48" i="72"/>
  <c r="W48" i="72"/>
  <c r="T48" i="72"/>
  <c r="Q48" i="72"/>
  <c r="Z47" i="72"/>
  <c r="W47" i="72"/>
  <c r="T47" i="72"/>
  <c r="Q47" i="72"/>
  <c r="Z46" i="72"/>
  <c r="W46" i="72"/>
  <c r="T46" i="72"/>
  <c r="Q46" i="72"/>
  <c r="Z45" i="72"/>
  <c r="W45" i="72"/>
  <c r="T45" i="72"/>
  <c r="Q45" i="72"/>
  <c r="Z44" i="72"/>
  <c r="W44" i="72"/>
  <c r="T44" i="72"/>
  <c r="Q44" i="72"/>
  <c r="Z43" i="72"/>
  <c r="W43" i="72"/>
  <c r="T43" i="72"/>
  <c r="Q43" i="72"/>
  <c r="Z42" i="72"/>
  <c r="W42" i="72"/>
  <c r="T42" i="72"/>
  <c r="Q42" i="72"/>
  <c r="Z41" i="72"/>
  <c r="W41" i="72"/>
  <c r="T41" i="72"/>
  <c r="Q41" i="72"/>
  <c r="Z40" i="72"/>
  <c r="W40" i="72"/>
  <c r="T40" i="72"/>
  <c r="Q40" i="72"/>
  <c r="Z39" i="72"/>
  <c r="W39" i="72"/>
  <c r="T39" i="72"/>
  <c r="Q39" i="72"/>
  <c r="Z38" i="72"/>
  <c r="W38" i="72"/>
  <c r="T38" i="72"/>
  <c r="Q38" i="72"/>
  <c r="AF21" i="89"/>
  <c r="AC21" i="89"/>
  <c r="Z21" i="89"/>
  <c r="T21" i="89"/>
  <c r="Q21" i="89"/>
  <c r="AF20" i="89"/>
  <c r="AC20" i="89"/>
  <c r="Z20" i="89"/>
  <c r="T20" i="89"/>
  <c r="AF19" i="89"/>
  <c r="AC19" i="89"/>
  <c r="Z19" i="89"/>
  <c r="W19" i="89"/>
  <c r="T19" i="89"/>
  <c r="Q19" i="89"/>
  <c r="AF16" i="89"/>
  <c r="AC16" i="89"/>
  <c r="Z16" i="89"/>
  <c r="T16" i="89"/>
  <c r="AC36" i="72"/>
  <c r="AC35" i="72"/>
  <c r="AC34" i="72"/>
  <c r="AC33" i="72"/>
  <c r="AC32" i="72"/>
  <c r="AC31" i="72"/>
  <c r="AC30" i="72"/>
  <c r="AC29" i="72"/>
  <c r="AC28" i="72"/>
  <c r="AC27" i="72"/>
  <c r="AC26" i="72"/>
  <c r="AC24" i="72"/>
  <c r="AC23" i="72"/>
  <c r="AC22" i="72"/>
  <c r="AC21" i="72"/>
  <c r="AC20" i="72"/>
  <c r="AC19" i="72"/>
  <c r="AC18" i="72"/>
  <c r="AC17" i="72"/>
  <c r="AC16" i="72"/>
  <c r="AC15" i="72"/>
  <c r="Z37" i="72"/>
  <c r="AA37" i="72" s="1"/>
  <c r="W37" i="72"/>
  <c r="X37" i="72" s="1"/>
  <c r="T37" i="72"/>
  <c r="Q37" i="72"/>
  <c r="R37" i="72" s="1"/>
  <c r="Z25" i="72"/>
  <c r="W25" i="72"/>
  <c r="T25" i="72"/>
  <c r="Q25" i="72"/>
  <c r="R19" i="90" l="1"/>
  <c r="U21" i="90"/>
  <c r="U19" i="90"/>
  <c r="R21" i="90"/>
  <c r="U37" i="73"/>
  <c r="AA37" i="73"/>
  <c r="AG37" i="73"/>
  <c r="R39" i="73"/>
  <c r="X39" i="73"/>
  <c r="AD39" i="73"/>
  <c r="R40" i="73"/>
  <c r="X40" i="73"/>
  <c r="AD40" i="73"/>
  <c r="R41" i="73"/>
  <c r="X41" i="73"/>
  <c r="AD41" i="73"/>
  <c r="R42" i="73"/>
  <c r="X42" i="73"/>
  <c r="AD42" i="73"/>
  <c r="R43" i="73"/>
  <c r="X43" i="73"/>
  <c r="AD43" i="73"/>
  <c r="R44" i="73"/>
  <c r="X44" i="73"/>
  <c r="AD44" i="73"/>
  <c r="R45" i="73"/>
  <c r="X45" i="73"/>
  <c r="AD45" i="73"/>
  <c r="R46" i="73"/>
  <c r="X46" i="73"/>
  <c r="AD46" i="73"/>
  <c r="R47" i="73"/>
  <c r="X47" i="73"/>
  <c r="AD47" i="73"/>
  <c r="R48" i="73"/>
  <c r="X48" i="73"/>
  <c r="AD48" i="73"/>
  <c r="AJ15" i="73"/>
  <c r="AJ17" i="73"/>
  <c r="AJ19" i="73"/>
  <c r="AJ21" i="73"/>
  <c r="AJ23" i="73"/>
  <c r="AJ26" i="73"/>
  <c r="AJ28" i="73"/>
  <c r="AJ30" i="73"/>
  <c r="AJ32" i="73"/>
  <c r="AJ34" i="73"/>
  <c r="AJ36" i="73"/>
  <c r="R37" i="73"/>
  <c r="X37" i="73"/>
  <c r="AD37" i="73"/>
  <c r="U39" i="73"/>
  <c r="AA39" i="73"/>
  <c r="AG39" i="73"/>
  <c r="U40" i="73"/>
  <c r="AA40" i="73"/>
  <c r="AG40" i="73"/>
  <c r="U41" i="73"/>
  <c r="AA41" i="73"/>
  <c r="AG41" i="73"/>
  <c r="U42" i="73"/>
  <c r="AA42" i="73"/>
  <c r="AG42" i="73"/>
  <c r="U43" i="73"/>
  <c r="AA43" i="73"/>
  <c r="AG43" i="73"/>
  <c r="U44" i="73"/>
  <c r="AA44" i="73"/>
  <c r="AG44" i="73"/>
  <c r="U45" i="73"/>
  <c r="AA45" i="73"/>
  <c r="AG45" i="73"/>
  <c r="U46" i="73"/>
  <c r="AA46" i="73"/>
  <c r="AG46" i="73"/>
  <c r="U47" i="73"/>
  <c r="AA47" i="73"/>
  <c r="AG47" i="73"/>
  <c r="U48" i="73"/>
  <c r="AA48" i="73"/>
  <c r="AG48" i="73"/>
  <c r="AJ16" i="73"/>
  <c r="AJ18" i="73"/>
  <c r="AJ20" i="73"/>
  <c r="AJ22" i="73"/>
  <c r="AJ24" i="73"/>
  <c r="AJ27" i="73"/>
  <c r="AJ29" i="73"/>
  <c r="AJ31" i="73"/>
  <c r="AJ33" i="73"/>
  <c r="AJ35" i="73"/>
  <c r="R72" i="87"/>
  <c r="U75" i="87"/>
  <c r="U76" i="87"/>
  <c r="U77" i="87"/>
  <c r="U78" i="87"/>
  <c r="U79" i="87"/>
  <c r="U80" i="87"/>
  <c r="U81" i="87"/>
  <c r="U82" i="87"/>
  <c r="U83" i="87"/>
  <c r="U84" i="87"/>
  <c r="U85" i="87"/>
  <c r="U86" i="87"/>
  <c r="U87" i="87"/>
  <c r="U88" i="87"/>
  <c r="U89" i="87"/>
  <c r="U90" i="87"/>
  <c r="U91" i="87"/>
  <c r="U92" i="87"/>
  <c r="U93" i="87"/>
  <c r="U94" i="87"/>
  <c r="U95" i="87"/>
  <c r="U96" i="87"/>
  <c r="U97" i="87"/>
  <c r="U98" i="87"/>
  <c r="U99" i="87"/>
  <c r="U100" i="87"/>
  <c r="U101" i="87"/>
  <c r="U72" i="87"/>
  <c r="R75" i="87"/>
  <c r="R76" i="87"/>
  <c r="R77" i="87"/>
  <c r="R78" i="87"/>
  <c r="R79" i="87"/>
  <c r="R80" i="87"/>
  <c r="R81" i="87"/>
  <c r="R82" i="87"/>
  <c r="R83" i="87"/>
  <c r="R84" i="87"/>
  <c r="R86" i="87"/>
  <c r="R87" i="87"/>
  <c r="R88" i="87"/>
  <c r="R89" i="87"/>
  <c r="R90" i="87"/>
  <c r="R91" i="87"/>
  <c r="R92" i="87"/>
  <c r="R93" i="87"/>
  <c r="R94" i="87"/>
  <c r="R95" i="87"/>
  <c r="R96" i="87"/>
  <c r="R97" i="87"/>
  <c r="R98" i="87"/>
  <c r="R99" i="87"/>
  <c r="R100" i="87"/>
  <c r="R101" i="87"/>
  <c r="U37" i="72"/>
  <c r="AD16" i="72"/>
  <c r="AD18" i="72"/>
  <c r="AD20" i="72"/>
  <c r="AD22" i="72"/>
  <c r="AD24" i="72"/>
  <c r="AD27" i="72"/>
  <c r="AD29" i="72"/>
  <c r="AD31" i="72"/>
  <c r="AD33" i="72"/>
  <c r="AD35" i="72"/>
  <c r="U39" i="72"/>
  <c r="AA39" i="72"/>
  <c r="R40" i="72"/>
  <c r="X40" i="72"/>
  <c r="U41" i="72"/>
  <c r="AA41" i="72"/>
  <c r="R42" i="72"/>
  <c r="X42" i="72"/>
  <c r="U43" i="72"/>
  <c r="AA43" i="72"/>
  <c r="R44" i="72"/>
  <c r="X44" i="72"/>
  <c r="U45" i="72"/>
  <c r="AA45" i="72"/>
  <c r="R46" i="72"/>
  <c r="X46" i="72"/>
  <c r="U47" i="72"/>
  <c r="AA47" i="72"/>
  <c r="R48" i="72"/>
  <c r="X48" i="72"/>
  <c r="AD15" i="72"/>
  <c r="AD17" i="72"/>
  <c r="AD19" i="72"/>
  <c r="AD21" i="72"/>
  <c r="AD23" i="72"/>
  <c r="AD26" i="72"/>
  <c r="AD28" i="72"/>
  <c r="AD30" i="72"/>
  <c r="AD32" i="72"/>
  <c r="AD34" i="72"/>
  <c r="AD36" i="72"/>
  <c r="R39" i="72"/>
  <c r="X39" i="72"/>
  <c r="AC39" i="72"/>
  <c r="U40" i="72"/>
  <c r="AA40" i="72"/>
  <c r="R41" i="72"/>
  <c r="X41" i="72"/>
  <c r="AC41" i="72"/>
  <c r="U42" i="72"/>
  <c r="AA42" i="72"/>
  <c r="R43" i="72"/>
  <c r="X43" i="72"/>
  <c r="AC43" i="72"/>
  <c r="U44" i="72"/>
  <c r="AA44" i="72"/>
  <c r="R45" i="72"/>
  <c r="X45" i="72"/>
  <c r="AC45" i="72"/>
  <c r="U46" i="72"/>
  <c r="AA46" i="72"/>
  <c r="R47" i="72"/>
  <c r="X47" i="72"/>
  <c r="AC47" i="72"/>
  <c r="U48" i="72"/>
  <c r="AA48" i="72"/>
  <c r="R19" i="89"/>
  <c r="AD19" i="89"/>
  <c r="R21" i="89"/>
  <c r="AA21" i="89"/>
  <c r="AG21" i="89"/>
  <c r="U19" i="89"/>
  <c r="AA19" i="89"/>
  <c r="AG19" i="89"/>
  <c r="U21" i="89"/>
  <c r="AD21" i="89"/>
  <c r="AA25" i="72"/>
  <c r="R38" i="72"/>
  <c r="X38" i="72"/>
  <c r="Z49" i="72"/>
  <c r="X16" i="86"/>
  <c r="AD16" i="86"/>
  <c r="AJ16" i="86"/>
  <c r="U42" i="87"/>
  <c r="U74" i="87"/>
  <c r="T102" i="87"/>
  <c r="U25" i="73"/>
  <c r="AA25" i="73"/>
  <c r="AG25" i="73"/>
  <c r="AF49" i="73" s="1"/>
  <c r="U38" i="73"/>
  <c r="AA38" i="73"/>
  <c r="AG38" i="73"/>
  <c r="T49" i="73"/>
  <c r="Z49" i="73"/>
  <c r="U16" i="90"/>
  <c r="U20" i="90"/>
  <c r="T22" i="90"/>
  <c r="U25" i="72"/>
  <c r="R25" i="72"/>
  <c r="X25" i="72"/>
  <c r="W49" i="72" s="1"/>
  <c r="U38" i="72"/>
  <c r="AA38" i="72"/>
  <c r="Q49" i="72"/>
  <c r="U16" i="86"/>
  <c r="AA16" i="86"/>
  <c r="AG16" i="86"/>
  <c r="R25" i="73"/>
  <c r="X25" i="73"/>
  <c r="AD25" i="73"/>
  <c r="X38" i="73"/>
  <c r="AD38" i="73"/>
  <c r="W49" i="73"/>
  <c r="AC49" i="73"/>
  <c r="AD16" i="89"/>
  <c r="AD20" i="89"/>
  <c r="X19" i="89"/>
  <c r="AG16" i="89"/>
  <c r="AG20" i="89"/>
  <c r="AA20" i="89"/>
  <c r="AA16" i="89"/>
  <c r="U20" i="89"/>
  <c r="U16" i="89"/>
  <c r="AI37" i="73"/>
  <c r="AI47" i="73"/>
  <c r="AI40" i="73"/>
  <c r="AI42" i="73"/>
  <c r="AI44" i="73"/>
  <c r="AI46" i="73"/>
  <c r="AI48" i="73"/>
  <c r="AI39" i="73"/>
  <c r="AI41" i="73"/>
  <c r="AI43" i="73"/>
  <c r="AI45" i="73"/>
  <c r="AI19" i="89"/>
  <c r="AC37" i="72"/>
  <c r="AJ41" i="73" l="1"/>
  <c r="AJ48" i="73"/>
  <c r="AJ44" i="73"/>
  <c r="AJ40" i="73"/>
  <c r="AJ43" i="73"/>
  <c r="AJ39" i="73"/>
  <c r="AJ46" i="73"/>
  <c r="AJ42" i="73"/>
  <c r="AJ47" i="73"/>
  <c r="AJ45" i="73"/>
  <c r="AJ37" i="73"/>
  <c r="AD45" i="72"/>
  <c r="AD41" i="72"/>
  <c r="AC46" i="72"/>
  <c r="AC42" i="72"/>
  <c r="AD37" i="72"/>
  <c r="AD47" i="72"/>
  <c r="AD43" i="72"/>
  <c r="AD39" i="72"/>
  <c r="AC48" i="72"/>
  <c r="AC44" i="72"/>
  <c r="AC40" i="72"/>
  <c r="R49" i="72"/>
  <c r="U22" i="90"/>
  <c r="AA49" i="73"/>
  <c r="Z53" i="73"/>
  <c r="U102" i="87"/>
  <c r="T106" i="87" s="1"/>
  <c r="X49" i="73"/>
  <c r="W53" i="73" s="1"/>
  <c r="Q53" i="72"/>
  <c r="AD49" i="73"/>
  <c r="Q49" i="73"/>
  <c r="AC53" i="73"/>
  <c r="AF20" i="86"/>
  <c r="Z20" i="86"/>
  <c r="T20" i="86"/>
  <c r="X49" i="72"/>
  <c r="W53" i="72"/>
  <c r="AG49" i="73"/>
  <c r="U49" i="73"/>
  <c r="T53" i="73" s="1"/>
  <c r="AF53" i="73"/>
  <c r="AI20" i="86"/>
  <c r="AC20" i="86"/>
  <c r="W20" i="86"/>
  <c r="AA49" i="72"/>
  <c r="T49" i="72"/>
  <c r="T22" i="89"/>
  <c r="U22" i="89" s="1"/>
  <c r="AC22" i="89"/>
  <c r="AI21" i="89"/>
  <c r="AF22" i="89"/>
  <c r="Z22" i="89"/>
  <c r="AJ19" i="89"/>
  <c r="AD40" i="72" l="1"/>
  <c r="AD48" i="72"/>
  <c r="AD46" i="72"/>
  <c r="AD44" i="72"/>
  <c r="AD42" i="72"/>
  <c r="AJ21" i="89"/>
  <c r="U49" i="72"/>
  <c r="T53" i="72"/>
  <c r="R49" i="73"/>
  <c r="Z53" i="72"/>
  <c r="T27" i="90"/>
  <c r="AD22" i="89"/>
  <c r="AC27" i="89"/>
  <c r="AG22" i="89"/>
  <c r="AA22" i="89"/>
  <c r="T27" i="89"/>
  <c r="R16" i="89"/>
  <c r="Z27" i="89" l="1"/>
  <c r="AF27" i="89"/>
  <c r="Q22" i="89"/>
  <c r="R22" i="89" l="1"/>
  <c r="B4" i="72"/>
  <c r="B3" i="72"/>
  <c r="B3" i="89"/>
  <c r="B8" i="89" l="1"/>
  <c r="B7" i="89"/>
  <c r="B4" i="89"/>
  <c r="Q20" i="90" l="1"/>
  <c r="Q16" i="90"/>
  <c r="R16" i="90" l="1"/>
  <c r="R20" i="90"/>
  <c r="Q20" i="89"/>
  <c r="Q22" i="90" l="1"/>
  <c r="R20" i="89"/>
  <c r="W21" i="89"/>
  <c r="AI14" i="73"/>
  <c r="Q27" i="89" l="1"/>
  <c r="AJ14" i="73"/>
  <c r="AI38" i="73" s="1"/>
  <c r="R22" i="90"/>
  <c r="X21" i="89"/>
  <c r="W16" i="89"/>
  <c r="W20" i="89"/>
  <c r="Q38" i="73"/>
  <c r="Q74" i="87"/>
  <c r="Q42" i="87"/>
  <c r="AC14" i="72"/>
  <c r="Q27" i="90" l="1"/>
  <c r="R16" i="86"/>
  <c r="R74" i="87"/>
  <c r="R38" i="73"/>
  <c r="Q53" i="73"/>
  <c r="AD14" i="72"/>
  <c r="AC25" i="72" s="1"/>
  <c r="R42" i="87"/>
  <c r="AJ38" i="73"/>
  <c r="AI25" i="73"/>
  <c r="X16" i="89"/>
  <c r="X20" i="89"/>
  <c r="AD25" i="72" l="1"/>
  <c r="AC49" i="72" s="1"/>
  <c r="AJ25" i="73"/>
  <c r="AI49" i="73"/>
  <c r="Q102" i="87"/>
  <c r="AC38" i="72"/>
  <c r="Q20" i="86"/>
  <c r="AI20" i="89"/>
  <c r="AI16" i="89"/>
  <c r="W22" i="89"/>
  <c r="AD49" i="72" l="1"/>
  <c r="R102" i="87"/>
  <c r="Q106" i="87" s="1"/>
  <c r="AD38" i="72"/>
  <c r="AJ49" i="73"/>
  <c r="AJ20" i="89"/>
  <c r="X22" i="89"/>
  <c r="AJ16" i="89"/>
  <c r="AI53" i="73" l="1"/>
  <c r="AC53" i="72"/>
  <c r="W27" i="89"/>
  <c r="AI22" i="89"/>
  <c r="Q694" i="65" l="1"/>
  <c r="AJ22" i="89"/>
  <c r="AI27" i="89" l="1"/>
</calcChain>
</file>

<file path=xl/sharedStrings.xml><?xml version="1.0" encoding="utf-8"?>
<sst xmlns="http://schemas.openxmlformats.org/spreadsheetml/2006/main" count="9033" uniqueCount="1000">
  <si>
    <t>_T</t>
  </si>
  <si>
    <t>STAT_UNIT</t>
  </si>
  <si>
    <t>GRADE</t>
  </si>
  <si>
    <t>Origin criteria:</t>
  </si>
  <si>
    <t>Total</t>
  </si>
  <si>
    <t>Angola</t>
  </si>
  <si>
    <t>Botswana</t>
  </si>
  <si>
    <t>Burkina Faso</t>
  </si>
  <si>
    <t>Burundi</t>
  </si>
  <si>
    <t>Congo</t>
  </si>
  <si>
    <t>Côte d'Ivoire</t>
  </si>
  <si>
    <t>Djibouti</t>
  </si>
  <si>
    <t>Gabon</t>
  </si>
  <si>
    <t>Ghana</t>
  </si>
  <si>
    <t>Kenya</t>
  </si>
  <si>
    <t>Lesotho</t>
  </si>
  <si>
    <t>Madagascar</t>
  </si>
  <si>
    <t>Malawi</t>
  </si>
  <si>
    <t>Mali</t>
  </si>
  <si>
    <t>Mozambique</t>
  </si>
  <si>
    <t>Niger</t>
  </si>
  <si>
    <t>Rwanda</t>
  </si>
  <si>
    <t>Seychelles</t>
  </si>
  <si>
    <t>Sierra Leone</t>
  </si>
  <si>
    <t>Swaziland</t>
  </si>
  <si>
    <t>Togo</t>
  </si>
  <si>
    <t>Zimbabwe</t>
  </si>
  <si>
    <t>Canada</t>
  </si>
  <si>
    <t>Anguilla</t>
  </si>
  <si>
    <t>Aruba</t>
  </si>
  <si>
    <t>Bahamas</t>
  </si>
  <si>
    <t>Belize</t>
  </si>
  <si>
    <t>Costa Rica</t>
  </si>
  <si>
    <t>Cuba</t>
  </si>
  <si>
    <t>Curaçao</t>
  </si>
  <si>
    <t>El Salvador</t>
  </si>
  <si>
    <t>Guatemala</t>
  </si>
  <si>
    <t>Guyana</t>
  </si>
  <si>
    <t>Honduras</t>
  </si>
  <si>
    <t>Montserrat</t>
  </si>
  <si>
    <t>Nicaragua</t>
  </si>
  <si>
    <t>Panama</t>
  </si>
  <si>
    <t>Paraguay</t>
  </si>
  <si>
    <t>Suriname</t>
  </si>
  <si>
    <t>Uruguay</t>
  </si>
  <si>
    <t>Afghanistan</t>
  </si>
  <si>
    <t>Bangladesh</t>
  </si>
  <si>
    <t>Iraq</t>
  </si>
  <si>
    <t>Kazakhstan</t>
  </si>
  <si>
    <t>Maldives</t>
  </si>
  <si>
    <t>Myanmar</t>
  </si>
  <si>
    <t>Oman</t>
  </si>
  <si>
    <t>Pakistan</t>
  </si>
  <si>
    <t>Palestine</t>
  </si>
  <si>
    <t>Philippines</t>
  </si>
  <si>
    <t>Qatar</t>
  </si>
  <si>
    <t>Sri Lanka</t>
  </si>
  <si>
    <t>Timor-Leste</t>
  </si>
  <si>
    <t>Viet Nam</t>
  </si>
  <si>
    <t>Europe</t>
  </si>
  <si>
    <t>France</t>
  </si>
  <si>
    <t>Gibraltar</t>
  </si>
  <si>
    <t>Liechtenstein</t>
  </si>
  <si>
    <t>Luxembourg</t>
  </si>
  <si>
    <t>Monaco</t>
  </si>
  <si>
    <t>Portugal</t>
  </si>
  <si>
    <t>Ukraine</t>
  </si>
  <si>
    <t>Kiribati</t>
  </si>
  <si>
    <t>Nauru</t>
  </si>
  <si>
    <t>Samoa</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</si>
  <si>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</si>
  <si>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</si>
  <si>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</si>
  <si>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</si>
  <si>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</si>
  <si>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</si>
  <si>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</si>
  <si>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</si>
  <si>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</si>
  <si>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</si>
  <si>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</si>
  <si>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</si>
  <si>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</si>
  <si>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</si>
  <si>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</si>
  <si>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</si>
  <si>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</si>
  <si>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</si>
  <si>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</si>
  <si>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</si>
  <si>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</si>
  <si>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</si>
  <si>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</si>
  <si>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</si>
  <si>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</si>
  <si>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</si>
  <si>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</si>
  <si>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</si>
  <si>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</si>
  <si>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</si>
  <si>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</si>
  <si>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</si>
  <si>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</si>
  <si>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</si>
  <si>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</si>
  <si>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</si>
  <si>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</si>
  <si>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</si>
  <si>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</si>
  <si>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</si>
  <si>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</si>
  <si>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</si>
  <si>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</si>
  <si>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</si>
  <si>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</si>
  <si>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</si>
  <si>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</si>
  <si>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</si>
  <si>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INTENSITY</t>
  </si>
  <si>
    <t>11</t>
  </si>
  <si>
    <t>UNIT_MEASURE</t>
  </si>
  <si>
    <t>12</t>
  </si>
  <si>
    <t>FIELD</t>
  </si>
  <si>
    <t>13</t>
  </si>
  <si>
    <t>COUNTRY_ORIGIN</t>
  </si>
  <si>
    <t>14</t>
  </si>
  <si>
    <t>COUNTRY_CITIZENSHIP</t>
  </si>
  <si>
    <t>15</t>
  </si>
  <si>
    <t>ROW</t>
  </si>
  <si>
    <t>ISC11_LEVEL</t>
  </si>
  <si>
    <t>ISCP11_CAT</t>
  </si>
  <si>
    <t>ISCP11_SUB</t>
  </si>
  <si>
    <t>OBS_STATUS</t>
  </si>
  <si>
    <t>OBS_LEVEL</t>
  </si>
  <si>
    <t>COMMENT_OBS</t>
  </si>
  <si>
    <t>M</t>
  </si>
  <si>
    <t>F</t>
  </si>
  <si>
    <t>INST_PUB</t>
  </si>
  <si>
    <t>INST_PRIV</t>
  </si>
  <si>
    <t>INST_T</t>
  </si>
  <si>
    <t>FT_PT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</si>
  <si>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</si>
  <si>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</si>
  <si>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</si>
  <si>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</si>
  <si>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</si>
  <si>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</si>
  <si>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</si>
  <si>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</si>
  <si>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</si>
  <si>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</si>
  <si>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</si>
  <si>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</si>
  <si>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</si>
  <si>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</si>
  <si>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</si>
  <si>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</si>
  <si>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</si>
  <si>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</si>
  <si>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</si>
  <si>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</si>
  <si>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</si>
  <si>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</si>
  <si>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</si>
  <si>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</si>
  <si>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</si>
  <si>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</si>
  <si>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</si>
  <si>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</si>
  <si>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</si>
  <si>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</si>
  <si>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</si>
  <si>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</si>
  <si>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</si>
  <si>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</si>
  <si>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</si>
  <si>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</si>
  <si>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</si>
  <si>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</si>
  <si>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</si>
  <si>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</si>
  <si>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</si>
  <si>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</si>
  <si>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</si>
  <si>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</si>
  <si>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</si>
  <si>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</si>
  <si>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</si>
  <si>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</si>
  <si>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</si>
  <si>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</si>
  <si>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</si>
  <si>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</si>
  <si>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</si>
  <si>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</si>
  <si>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</si>
  <si>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</si>
  <si>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</si>
  <si>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</si>
  <si>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</si>
  <si>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</si>
  <si>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</si>
  <si>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</si>
  <si>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</si>
  <si>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</si>
  <si>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</si>
  <si>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</si>
  <si>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</si>
  <si>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</si>
  <si>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</si>
  <si>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</si>
  <si>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</si>
  <si>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</si>
  <si>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</si>
  <si>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</si>
  <si>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</si>
  <si>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</si>
  <si>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</si>
  <si>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</si>
  <si>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</si>
  <si>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</si>
  <si>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</si>
  <si>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</si>
  <si>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</si>
  <si>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</si>
  <si>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</si>
  <si>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</si>
  <si>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</si>
  <si>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</si>
  <si>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</si>
  <si>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</si>
  <si>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</si>
  <si>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</si>
  <si>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</si>
  <si>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</si>
  <si>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</si>
  <si>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</si>
  <si>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</si>
  <si>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</si>
  <si>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</si>
  <si>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</si>
  <si>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</si>
  <si>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</si>
  <si>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</si>
  <si>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</si>
  <si>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</si>
  <si>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</si>
  <si>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</si>
  <si>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</si>
  <si>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</si>
  <si>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</si>
  <si>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</si>
  <si>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</si>
  <si>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</si>
  <si>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</si>
  <si>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</si>
  <si>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</si>
  <si>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</si>
  <si>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</si>
  <si>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</si>
  <si>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</si>
  <si>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</si>
  <si>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</si>
  <si>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</si>
  <si>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</si>
  <si>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</si>
  <si>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</si>
  <si>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</si>
  <si>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</si>
  <si>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</si>
  <si>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</si>
  <si>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</si>
  <si>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</si>
  <si>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</si>
  <si>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</si>
  <si>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</si>
  <si>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</si>
  <si>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</si>
  <si>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</si>
  <si>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</si>
  <si>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</si>
  <si>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</si>
  <si>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</si>
  <si>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</si>
  <si>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</si>
  <si>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</si>
  <si>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</si>
  <si>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</si>
  <si>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</si>
  <si>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</si>
  <si>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</si>
  <si>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</si>
  <si>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</si>
  <si>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</si>
  <si>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</si>
  <si>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</si>
  <si>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</si>
  <si>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</si>
  <si>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</si>
  <si>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</si>
  <si>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</si>
  <si>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</si>
  <si>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</si>
  <si>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</si>
  <si>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</si>
  <si>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</si>
  <si>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</si>
  <si>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</si>
  <si>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</si>
  <si>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</si>
  <si>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</si>
  <si>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</si>
  <si>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</si>
  <si>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</si>
  <si>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</si>
  <si>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</si>
  <si>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</si>
  <si>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</si>
  <si>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</si>
  <si>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</si>
  <si>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</si>
  <si>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</si>
  <si>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</si>
  <si>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</si>
  <si>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</si>
  <si>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</si>
  <si>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</si>
  <si>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</si>
  <si>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</si>
  <si>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</si>
  <si>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</si>
  <si>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</si>
  <si>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</si>
  <si>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</si>
  <si>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</si>
  <si>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</si>
  <si>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</si>
  <si>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</si>
  <si>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</si>
  <si>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</si>
  <si>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</si>
  <si>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</si>
  <si>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</si>
  <si>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</si>
  <si>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</si>
  <si>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</si>
  <si>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</si>
  <si>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</si>
  <si>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</si>
  <si>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</si>
  <si>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</si>
  <si>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</si>
  <si>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</si>
  <si>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</si>
  <si>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</si>
  <si>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</si>
  <si>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</si>
  <si>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</si>
  <si>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</si>
  <si>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</si>
  <si>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</si>
  <si>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</si>
  <si>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</si>
  <si>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</si>
  <si>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</si>
  <si>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</si>
  <si>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</si>
  <si>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</si>
  <si>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</si>
  <si>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</si>
  <si>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</si>
  <si>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</si>
  <si>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</si>
  <si>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</si>
  <si>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</si>
  <si>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</si>
  <si>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</si>
  <si>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</si>
  <si>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</si>
  <si>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</si>
  <si>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</si>
  <si>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</si>
  <si>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</si>
  <si>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</si>
  <si>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</si>
  <si>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</si>
  <si>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</si>
  <si>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</si>
  <si>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</si>
  <si>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</si>
  <si>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</si>
  <si>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</si>
  <si>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</si>
  <si>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</si>
  <si>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</si>
  <si>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</si>
  <si>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</si>
  <si>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</si>
  <si>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</si>
  <si>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</si>
  <si>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</si>
  <si>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</si>
  <si>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</si>
  <si>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</si>
  <si>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</si>
  <si>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</si>
  <si>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</si>
  <si>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</si>
  <si>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</si>
  <si>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</si>
  <si>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</si>
  <si>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</si>
  <si>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</si>
  <si>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</si>
  <si>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</si>
  <si>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</si>
  <si>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</si>
  <si>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</si>
  <si>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S1</t>
  </si>
  <si>
    <t>E1</t>
  </si>
  <si>
    <t>O3</t>
  </si>
  <si>
    <t>RES</t>
  </si>
  <si>
    <t>CTZ</t>
  </si>
  <si>
    <t>Criteria of origin for international students</t>
  </si>
  <si>
    <t>VAL_C1</t>
  </si>
  <si>
    <t>Vlookup</t>
  </si>
  <si>
    <t>&lt;15</t>
  </si>
  <si>
    <t>Y_LT15</t>
  </si>
  <si>
    <t>Y15</t>
  </si>
  <si>
    <t>&lt; 15</t>
  </si>
  <si>
    <t>OTH</t>
  </si>
  <si>
    <t>http://www.uis.unesco.org/UISQuestionnaires/Pages/country.aspx</t>
  </si>
  <si>
    <t>uis.survey@unesco.org</t>
  </si>
  <si>
    <t>http://www.uis.unesco.org/datacentre</t>
  </si>
  <si>
    <t>Codes</t>
  </si>
  <si>
    <t>Montreal, QC H3C 3J7</t>
  </si>
  <si>
    <t>http://www.uis.unesco.org</t>
  </si>
  <si>
    <t>+1 514 343 6880</t>
  </si>
  <si>
    <t>+1 514 343 5740</t>
  </si>
  <si>
    <t>DSD</t>
  </si>
  <si>
    <t>Excel_File</t>
  </si>
  <si>
    <t>C6</t>
  </si>
  <si>
    <t>VAL_Drop_Down_Lists</t>
  </si>
  <si>
    <t>Element</t>
  </si>
  <si>
    <t>DefaultValue</t>
  </si>
  <si>
    <t>NaN</t>
  </si>
  <si>
    <t>UIS_ED_C_2016</t>
  </si>
  <si>
    <t>v1</t>
  </si>
  <si>
    <t>ISC_F01</t>
  </si>
  <si>
    <t>ISC_F02</t>
  </si>
  <si>
    <t>ISC_F03</t>
  </si>
  <si>
    <t>ISC_F04</t>
  </si>
  <si>
    <t>ISC_F05</t>
  </si>
  <si>
    <t>ISC_F06</t>
  </si>
  <si>
    <t>ISC_F07</t>
  </si>
  <si>
    <t>ISC_F08</t>
  </si>
  <si>
    <t>ISC_F09</t>
  </si>
  <si>
    <t>ISC_F10</t>
  </si>
  <si>
    <t>Q14</t>
  </si>
  <si>
    <t>10 Services</t>
  </si>
  <si>
    <t>_Z</t>
  </si>
  <si>
    <t>FREQ</t>
  </si>
  <si>
    <t>FIX</t>
  </si>
  <si>
    <t>A</t>
  </si>
  <si>
    <t>C2: Nombre d'étudiants par niveau d'enseignement, intensité de participation, type d'établissement et sexe</t>
  </si>
  <si>
    <t>Enseignement supérieur de cycle court</t>
  </si>
  <si>
    <t>Niveau licence ou équivalent</t>
  </si>
  <si>
    <t>Niveau master ou équivalent</t>
  </si>
  <si>
    <t>Niveau doctorat ou équivalent</t>
  </si>
  <si>
    <t>Total supérieur</t>
  </si>
  <si>
    <t>Tous programmes</t>
  </si>
  <si>
    <t>CITE 5</t>
  </si>
  <si>
    <t>CITE 6</t>
  </si>
  <si>
    <t>CITE 661 + 665 + 666</t>
  </si>
  <si>
    <t>CITE 7</t>
  </si>
  <si>
    <t>CITE 761 + 766</t>
  </si>
  <si>
    <t>CITE 8</t>
  </si>
  <si>
    <t>CITE 5-8</t>
  </si>
  <si>
    <t>Étudiants
À plein temps et à temps partiel</t>
  </si>
  <si>
    <t>Établissements publics</t>
  </si>
  <si>
    <t>Masculin</t>
  </si>
  <si>
    <t>Féminin</t>
  </si>
  <si>
    <t>Masculin et féminin</t>
  </si>
  <si>
    <t>Établissements privés</t>
  </si>
  <si>
    <t>Équivalents plein temps</t>
  </si>
  <si>
    <t>C3: Nombre d'étudiants par niveau d'enseignement, domaine et sexe</t>
  </si>
  <si>
    <t>Sexe</t>
  </si>
  <si>
    <t>Total : Tous les domaines d'études</t>
  </si>
  <si>
    <t>Domaine d'études</t>
  </si>
  <si>
    <t>01 Éducation</t>
  </si>
  <si>
    <t>02 Lettres et arts</t>
  </si>
  <si>
    <t xml:space="preserve">03 Sciences sociales, journalisme et information </t>
  </si>
  <si>
    <t xml:space="preserve">04 Commerce, administration et droit </t>
  </si>
  <si>
    <t>05 Sciences naturelles, mathématiques et statistiques</t>
  </si>
  <si>
    <t>06 Technologies de l’information et de la communication</t>
  </si>
  <si>
    <t>07 Ingénierie, industries de transformation et construction</t>
  </si>
  <si>
    <t>08 Agriculture, sylviculture, halieutique et sciences vétérinaires</t>
  </si>
  <si>
    <t>09 Santé et protection sociale</t>
  </si>
  <si>
    <t>Inconnus ou non précisés</t>
  </si>
  <si>
    <t>C4: Nombre de nouveaux entrants et ceux entrants pour la première fois par niveau d'éducation et par sexe</t>
  </si>
  <si>
    <t>Nouveaux entrants au niveau de la CITE</t>
  </si>
  <si>
    <t>Nouveaux entrants pour la première fois à l'enseignement supérieur</t>
  </si>
  <si>
    <t>CITE 661+665+666</t>
  </si>
  <si>
    <t>CITE 761+766+767</t>
  </si>
  <si>
    <t>CITE 761+766</t>
  </si>
  <si>
    <t>C5: Nombre d'étudiants et nouveaux entrants pour la première fois à l'enseignement supérieur par âge et sexe</t>
  </si>
  <si>
    <t>Âge</t>
  </si>
  <si>
    <t>CITE 5, 6, 7 et 8</t>
  </si>
  <si>
    <t>CITE 5, 661, 665, 666, 761 et 766</t>
  </si>
  <si>
    <t>Âge non spécifié</t>
  </si>
  <si>
    <t>C6: Le nombre d'étudiants en mobilité internationale en enseignement supérieur par pays d'origine et sexe</t>
  </si>
  <si>
    <t>Région</t>
  </si>
  <si>
    <t>Pays</t>
  </si>
  <si>
    <t>Étudiants en mobilité internationale (À plein temps et à temps partiel)</t>
  </si>
  <si>
    <t>Afrique</t>
  </si>
  <si>
    <t>Algérie</t>
  </si>
  <si>
    <t>Bénin</t>
  </si>
  <si>
    <t>Cameroun</t>
  </si>
  <si>
    <t>République centrafricaine</t>
  </si>
  <si>
    <t>Tchad</t>
  </si>
  <si>
    <t>Comores</t>
  </si>
  <si>
    <t>République démocratique du Congo</t>
  </si>
  <si>
    <t>Égypte</t>
  </si>
  <si>
    <t>Guinée équatoriale</t>
  </si>
  <si>
    <t>Érythrée</t>
  </si>
  <si>
    <t>Éthiopie</t>
  </si>
  <si>
    <t>Gambie</t>
  </si>
  <si>
    <t>Guinée</t>
  </si>
  <si>
    <t>Guinée-Bissau</t>
  </si>
  <si>
    <t>Libéria</t>
  </si>
  <si>
    <t>Libye</t>
  </si>
  <si>
    <t>Mauritanie</t>
  </si>
  <si>
    <t>Maurice</t>
  </si>
  <si>
    <t>Maroc</t>
  </si>
  <si>
    <t>Namibie</t>
  </si>
  <si>
    <t>Nigéria</t>
  </si>
  <si>
    <t>Sao Tomé-et-Principe</t>
  </si>
  <si>
    <t>Sénégal</t>
  </si>
  <si>
    <t>Somalie</t>
  </si>
  <si>
    <t>Afrique du Sud</t>
  </si>
  <si>
    <t>Sud-Soudan</t>
  </si>
  <si>
    <t>Soudan</t>
  </si>
  <si>
    <t>Tunisie</t>
  </si>
  <si>
    <t>Ouganda</t>
  </si>
  <si>
    <t>République-Unie de Tanzanie</t>
  </si>
  <si>
    <t>Zambie</t>
  </si>
  <si>
    <t>AFRIQUE non spécifié</t>
  </si>
  <si>
    <t>Total : Afrique</t>
  </si>
  <si>
    <t>Amérique du Nord</t>
  </si>
  <si>
    <t>Bermudes</t>
  </si>
  <si>
    <t>États-Unis d'Amérique</t>
  </si>
  <si>
    <t>Amérique du Nord non spécifié</t>
  </si>
  <si>
    <t>Total : Amérique du Nord</t>
  </si>
  <si>
    <t>73:76</t>
  </si>
  <si>
    <t>Amérique latine et les Caraïbes</t>
  </si>
  <si>
    <t>Antigua-et-Barbuda</t>
  </si>
  <si>
    <t>Argentine</t>
  </si>
  <si>
    <t>Barbade</t>
  </si>
  <si>
    <t>Bolivie (État plurinational de)</t>
  </si>
  <si>
    <t>Brésil</t>
  </si>
  <si>
    <t>Îles Vierges britanniques</t>
  </si>
  <si>
    <t>Îles Caïmanes</t>
  </si>
  <si>
    <t>Chili</t>
  </si>
  <si>
    <t>Colombie</t>
  </si>
  <si>
    <t>Dominique</t>
  </si>
  <si>
    <t>République dominicaine</t>
  </si>
  <si>
    <t>Équateur</t>
  </si>
  <si>
    <t>Grenade</t>
  </si>
  <si>
    <t>Haïti</t>
  </si>
  <si>
    <t>Jamaïque</t>
  </si>
  <si>
    <t>Mexique</t>
  </si>
  <si>
    <t>Pérou</t>
  </si>
  <si>
    <t>Porto Rico</t>
  </si>
  <si>
    <t>Saint-Kitts-et-Nevis</t>
  </si>
  <si>
    <t>Sainte-Lucie</t>
  </si>
  <si>
    <t>Saint-Vincent-et-les-Grenadines</t>
  </si>
  <si>
    <t>Saint-Martin (partie néerlandaise)</t>
  </si>
  <si>
    <t>Trinité-et-Tobago</t>
  </si>
  <si>
    <t>Îles Turques et Caïques</t>
  </si>
  <si>
    <t>Venezuela (République bolivarienne du)</t>
  </si>
  <si>
    <t>Amérique latine et les Caraïbes non spécifié</t>
  </si>
  <si>
    <t>Total : Amérique latine et les Caraïbes</t>
  </si>
  <si>
    <t>78:120</t>
  </si>
  <si>
    <t>Asie</t>
  </si>
  <si>
    <t>Arménie</t>
  </si>
  <si>
    <t>Azerbaïdjan</t>
  </si>
  <si>
    <t>Bahreïn</t>
  </si>
  <si>
    <t>Bhoutan</t>
  </si>
  <si>
    <t>Brunéi Darussalam</t>
  </si>
  <si>
    <t>Cambodge</t>
  </si>
  <si>
    <t>Chine</t>
  </si>
  <si>
    <t>Chine, région administrative spéciale de Hong Kong</t>
  </si>
  <si>
    <t>Chine, région administrative spéciale de Macao</t>
  </si>
  <si>
    <t>Chypre</t>
  </si>
  <si>
    <t>République populaire démocratique de Corée</t>
  </si>
  <si>
    <t>Géorgie</t>
  </si>
  <si>
    <t>Inde</t>
  </si>
  <si>
    <t>Indonésie</t>
  </si>
  <si>
    <t>Iran (République islamique d')</t>
  </si>
  <si>
    <t>Israël</t>
  </si>
  <si>
    <t>Japon</t>
  </si>
  <si>
    <t>Jordanie</t>
  </si>
  <si>
    <t>Koweït</t>
  </si>
  <si>
    <t>Kirghizistan</t>
  </si>
  <si>
    <t>République démocratique populaire lao</t>
  </si>
  <si>
    <t>Liban</t>
  </si>
  <si>
    <t>Malaisie</t>
  </si>
  <si>
    <t>Mongolie</t>
  </si>
  <si>
    <t>Népal</t>
  </si>
  <si>
    <t>République de Corée</t>
  </si>
  <si>
    <t>Arabie saoudite</t>
  </si>
  <si>
    <t>Singapour</t>
  </si>
  <si>
    <t>République arabe syrienne</t>
  </si>
  <si>
    <t>Tadjikistan</t>
  </si>
  <si>
    <t>Thaïlande</t>
  </si>
  <si>
    <t>Turquie</t>
  </si>
  <si>
    <t>Turkménistan</t>
  </si>
  <si>
    <t>Émirats arabes unis</t>
  </si>
  <si>
    <t>Ouzbékistan</t>
  </si>
  <si>
    <t>Yémen</t>
  </si>
  <si>
    <t>ASIE non spécifié</t>
  </si>
  <si>
    <t>Total : Asie</t>
  </si>
  <si>
    <t>122:172</t>
  </si>
  <si>
    <t>Albanie</t>
  </si>
  <si>
    <t>Andorre</t>
  </si>
  <si>
    <t>Autriche</t>
  </si>
  <si>
    <t>Bélarus</t>
  </si>
  <si>
    <t>Belgique</t>
  </si>
  <si>
    <t>Bosnie-Herzégovine</t>
  </si>
  <si>
    <t>Bulgarie</t>
  </si>
  <si>
    <t>Croatie</t>
  </si>
  <si>
    <t>République tchèque</t>
  </si>
  <si>
    <t>Danemark</t>
  </si>
  <si>
    <t>Estonie</t>
  </si>
  <si>
    <t>Finlande</t>
  </si>
  <si>
    <t>Allemagne</t>
  </si>
  <si>
    <t>Grèce</t>
  </si>
  <si>
    <t>Saint-Siège</t>
  </si>
  <si>
    <t>Hongrie</t>
  </si>
  <si>
    <t>Islande</t>
  </si>
  <si>
    <t>Irlande</t>
  </si>
  <si>
    <t>Italie</t>
  </si>
  <si>
    <t>Lettonie</t>
  </si>
  <si>
    <t>Lituanie</t>
  </si>
  <si>
    <t>Malte</t>
  </si>
  <si>
    <t>Monténégro</t>
  </si>
  <si>
    <t>Pays-Bas</t>
  </si>
  <si>
    <t>Norvège</t>
  </si>
  <si>
    <t>Pologne</t>
  </si>
  <si>
    <t>République de Moldova</t>
  </si>
  <si>
    <t>Roumanie</t>
  </si>
  <si>
    <t>Fédération de Russie</t>
  </si>
  <si>
    <t>Saint-Marin</t>
  </si>
  <si>
    <t>Serbie</t>
  </si>
  <si>
    <t>Slovaquie</t>
  </si>
  <si>
    <t>Slovénie</t>
  </si>
  <si>
    <t>Espagne</t>
  </si>
  <si>
    <t>Suède</t>
  </si>
  <si>
    <t>Suisse</t>
  </si>
  <si>
    <t>Ex-République yougoslave de Macédoine</t>
  </si>
  <si>
    <t>Royaume-Uni</t>
  </si>
  <si>
    <t>EUROPE non spécifié</t>
  </si>
  <si>
    <t>Total : Europe</t>
  </si>
  <si>
    <t>174:219</t>
  </si>
  <si>
    <t>Océanie</t>
  </si>
  <si>
    <t>Australie</t>
  </si>
  <si>
    <t>Îles Cook</t>
  </si>
  <si>
    <t>Fidji</t>
  </si>
  <si>
    <t>Îles Marshall</t>
  </si>
  <si>
    <t>Micronésie (États fédérés de)</t>
  </si>
  <si>
    <t>Nouvelle-Zélande</t>
  </si>
  <si>
    <t>Nioué</t>
  </si>
  <si>
    <t>Palaos</t>
  </si>
  <si>
    <t>Papouasie-Nouvelle-Guinée</t>
  </si>
  <si>
    <t>Îles Salomon</t>
  </si>
  <si>
    <t>Tokélaou</t>
  </si>
  <si>
    <t>OCÉANIE non spécifié</t>
  </si>
  <si>
    <t>Total : Océanie</t>
  </si>
  <si>
    <t>221:238</t>
  </si>
  <si>
    <t>Pays d'origine non spécifié</t>
  </si>
  <si>
    <t>TOTAL</t>
  </si>
  <si>
    <t>Q72+77+121+173+220+239+240</t>
  </si>
  <si>
    <t>243:297</t>
  </si>
  <si>
    <t>299:302</t>
  </si>
  <si>
    <t>304:346</t>
  </si>
  <si>
    <t>348:398</t>
  </si>
  <si>
    <t>400:445</t>
  </si>
  <si>
    <t>447:464</t>
  </si>
  <si>
    <t>298+303+347+399+446+465+466</t>
  </si>
  <si>
    <t>17+243</t>
  </si>
  <si>
    <t>18+244</t>
  </si>
  <si>
    <t>19+245</t>
  </si>
  <si>
    <t>20+246</t>
  </si>
  <si>
    <t>21+247</t>
  </si>
  <si>
    <t>22+248</t>
  </si>
  <si>
    <t>23+249</t>
  </si>
  <si>
    <t>24+250</t>
  </si>
  <si>
    <t>25+251</t>
  </si>
  <si>
    <t>26+252</t>
  </si>
  <si>
    <t>27+253</t>
  </si>
  <si>
    <t>28+254</t>
  </si>
  <si>
    <t>29+255</t>
  </si>
  <si>
    <t>30+256</t>
  </si>
  <si>
    <t>31+257</t>
  </si>
  <si>
    <t>32+258</t>
  </si>
  <si>
    <t>33+259</t>
  </si>
  <si>
    <t>34+260</t>
  </si>
  <si>
    <t>35+261</t>
  </si>
  <si>
    <t>36+262</t>
  </si>
  <si>
    <t>37+263</t>
  </si>
  <si>
    <t>38+264</t>
  </si>
  <si>
    <t>39+265</t>
  </si>
  <si>
    <t>40+266</t>
  </si>
  <si>
    <t>41+267</t>
  </si>
  <si>
    <t>42+268</t>
  </si>
  <si>
    <t>43+269</t>
  </si>
  <si>
    <t>44+270</t>
  </si>
  <si>
    <t>45+271</t>
  </si>
  <si>
    <t>46+272</t>
  </si>
  <si>
    <t>47+273</t>
  </si>
  <si>
    <t>48+274</t>
  </si>
  <si>
    <t>49+275</t>
  </si>
  <si>
    <t>50+276</t>
  </si>
  <si>
    <t>51+277</t>
  </si>
  <si>
    <t>52+278</t>
  </si>
  <si>
    <t>53+279</t>
  </si>
  <si>
    <t>54+280</t>
  </si>
  <si>
    <t>55+281</t>
  </si>
  <si>
    <t>56+282</t>
  </si>
  <si>
    <t>57+283</t>
  </si>
  <si>
    <t>58+284</t>
  </si>
  <si>
    <t>59+285</t>
  </si>
  <si>
    <t>60+286</t>
  </si>
  <si>
    <t>61+287</t>
  </si>
  <si>
    <t>62+288</t>
  </si>
  <si>
    <t>63+289</t>
  </si>
  <si>
    <t>64+290</t>
  </si>
  <si>
    <t>65+291</t>
  </si>
  <si>
    <t>66+292</t>
  </si>
  <si>
    <t>67+293</t>
  </si>
  <si>
    <t>68+294</t>
  </si>
  <si>
    <t>69+295</t>
  </si>
  <si>
    <t>70+296</t>
  </si>
  <si>
    <t>71+297</t>
  </si>
  <si>
    <t>72+298</t>
  </si>
  <si>
    <t>73+299</t>
  </si>
  <si>
    <t>74+300</t>
  </si>
  <si>
    <t>75+301</t>
  </si>
  <si>
    <t>76+302</t>
  </si>
  <si>
    <t>77+303</t>
  </si>
  <si>
    <t>78+304</t>
  </si>
  <si>
    <t>79+305</t>
  </si>
  <si>
    <t>80+306</t>
  </si>
  <si>
    <t>81+307</t>
  </si>
  <si>
    <t>82+308</t>
  </si>
  <si>
    <t>83+309</t>
  </si>
  <si>
    <t>84+310</t>
  </si>
  <si>
    <t>85+311</t>
  </si>
  <si>
    <t>86+312</t>
  </si>
  <si>
    <t>87+313</t>
  </si>
  <si>
    <t>88+314</t>
  </si>
  <si>
    <t>89+315</t>
  </si>
  <si>
    <t>90+316</t>
  </si>
  <si>
    <t>91+317</t>
  </si>
  <si>
    <t>92+318</t>
  </si>
  <si>
    <t>93+319</t>
  </si>
  <si>
    <t>94+320</t>
  </si>
  <si>
    <t>95+321</t>
  </si>
  <si>
    <t>96+322</t>
  </si>
  <si>
    <t>97+323</t>
  </si>
  <si>
    <t>98+324</t>
  </si>
  <si>
    <t>99+325</t>
  </si>
  <si>
    <t>100+326</t>
  </si>
  <si>
    <t>101+327</t>
  </si>
  <si>
    <t>102+328</t>
  </si>
  <si>
    <t>103+329</t>
  </si>
  <si>
    <t>104+330</t>
  </si>
  <si>
    <t>105+331</t>
  </si>
  <si>
    <t>106+332</t>
  </si>
  <si>
    <t>107+333</t>
  </si>
  <si>
    <t>108+334</t>
  </si>
  <si>
    <t>109+335</t>
  </si>
  <si>
    <t>110+336</t>
  </si>
  <si>
    <t>111+337</t>
  </si>
  <si>
    <t>112+338</t>
  </si>
  <si>
    <t>113+339</t>
  </si>
  <si>
    <t>114+340</t>
  </si>
  <si>
    <t>115+341</t>
  </si>
  <si>
    <t>116+342</t>
  </si>
  <si>
    <t>117+343</t>
  </si>
  <si>
    <t>118+344</t>
  </si>
  <si>
    <t>119+345</t>
  </si>
  <si>
    <t>120+346</t>
  </si>
  <si>
    <t>121+347</t>
  </si>
  <si>
    <t>122+348</t>
  </si>
  <si>
    <t>123+349</t>
  </si>
  <si>
    <t>124+350</t>
  </si>
  <si>
    <t>125+351</t>
  </si>
  <si>
    <t>126+352</t>
  </si>
  <si>
    <t>127+353</t>
  </si>
  <si>
    <t>128+354</t>
  </si>
  <si>
    <t>129+355</t>
  </si>
  <si>
    <t>130+356</t>
  </si>
  <si>
    <t>131+357</t>
  </si>
  <si>
    <t>132+358</t>
  </si>
  <si>
    <t>133+359</t>
  </si>
  <si>
    <t>134+360</t>
  </si>
  <si>
    <t>135+361</t>
  </si>
  <si>
    <t>136+362</t>
  </si>
  <si>
    <t>137+363</t>
  </si>
  <si>
    <t>138+364</t>
  </si>
  <si>
    <t>139+365</t>
  </si>
  <si>
    <t>140+366</t>
  </si>
  <si>
    <t>141+367</t>
  </si>
  <si>
    <t>142+368</t>
  </si>
  <si>
    <t>143+369</t>
  </si>
  <si>
    <t>144+370</t>
  </si>
  <si>
    <t>145+371</t>
  </si>
  <si>
    <t>146+372</t>
  </si>
  <si>
    <t>147+373</t>
  </si>
  <si>
    <t>148+374</t>
  </si>
  <si>
    <t>149+375</t>
  </si>
  <si>
    <t>150+376</t>
  </si>
  <si>
    <t>151+377</t>
  </si>
  <si>
    <t>152+378</t>
  </si>
  <si>
    <t>153+379</t>
  </si>
  <si>
    <t>154+380</t>
  </si>
  <si>
    <t>155+381</t>
  </si>
  <si>
    <t>156+382</t>
  </si>
  <si>
    <t>157+383</t>
  </si>
  <si>
    <t>158+384</t>
  </si>
  <si>
    <t>159+385</t>
  </si>
  <si>
    <t>160+386</t>
  </si>
  <si>
    <t>161+387</t>
  </si>
  <si>
    <t>162+388</t>
  </si>
  <si>
    <t>163+389</t>
  </si>
  <si>
    <t>164+390</t>
  </si>
  <si>
    <t>165+391</t>
  </si>
  <si>
    <t>166+392</t>
  </si>
  <si>
    <t>167+393</t>
  </si>
  <si>
    <t>168+394</t>
  </si>
  <si>
    <t>169+395</t>
  </si>
  <si>
    <t>170+396</t>
  </si>
  <si>
    <t>171+397</t>
  </si>
  <si>
    <t>172+398</t>
  </si>
  <si>
    <t>173+399</t>
  </si>
  <si>
    <t>174+400</t>
  </si>
  <si>
    <t>175+401</t>
  </si>
  <si>
    <t>176+402</t>
  </si>
  <si>
    <t>177+403</t>
  </si>
  <si>
    <t>178+404</t>
  </si>
  <si>
    <t>179+405</t>
  </si>
  <si>
    <t>180+406</t>
  </si>
  <si>
    <t>181+407</t>
  </si>
  <si>
    <t>182+408</t>
  </si>
  <si>
    <t>183+409</t>
  </si>
  <si>
    <t>184+410</t>
  </si>
  <si>
    <t>185+411</t>
  </si>
  <si>
    <t>186+412</t>
  </si>
  <si>
    <t>187+413</t>
  </si>
  <si>
    <t>188+414</t>
  </si>
  <si>
    <t>189+415</t>
  </si>
  <si>
    <t>190+416</t>
  </si>
  <si>
    <t>191+417</t>
  </si>
  <si>
    <t>192+418</t>
  </si>
  <si>
    <t>193+419</t>
  </si>
  <si>
    <t>194+420</t>
  </si>
  <si>
    <t>195+421</t>
  </si>
  <si>
    <t>196+422</t>
  </si>
  <si>
    <t>197+423</t>
  </si>
  <si>
    <t>198+424</t>
  </si>
  <si>
    <t>199+425</t>
  </si>
  <si>
    <t>200+426</t>
  </si>
  <si>
    <t>201+427</t>
  </si>
  <si>
    <t>202+428</t>
  </si>
  <si>
    <t>203+429</t>
  </si>
  <si>
    <t>204+430</t>
  </si>
  <si>
    <t>205+431</t>
  </si>
  <si>
    <t>206+432</t>
  </si>
  <si>
    <t>207+433</t>
  </si>
  <si>
    <t>208+434</t>
  </si>
  <si>
    <t>209+435</t>
  </si>
  <si>
    <t>210+436</t>
  </si>
  <si>
    <t>211+437</t>
  </si>
  <si>
    <t>212+438</t>
  </si>
  <si>
    <t>213+439</t>
  </si>
  <si>
    <t>214+440</t>
  </si>
  <si>
    <t>215+441</t>
  </si>
  <si>
    <t>216+442</t>
  </si>
  <si>
    <t>217+443</t>
  </si>
  <si>
    <t>218+444</t>
  </si>
  <si>
    <t>219+445</t>
  </si>
  <si>
    <t>220+446</t>
  </si>
  <si>
    <t>221+447</t>
  </si>
  <si>
    <t>222+448</t>
  </si>
  <si>
    <t>223+449</t>
  </si>
  <si>
    <t>224+450</t>
  </si>
  <si>
    <t>225+451</t>
  </si>
  <si>
    <t>226+452</t>
  </si>
  <si>
    <t>227+453</t>
  </si>
  <si>
    <t>228+454</t>
  </si>
  <si>
    <t>229+455</t>
  </si>
  <si>
    <t>230+456</t>
  </si>
  <si>
    <t>231+457</t>
  </si>
  <si>
    <t>232+458</t>
  </si>
  <si>
    <t>233+459</t>
  </si>
  <si>
    <t>234+460</t>
  </si>
  <si>
    <t>235+461</t>
  </si>
  <si>
    <t>236+462</t>
  </si>
  <si>
    <t>237+463</t>
  </si>
  <si>
    <t>238+464</t>
  </si>
  <si>
    <t>239+465</t>
  </si>
  <si>
    <t>240+466</t>
  </si>
  <si>
    <t>241+467</t>
  </si>
  <si>
    <t>C7: Nombre de diplômés par niveau d'enseignement, domaine et sexe</t>
  </si>
  <si>
    <t>CITE 665 + 666</t>
  </si>
  <si>
    <t>CITE 766</t>
  </si>
  <si>
    <t>Diplômés</t>
  </si>
  <si>
    <t>C8: Nombre de personnel académique par niveau d'enseignement, statut de l'emploi, type d'établissement et sexe</t>
  </si>
  <si>
    <t>Personnel académique
À plein temps et à temps partiel</t>
  </si>
  <si>
    <t>C1: Informations générales sur les données collectées dans le questionnaire</t>
  </si>
  <si>
    <t>Code du questionnaire :</t>
  </si>
  <si>
    <t>Pays :</t>
  </si>
  <si>
    <t>1. Veuillez  fournir des informations sur la ou les personne (s) responsable (s) de remplir ce questionnaire.</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</si>
  <si>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</si>
  <si>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</si>
  <si>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</si>
  <si>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</si>
  <si>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</si>
  <si>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</si>
  <si>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</si>
  <si>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</si>
  <si>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</si>
  <si>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2. Veuillez fournir l'adresse ou les adresses du ou des site (s) web où les statistiques nationales sur l'enseignement supérieur sont publiées.</t>
  </si>
  <si>
    <t>Statistiques nationales :</t>
  </si>
  <si>
    <t>3. Veuillez fournir des informations sur l'année académique, la date de référence pour les âges, et les principales sources de données.</t>
  </si>
  <si>
    <t>Étudiants et personnel académique</t>
  </si>
  <si>
    <t>Début de l'année académique (jj/mm/aaaa) :</t>
  </si>
  <si>
    <t>Fin de l'année académique (jj/mm/aaaa) :</t>
  </si>
  <si>
    <t>Date de référence pour les âges (jj/mm/aaaa) :</t>
  </si>
  <si>
    <t>Sources :</t>
  </si>
  <si>
    <t>4. Veuillez préciser le critère utilisé pour déterminer le pays d'origine des étudiants.</t>
  </si>
  <si>
    <t>Il est recommandé que le pays d'origine des étudiants au niveau supérieur soit déterminé par le pays dans lequel ils ont obtenu le diplôme du deuxième cycle de l'enseignement secondaire donnant accès à l'enseignement supérieur. Lorsque les pays n'ont pas accès à cette information des mesures alternatives peuvent être utilisées. Il s'agit, par ordre de préférence, du pays de résidence habituelle ou de la nationalité.</t>
  </si>
  <si>
    <t>Définition du pays d'origine des étudiants :</t>
  </si>
  <si>
    <t>Veuillez fournir la définition du pays d'origine si ''autre'' est sélectionné :</t>
  </si>
  <si>
    <t>Veuillez sélectionner un pays</t>
  </si>
  <si>
    <t>Royaume-Uni de Grande-Bretagne et d'Irlande du Nord</t>
  </si>
  <si>
    <t>Veuillez sélectionner un critère</t>
  </si>
  <si>
    <t>2</t>
  </si>
  <si>
    <t>Pays d'obtention du diplôme de deuxième cycle du secondaire</t>
  </si>
  <si>
    <t>3</t>
  </si>
  <si>
    <t>Pays de résidence habituelle</t>
  </si>
  <si>
    <t>4</t>
  </si>
  <si>
    <t>Pays de nationalité</t>
  </si>
  <si>
    <t>5</t>
  </si>
  <si>
    <t>Autre, spécifiez</t>
  </si>
  <si>
    <t>Étudiants et enseignants (CITE 5-8)</t>
  </si>
  <si>
    <t>Ce questionnaire est conçu pour collecter des données internationalement comparables sur l'enseignement formel au niveau supérieur nécessaires pour l'évaluation et le suivi des systèmes éducatifs dans le monde entier. Les données constituent un élément central de la base de données des statistiques de l'éducation produites par l'Institut de Statistique de l'UNESCO (ISU). Elles sont largement diffusées à la communauté des utilisateurs et aident à informer les décideurs aux niveaux national et international.</t>
  </si>
  <si>
    <t>INSTRUCTIONS POUR REMPLIR LE QUESTIONNAIRE</t>
  </si>
  <si>
    <t>Veuillez vous référer au manuel d'instruction de l'Enquête sur l'éducation pour les détails sur les concepts et les définitions utilisées dans cette enquête.</t>
  </si>
  <si>
    <t>Tous les questionnaires et les manuels de l'ISU sont disponibles sur le site Web des Questionnaires :</t>
  </si>
  <si>
    <t>Les questionnaires remplis doivent être envoyés en pièces jointes par courriel à :</t>
  </si>
  <si>
    <t>Les données des enquêtes précédentes sont disponibles à :</t>
  </si>
  <si>
    <t>Couverture</t>
  </si>
  <si>
    <t>Ce questionnaire porte entièrement sur le système d'enseignement supérieur formel dans les établissements publics et privés à l'intérieur des frontières du pays du répondant. Si les données ne sont pas disponibles pour une partie du système, veuillez faire des estimations afin d'assurer une couverture complète des données.</t>
  </si>
  <si>
    <t>Avant de remplir ce questionnaire, les programmes d'éducation doivent d'abord être classées par niveau en fonction de la révision 2011 de la Classification internationale type de l'éducation (CITE 2011). L'ISU utilisera la cartographie de la CITE 2011 de votre pays afin de valider votre soumission de données. Si votre pays ne dispose pas d'une cartographie récente de la CITE ou s'il y a eu des modifications substantielles de votre système d'éducation nationale, veuillez télécharger et remplir ou mettre à jour le questionnaire sur les systèmes  nationaux d'éducation (UIS/ED/ISC11) qui est disponible sur notre site Web des Questionnaires.</t>
  </si>
  <si>
    <t>Année académique / période de référence pour les données collectées dans ce questionnaire</t>
  </si>
  <si>
    <t>Utilisation du questionnaire Excel</t>
  </si>
  <si>
    <t>Ce questionnaire a été conçu pour un fonctionnement optimal avec Microsoft Excel 2010, mais peut également être utilisé avec d'autres versions d'Excel. Le questionnaire a été verrouillé pour préserver la mise en page et l'intégrité des totaux calculés automatiquement (cellules ombrées en bleu) ainsi que leurs validations. Dans la mesure du possible, les données doivent être saisies dans les cellules vides seulement. Si les données ne sont pas disponibles pour une catégorie donnée veuillez utiliser les codes de données manquantes décrits ci-dessous.</t>
  </si>
  <si>
    <t>Contrôles de validation</t>
  </si>
  <si>
    <t>Le questionnaire contient des contrôles de validation à l'aide du formattage conditionnel pour mettre en évidence des erreurs ou des entrées de données non valides. Si une saisie supplémentaire est nécessaire, par exemple quand un commentaire est nécessaire pour expliquer un code de données manquantes ou si une erreur est détectée dans les données, la cellule devient jaune et / ou un message d'erreur apparaîtra.</t>
  </si>
  <si>
    <t>Structure d'éléments de données</t>
  </si>
  <si>
    <t>Afin d'assurer la fourniture de données et de métadonnées complètes, chaque élément de donnée est composé de trois cellules distinctes qui acceptent des données numériques (incluant les zéros pour indiquer une donnée nulle ou négligeable), les codes de données manquantes et les commentaires, respectivement. Les pays sont invités à faire tous les efforts pour fournir des données complètes dans les cellules numériques, si les données ne sont pas disponibles veuillez utiliser les codes appropriés décrits ci-dessous. Notez que la fonction d'ajout de commentaire pour Excel a été désactivée. Les commentaires doivent être inscrits dans la cellule de commentaire appropriée.</t>
  </si>
  <si>
    <t>Données numériques</t>
  </si>
  <si>
    <t>Ces cellules n'acceptent que les valeurs numériques, y compris les zéros (pour indiquer une donnée nulle ou négligeable). Veuillez noter qu'un message d'erreur s'affichera si une valeur non-numérique est entrée.</t>
  </si>
  <si>
    <t>Ces cellules n'acceptent que les lettres Z, X, W ou M et sont situées à droite des cellules de données numériques. L'utilisation correcte des codes est une condition essentielle pour assurer la comparabilité internationale et l'exhaustivité des données. Les codes sont utilisés dans les analyses et rapports statistiques pour indiquer la couverture des données et d'expliquer pourquoi les données ne sont pas disponibles. Veuillez expliquer les problèmes de couverture de données en utilisant les codes suivants :</t>
  </si>
  <si>
    <t>Z - catégorie non applicable</t>
  </si>
  <si>
    <t>Si un élément de données ou un tableau fait référence à une catégorie qui n'existe pas ou qui ne s'applique pas à votre système d'éducation nationale (p. ex. le programme de la CITE 4 n'existe pas dans votre pays), veuillez entrer zéro '0' dans la cellule de données numériques correspondante et entrer le code 'Z' dans la cellule de codes correspondante. L'utilisation de ce code indique que les données de ces catégories n'existent même pas hypothétiquement.</t>
  </si>
  <si>
    <t>X - données incluses ailleurs</t>
  </si>
  <si>
    <t>Si un élément de données ou une catégorie existe dans votre système d'éducation nationale, mais ne peut pas être désagrégée à partir d’une autre catégorie, veuillez laisser la cellule de données numériques vide et entrez le code "X" dans la cellule correspondante. Veuillez également indiquer avec un commentaire dans quelles cellules les données sont incluses en utilisant l'identifiant de colonne et de ligne de Excel ou remplir le champ libre. Le cas échéant, veuillez utiliser également le code «W» décrit ci-dessus.</t>
  </si>
  <si>
    <t>W - inclut les données d'une autre catégorie</t>
  </si>
  <si>
    <t>M - données non disponibles ou manquantes</t>
  </si>
  <si>
    <t>Si une catégorie existe dans votre système d'éducation nationale, mais les données relatives à cette catégorie ne sont pas disponibles, ne peuvent être estimées et ne sont pas incluses dans aucune autre cellule du questionnaire, veuillez laisser la cellule de données numériques vide et entrer le code «M» dans la cellule correspondante. Dans de tels cas, notez que le total est considéré comme manquant ou incomplet pour ces catégories. Si possible, veuillez fournir un commentaire pour indiquer pourquoi les données ne sont pas disponibles.</t>
  </si>
  <si>
    <t>Coordonnées de l'Institut de Statistique de l'UNESCO</t>
  </si>
  <si>
    <t>Pour toute question concernant ce questionnaire, veuillez contacter l’ISU par :</t>
  </si>
  <si>
    <t>Courrier électronique :</t>
  </si>
  <si>
    <t>Téléphone :</t>
  </si>
  <si>
    <t>Télécopieur :</t>
  </si>
  <si>
    <t>Courrier postal :</t>
  </si>
  <si>
    <t>Institut de Statistique de l'UNESCO</t>
  </si>
  <si>
    <t>Site Web :</t>
  </si>
  <si>
    <t>ENQUÊTE 2016 DE L'ENSEIGNEMENT FORMEL</t>
  </si>
  <si>
    <t>Données pour l'année académique finissant en 2015</t>
  </si>
  <si>
    <t>Ce questionnaire vise à collecter les données pour l'année scolaire se terminant en 2015 ou une année plus récente. Si les données ne sont pas disponibles pour 2015, veuillez soumettre la dernière année pour laquelle des données sont disponibles.</t>
  </si>
  <si>
    <r>
      <rPr>
        <i/>
        <sz val="11"/>
        <rFont val="Calibri"/>
        <family val="2"/>
        <scheme val="minor"/>
      </rPr>
      <t xml:space="preserve">Dont : </t>
    </r>
    <r>
      <rPr>
        <sz val="11"/>
        <rFont val="Calibri"/>
        <family val="2"/>
        <scheme val="minor"/>
      </rPr>
      <t>Enseignement supérieur de cycle court</t>
    </r>
  </si>
  <si>
    <r>
      <rPr>
        <i/>
        <sz val="11"/>
        <rFont val="Calibri"/>
        <family val="2"/>
        <scheme val="minor"/>
      </rPr>
      <t xml:space="preserve">Dont : </t>
    </r>
    <r>
      <rPr>
        <sz val="11"/>
        <rFont val="Calibri"/>
        <family val="2"/>
        <scheme val="minor"/>
      </rPr>
      <t>Premiers programmes de l'enseignement supérieur</t>
    </r>
  </si>
  <si>
    <r>
      <rPr>
        <i/>
        <sz val="11"/>
        <rFont val="Calibri"/>
        <family val="2"/>
        <scheme val="minor"/>
      </rPr>
      <t xml:space="preserve">Dont : </t>
    </r>
    <r>
      <rPr>
        <sz val="11"/>
        <rFont val="Calibri"/>
        <family val="2"/>
        <scheme val="minor"/>
      </rPr>
      <t>Les nouveaux entrants pour la première fois à l'enseignement supérieur</t>
    </r>
  </si>
  <si>
    <r>
      <rPr>
        <i/>
        <sz val="11"/>
        <rFont val="Calibri"/>
        <family val="2"/>
        <scheme val="minor"/>
      </rPr>
      <t xml:space="preserve">Dont : </t>
    </r>
    <r>
      <rPr>
        <sz val="11"/>
        <rFont val="Calibri"/>
        <family val="2"/>
        <scheme val="minor"/>
      </rPr>
      <t>les programmes de premier diplôme</t>
    </r>
  </si>
  <si>
    <t>Si les données incluent d'autres catégories et par conséquent sont sur-couvertes, veuillez entrer la valeur dans une cellule de données numériques et le code «W» dans la cellule correspondante. Veuillez également indiquer dans la cellule de commentaires quelles données sont incluses en utilisant l'identifiant de colonne et de ligne de Excel ou remplir le champ libre. Le cas échéant, veuillez utiliser également le code «X» décrit ci-dessous.</t>
  </si>
  <si>
    <t>Date limite pour retourner le questionnaire rempli : 29 Avril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</si>
</sst>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 _€_-;\-* #,##0\ _€_-;_-* &quot;-&quot;\ _€_-;_-@_-"/>
    <numFmt numFmtId="165" formatCode="_(* #,##0.00_);_(* \(#,##0.00\);_(* &quot;-&quot;??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s>
  <fonts count="69">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2">
      <alignment horizontal="left" vertical="top" wrapText="1"/>
    </xf>
    <xf numFmtId="0" fontId="14" fillId="7" borderId="32">
      <alignment horizontal="left" vertical="top"/>
    </xf>
    <xf numFmtId="0" fontId="12" fillId="0" borderId="0"/>
    <xf numFmtId="0" fontId="9" fillId="0" borderId="0"/>
    <xf numFmtId="0" fontId="16" fillId="7" borderId="31">
      <alignment horizontal="left" vertical="top" wrapText="1"/>
    </xf>
    <xf numFmtId="0" fontId="14" fillId="7" borderId="31">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2">
      <alignment horizontal="left" vertical="top" wrapText="1"/>
    </xf>
    <xf numFmtId="0" fontId="14" fillId="7" borderId="8">
      <alignment horizontal="left" vertical="top" wrapText="1"/>
    </xf>
    <xf numFmtId="0" fontId="14" fillId="7" borderId="32">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5"/>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11" fillId="0" borderId="45"/>
    <xf numFmtId="0" fontId="2" fillId="8" borderId="0">
      <alignment horizontal="center" wrapText="1"/>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4" fillId="4" borderId="45">
      <protection locked="0"/>
    </xf>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4" borderId="45"/>
    <xf numFmtId="0" fontId="2" fillId="5" borderId="0"/>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23" fillId="5" borderId="45">
      <alignment horizontal="left"/>
    </xf>
    <xf numFmtId="0" fontId="17" fillId="7" borderId="0">
      <alignment horizontal="right" vertical="top" textRotation="90" wrapText="1"/>
    </xf>
    <xf numFmtId="0" fontId="57" fillId="0" borderId="36" applyNumberFormat="0" applyFill="0" applyAlignment="0" applyProtection="0"/>
    <xf numFmtId="0" fontId="58" fillId="0" borderId="37"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2" fillId="5" borderId="45">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1" fillId="5" borderId="45"/>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4" fillId="7" borderId="45">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6" fillId="7" borderId="32">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4" fillId="7" borderId="32">
      <alignment horizontal="left" vertical="top"/>
    </xf>
    <xf numFmtId="0" fontId="13" fillId="6" borderId="45"/>
    <xf numFmtId="0" fontId="13" fillId="6" borderId="45"/>
    <xf numFmtId="0" fontId="13" fillId="6" borderId="45"/>
    <xf numFmtId="0" fontId="13" fillId="6" borderId="45"/>
    <xf numFmtId="0" fontId="2" fillId="0" borderId="0"/>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2" fillId="0" borderId="0"/>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2" fillId="0" borderId="0"/>
    <xf numFmtId="0" fontId="2" fillId="0" borderId="0"/>
    <xf numFmtId="0" fontId="13" fillId="28" borderId="45"/>
    <xf numFmtId="0" fontId="2" fillId="0" borderId="0"/>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3" fillId="6" borderId="45"/>
    <xf numFmtId="0" fontId="13" fillId="6" borderId="45"/>
    <xf numFmtId="0" fontId="13" fillId="6" borderId="45"/>
    <xf numFmtId="0" fontId="13" fillId="6" borderId="45"/>
    <xf numFmtId="0" fontId="13" fillId="6" borderId="45"/>
    <xf numFmtId="0" fontId="13" fillId="6" borderId="45"/>
    <xf numFmtId="0" fontId="13" fillId="28" borderId="45"/>
    <xf numFmtId="0" fontId="11" fillId="0" borderId="45"/>
    <xf numFmtId="0" fontId="11" fillId="0" borderId="45"/>
    <xf numFmtId="0" fontId="11" fillId="0" borderId="45"/>
    <xf numFmtId="164" fontId="9"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17" fillId="7" borderId="0">
      <alignment horizontal="right" vertical="top" textRotation="90" wrapText="1"/>
    </xf>
    <xf numFmtId="0" fontId="65" fillId="0" borderId="48" applyNumberFormat="0" applyAlignment="0" applyProtection="0">
      <alignment horizontal="left" vertical="center"/>
    </xf>
    <xf numFmtId="0" fontId="65" fillId="0" borderId="7">
      <alignment horizontal="left" vertical="center"/>
    </xf>
    <xf numFmtId="0" fontId="65" fillId="0" borderId="7">
      <alignment horizontal="left" vertical="center"/>
    </xf>
    <xf numFmtId="0" fontId="2" fillId="5" borderId="45">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6" fillId="0" borderId="0" applyFont="0" applyFill="0" applyBorder="0" applyAlignment="0" applyProtection="0"/>
    <xf numFmtId="3" fontId="66" fillId="0" borderId="0" applyFont="0" applyFill="0" applyBorder="0" applyAlignment="0" applyProtection="0"/>
    <xf numFmtId="166" fontId="67" fillId="0" borderId="0" applyFont="0" applyFill="0" applyBorder="0" applyAlignment="0" applyProtection="0"/>
    <xf numFmtId="167" fontId="67"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9" fontId="66" fillId="0" borderId="0" applyFont="0" applyFill="0" applyBorder="0" applyAlignment="0" applyProtection="0"/>
    <xf numFmtId="0" fontId="2" fillId="0" borderId="0"/>
    <xf numFmtId="0" fontId="66" fillId="0" borderId="0"/>
    <xf numFmtId="170" fontId="66" fillId="0" borderId="0" applyFont="0" applyFill="0" applyBorder="0" applyAlignment="0" applyProtection="0"/>
    <xf numFmtId="170" fontId="66" fillId="0" borderId="0" applyFont="0" applyFill="0" applyBorder="0" applyAlignment="0" applyProtection="0"/>
  </cellStyleXfs>
  <cellXfs count="339">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8" fillId="13" borderId="0" xfId="0" applyFont="1" applyFill="1" applyAlignment="1" applyProtection="1">
      <alignment vertical="center"/>
      <protection locked="0"/>
    </xf>
    <xf numFmtId="0" fontId="6" fillId="20" borderId="0" xfId="0" applyFont="1" applyFill="1" applyBorder="1" applyAlignment="1" applyProtection="1">
      <protection locked="0"/>
    </xf>
    <xf numFmtId="0" fontId="6" fillId="20" borderId="0" xfId="0" applyFont="1" applyFill="1" applyBorder="1" applyAlignment="1" applyProtection="1">
      <alignment horizontal="right"/>
      <protection locked="0"/>
    </xf>
    <xf numFmtId="0" fontId="0" fillId="0" borderId="0" xfId="0" applyProtection="1">
      <protection locked="0"/>
    </xf>
    <xf numFmtId="0" fontId="8" fillId="13" borderId="0" xfId="0" applyFont="1" applyFill="1" applyAlignment="1" applyProtection="1">
      <alignment horizontal="left" vertical="center"/>
      <protection locked="0"/>
    </xf>
    <xf numFmtId="0" fontId="6" fillId="14" borderId="19" xfId="6" applyFont="1" applyFill="1" applyBorder="1" applyAlignment="1" applyProtection="1">
      <alignment horizontal="left" vertical="center" wrapText="1"/>
      <protection locked="0"/>
    </xf>
    <xf numFmtId="0" fontId="10" fillId="20" borderId="0" xfId="5" applyFont="1" applyFill="1" applyAlignment="1" applyProtection="1">
      <alignment vertical="center"/>
      <protection locked="0"/>
    </xf>
    <xf numFmtId="0" fontId="45" fillId="14" borderId="19" xfId="6" applyFont="1" applyFill="1" applyBorder="1" applyAlignment="1" applyProtection="1">
      <alignment horizontal="center" vertical="center" wrapText="1"/>
      <protection locked="0"/>
    </xf>
    <xf numFmtId="0" fontId="10" fillId="20" borderId="0" xfId="5" applyFont="1" applyFill="1" applyAlignment="1" applyProtection="1">
      <alignment vertical="center" wrapText="1"/>
      <protection locked="0"/>
    </xf>
    <xf numFmtId="0" fontId="10" fillId="20" borderId="0" xfId="5" applyFont="1" applyFill="1" applyBorder="1" applyAlignment="1" applyProtection="1">
      <alignment vertical="center" wrapText="1"/>
      <protection locked="0"/>
    </xf>
    <xf numFmtId="0" fontId="10" fillId="2" borderId="0" xfId="0" applyFont="1" applyFill="1" applyBorder="1" applyAlignment="1" applyProtection="1">
      <alignment wrapText="1"/>
      <protection locked="0"/>
    </xf>
    <xf numFmtId="0" fontId="10" fillId="2" borderId="0" xfId="0" applyFont="1" applyFill="1" applyAlignment="1" applyProtection="1">
      <alignment wrapText="1"/>
      <protection locked="0"/>
    </xf>
    <xf numFmtId="0" fontId="43" fillId="13" borderId="0" xfId="0" applyFont="1" applyFill="1" applyAlignment="1" applyProtection="1">
      <alignment vertical="center"/>
      <protection locked="0"/>
    </xf>
    <xf numFmtId="14" fontId="43" fillId="13" borderId="0" xfId="0" applyNumberFormat="1" applyFont="1" applyFill="1" applyAlignment="1" applyProtection="1">
      <alignment vertical="center"/>
      <protection locked="0"/>
    </xf>
    <xf numFmtId="0" fontId="43" fillId="13" borderId="0" xfId="0" applyFont="1" applyFill="1" applyAlignment="1" applyProtection="1">
      <alignment horizontal="left" vertical="center"/>
      <protection locked="0"/>
    </xf>
    <xf numFmtId="0" fontId="0" fillId="0" borderId="0" xfId="0" applyAlignment="1" applyProtection="1">
      <alignment horizontal="left"/>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49" fontId="2" fillId="0" borderId="0" xfId="58" applyNumberFormat="1"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49" fontId="2" fillId="19" borderId="0" xfId="58" applyNumberFormat="1" applyFont="1" applyFill="1" applyProtection="1">
      <protection locked="0"/>
    </xf>
    <xf numFmtId="0" fontId="2" fillId="0" borderId="0" xfId="58"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2" fillId="20" borderId="0" xfId="58" applyFont="1" applyFill="1" applyProtection="1">
      <protection locked="0"/>
    </xf>
    <xf numFmtId="0" fontId="44" fillId="3" borderId="30" xfId="110" applyNumberFormat="1" applyFont="1" applyFill="1" applyBorder="1" applyAlignment="1" applyProtection="1">
      <alignment horizontal="right"/>
      <protection locked="0"/>
    </xf>
    <xf numFmtId="0" fontId="44" fillId="3" borderId="30" xfId="110" applyFont="1" applyFill="1" applyBorder="1" applyAlignment="1" applyProtection="1">
      <alignment horizontal="center"/>
      <protection locked="0"/>
    </xf>
    <xf numFmtId="0" fontId="44" fillId="3" borderId="30" xfId="110" applyFont="1" applyFill="1" applyBorder="1" applyAlignment="1" applyProtection="1">
      <alignment horizontal="left"/>
      <protection locked="0"/>
    </xf>
    <xf numFmtId="0" fontId="44" fillId="16" borderId="30" xfId="0" applyNumberFormat="1" applyFont="1" applyFill="1" applyBorder="1" applyAlignment="1" applyProtection="1">
      <alignment horizontal="right"/>
      <protection locked="0"/>
    </xf>
    <xf numFmtId="0" fontId="44" fillId="17" borderId="30" xfId="0" applyFont="1" applyFill="1" applyBorder="1" applyAlignment="1" applyProtection="1">
      <alignment horizontal="center"/>
      <protection locked="0"/>
    </xf>
    <xf numFmtId="0" fontId="44" fillId="18" borderId="30" xfId="0" applyFont="1" applyFill="1" applyBorder="1" applyAlignment="1" applyProtection="1">
      <alignment horizontal="left"/>
      <protection locked="0"/>
    </xf>
    <xf numFmtId="0" fontId="44" fillId="3" borderId="30" xfId="6" applyNumberFormat="1" applyFont="1" applyFill="1" applyBorder="1" applyAlignment="1" applyProtection="1">
      <alignment horizontal="right"/>
      <protection locked="0"/>
    </xf>
    <xf numFmtId="0" fontId="44" fillId="3" borderId="30" xfId="6" applyFont="1" applyFill="1" applyBorder="1" applyAlignment="1" applyProtection="1">
      <alignment horizontal="center"/>
      <protection locked="0"/>
    </xf>
    <xf numFmtId="0" fontId="44" fillId="3" borderId="30" xfId="6" applyFont="1" applyFill="1" applyBorder="1" applyAlignment="1" applyProtection="1">
      <alignment horizontal="left"/>
      <protection locked="0"/>
    </xf>
    <xf numFmtId="0" fontId="44" fillId="3" borderId="47" xfId="6" applyNumberFormat="1" applyFont="1" applyFill="1" applyBorder="1" applyAlignment="1" applyProtection="1">
      <alignment horizontal="right"/>
      <protection locked="0"/>
    </xf>
    <xf numFmtId="0" fontId="44" fillId="3" borderId="47" xfId="6" applyFont="1" applyFill="1" applyBorder="1" applyAlignment="1" applyProtection="1">
      <alignment horizontal="center"/>
      <protection locked="0"/>
    </xf>
    <xf numFmtId="0" fontId="44" fillId="3" borderId="47" xfId="6" applyFont="1" applyFill="1" applyBorder="1" applyAlignment="1" applyProtection="1">
      <alignment horizontal="left"/>
      <protection locked="0"/>
    </xf>
    <xf numFmtId="0" fontId="44" fillId="16" borderId="47" xfId="0" applyNumberFormat="1" applyFont="1" applyFill="1" applyBorder="1" applyAlignment="1" applyProtection="1">
      <alignment horizontal="right"/>
      <protection locked="0"/>
    </xf>
    <xf numFmtId="0" fontId="44" fillId="17" borderId="47" xfId="0" applyFont="1" applyFill="1" applyBorder="1" applyAlignment="1" applyProtection="1">
      <alignment horizontal="center"/>
      <protection locked="0"/>
    </xf>
    <xf numFmtId="0" fontId="44" fillId="18" borderId="47"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13" borderId="0" xfId="0" applyFont="1" applyFill="1" applyAlignment="1" applyProtection="1">
      <alignment vertical="center"/>
      <protection locked="0"/>
    </xf>
    <xf numFmtId="0" fontId="48" fillId="13" borderId="0" xfId="0" applyFont="1" applyFill="1" applyBorder="1" applyAlignment="1" applyProtection="1">
      <alignment wrapText="1"/>
      <protection locked="0"/>
    </xf>
    <xf numFmtId="0" fontId="0" fillId="3" borderId="0" xfId="0" applyFont="1" applyFill="1" applyAlignment="1" applyProtection="1">
      <alignment vertical="center"/>
      <protection locked="0"/>
    </xf>
    <xf numFmtId="0" fontId="48" fillId="13" borderId="0" xfId="0" applyFont="1" applyFill="1" applyBorder="1" applyAlignment="1" applyProtection="1">
      <alignment vertical="top" wrapText="1"/>
      <protection locked="0"/>
    </xf>
    <xf numFmtId="0" fontId="6" fillId="13" borderId="0" xfId="38" applyFont="1" applyFill="1" applyAlignment="1" applyProtection="1">
      <alignment vertical="center"/>
      <protection locked="0"/>
    </xf>
    <xf numFmtId="0" fontId="5" fillId="13" borderId="0" xfId="2" applyFont="1" applyFill="1" applyAlignment="1" applyProtection="1">
      <alignment horizontal="center" vertical="center" wrapText="1"/>
      <protection locked="0"/>
    </xf>
    <xf numFmtId="0" fontId="6" fillId="3" borderId="0" xfId="38" applyFont="1" applyFill="1" applyAlignment="1" applyProtection="1">
      <alignment vertical="center"/>
      <protection locked="0"/>
    </xf>
    <xf numFmtId="0" fontId="8" fillId="13" borderId="0" xfId="0" applyFont="1" applyFill="1" applyAlignment="1" applyProtection="1">
      <alignment horizontal="center" vertical="center"/>
      <protection locked="0"/>
    </xf>
    <xf numFmtId="0" fontId="49" fillId="13" borderId="0" xfId="38" applyFont="1" applyFill="1" applyAlignment="1" applyProtection="1">
      <alignment vertical="center"/>
      <protection locked="0"/>
    </xf>
    <xf numFmtId="0" fontId="49" fillId="3" borderId="0" xfId="38" applyFont="1" applyFill="1" applyAlignment="1" applyProtection="1">
      <alignment vertical="center"/>
      <protection locked="0"/>
    </xf>
    <xf numFmtId="0" fontId="6" fillId="13" borderId="0" xfId="2" applyFont="1" applyFill="1" applyAlignment="1" applyProtection="1">
      <alignment horizontal="left" vertical="center"/>
      <protection locked="0"/>
    </xf>
    <xf numFmtId="0" fontId="6" fillId="13" borderId="0" xfId="2" applyFont="1" applyFill="1" applyAlignment="1" applyProtection="1">
      <alignment horizontal="left" vertical="center" wrapText="1"/>
      <protection locked="0"/>
    </xf>
    <xf numFmtId="0" fontId="53" fillId="13" borderId="0" xfId="38" applyFont="1" applyFill="1" applyAlignment="1" applyProtection="1">
      <alignment vertical="center"/>
      <protection locked="0"/>
    </xf>
    <xf numFmtId="0" fontId="6" fillId="13" borderId="0" xfId="38" applyFont="1" applyFill="1" applyProtection="1">
      <protection locked="0"/>
    </xf>
    <xf numFmtId="0" fontId="6" fillId="0" borderId="0" xfId="38" applyFont="1" applyFill="1" applyProtection="1">
      <protection locked="0"/>
    </xf>
    <xf numFmtId="0" fontId="54" fillId="13" borderId="0" xfId="0" applyFont="1" applyFill="1" applyAlignment="1" applyProtection="1">
      <alignment horizontal="center" vertical="center"/>
      <protection locked="0"/>
    </xf>
    <xf numFmtId="0" fontId="49" fillId="13" borderId="0" xfId="2" applyFont="1" applyFill="1" applyAlignment="1" applyProtection="1">
      <alignment vertical="center" wrapText="1"/>
      <protection locked="0"/>
    </xf>
    <xf numFmtId="0" fontId="49" fillId="3" borderId="0" xfId="38" applyFont="1" applyFill="1" applyProtection="1">
      <protection locked="0"/>
    </xf>
    <xf numFmtId="0" fontId="0" fillId="13" borderId="0" xfId="0" applyFont="1" applyFill="1" applyAlignment="1" applyProtection="1">
      <alignment horizontal="left" vertical="center"/>
      <protection locked="0"/>
    </xf>
    <xf numFmtId="0" fontId="31" fillId="13" borderId="0" xfId="38" applyFont="1" applyFill="1" applyAlignment="1" applyProtection="1">
      <alignment horizontal="center" vertical="center" wrapText="1"/>
      <protection locked="0"/>
    </xf>
    <xf numFmtId="0" fontId="0" fillId="13" borderId="0" xfId="0" applyFont="1" applyFill="1" applyProtection="1">
      <protection locked="0"/>
    </xf>
    <xf numFmtId="0" fontId="0" fillId="0" borderId="0" xfId="0" applyFont="1" applyProtection="1">
      <protection locked="0"/>
    </xf>
    <xf numFmtId="0" fontId="6" fillId="13" borderId="0" xfId="38" applyFont="1" applyFill="1" applyAlignment="1" applyProtection="1">
      <alignment horizontal="left" vertical="center"/>
      <protection locked="0"/>
    </xf>
    <xf numFmtId="0" fontId="55" fillId="13" borderId="0" xfId="0" applyFont="1" applyFill="1" applyAlignment="1" applyProtection="1">
      <alignment vertical="center"/>
      <protection locked="0"/>
    </xf>
    <xf numFmtId="0" fontId="55" fillId="3" borderId="0" xfId="0" applyFont="1" applyFill="1" applyAlignment="1" applyProtection="1">
      <alignment vertical="center"/>
      <protection locked="0"/>
    </xf>
    <xf numFmtId="0" fontId="0" fillId="3" borderId="0" xfId="0" applyFont="1" applyFill="1" applyAlignment="1" applyProtection="1">
      <alignment horizontal="left" vertical="center"/>
      <protection locked="0"/>
    </xf>
    <xf numFmtId="0" fontId="46" fillId="13" borderId="0" xfId="0" applyFont="1" applyFill="1" applyAlignment="1" applyProtection="1">
      <alignment horizontal="right" vertical="center"/>
      <protection locked="0"/>
    </xf>
    <xf numFmtId="0" fontId="0" fillId="13" borderId="0" xfId="0" applyFill="1" applyProtection="1">
      <protection locked="0"/>
    </xf>
    <xf numFmtId="0" fontId="0" fillId="13" borderId="0" xfId="0" applyFill="1" applyAlignment="1" applyProtection="1">
      <alignment horizontal="left"/>
      <protection locked="0"/>
    </xf>
    <xf numFmtId="0" fontId="44" fillId="3" borderId="30" xfId="0" applyFont="1" applyFill="1" applyBorder="1" applyAlignment="1" applyProtection="1">
      <alignment horizontal="center"/>
      <protection locked="0"/>
    </xf>
    <xf numFmtId="0" fontId="44" fillId="3" borderId="30" xfId="0" applyFont="1" applyFill="1" applyBorder="1" applyAlignment="1" applyProtection="1">
      <alignment horizontal="left"/>
      <protection locked="0"/>
    </xf>
    <xf numFmtId="0" fontId="44" fillId="3" borderId="29" xfId="6" applyNumberFormat="1" applyFont="1" applyFill="1" applyBorder="1" applyAlignment="1" applyProtection="1">
      <alignment horizontal="right"/>
      <protection locked="0"/>
    </xf>
    <xf numFmtId="0" fontId="44" fillId="3" borderId="29" xfId="6" applyFont="1" applyFill="1" applyBorder="1" applyAlignment="1" applyProtection="1">
      <alignment horizontal="center"/>
      <protection locked="0"/>
    </xf>
    <xf numFmtId="0" fontId="44" fillId="3" borderId="29" xfId="6" applyFont="1" applyFill="1" applyBorder="1" applyAlignment="1" applyProtection="1">
      <alignment horizontal="left"/>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12" xfId="0" applyNumberFormat="1" applyFont="1" applyFill="1" applyBorder="1" applyAlignment="1" applyProtection="1">
      <alignment horizontal="right"/>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46" fillId="13" borderId="0" xfId="0" applyFont="1" applyFill="1" applyAlignment="1" applyProtection="1">
      <alignment vertical="center"/>
    </xf>
    <xf numFmtId="0" fontId="0" fillId="0" borderId="0" xfId="0" applyProtection="1"/>
    <xf numFmtId="0" fontId="6" fillId="30" borderId="0" xfId="0" applyFont="1" applyFill="1" applyBorder="1" applyAlignment="1" applyProtection="1">
      <alignment horizontal="right"/>
    </xf>
    <xf numFmtId="0" fontId="8" fillId="13" borderId="0" xfId="0" applyFont="1" applyFill="1" applyAlignment="1" applyProtection="1">
      <alignment vertical="center"/>
    </xf>
    <xf numFmtId="0" fontId="6" fillId="13" borderId="0" xfId="0" applyFont="1" applyFill="1" applyProtection="1"/>
    <xf numFmtId="0" fontId="6" fillId="13"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13" borderId="0" xfId="5" applyFont="1" applyFill="1" applyAlignment="1" applyProtection="1">
      <alignment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0" fillId="20" borderId="0" xfId="0" applyFill="1" applyProtection="1"/>
    <xf numFmtId="0" fontId="11" fillId="20" borderId="0" xfId="5" applyFont="1" applyFill="1" applyAlignment="1" applyProtection="1">
      <alignment horizontal="center" vertical="center" textRotation="90" wrapText="1"/>
    </xf>
    <xf numFmtId="0" fontId="6" fillId="2" borderId="30"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32" fillId="20" borderId="0" xfId="0" applyFont="1" applyFill="1" applyAlignment="1" applyProtection="1">
      <alignment horizontal="right"/>
    </xf>
    <xf numFmtId="0" fontId="11" fillId="13" borderId="0" xfId="0" applyFont="1" applyFill="1" applyProtection="1"/>
    <xf numFmtId="0" fontId="6" fillId="15" borderId="30" xfId="0" applyFont="1" applyFill="1" applyBorder="1" applyAlignment="1" applyProtection="1">
      <alignment horizontal="left" vertical="center" indent="2"/>
    </xf>
    <xf numFmtId="0" fontId="32" fillId="20" borderId="0" xfId="0" applyFont="1" applyFill="1" applyProtection="1"/>
    <xf numFmtId="0" fontId="0" fillId="13" borderId="0" xfId="0" applyFill="1" applyProtection="1"/>
    <xf numFmtId="0" fontId="10" fillId="20" borderId="0" xfId="0" applyNumberFormat="1" applyFont="1" applyFill="1" applyProtection="1"/>
    <xf numFmtId="0" fontId="10" fillId="20" borderId="0" xfId="0" applyFont="1" applyFill="1" applyProtection="1"/>
    <xf numFmtId="0" fontId="0" fillId="0" borderId="0" xfId="0" applyFont="1" applyProtection="1"/>
    <xf numFmtId="0" fontId="1" fillId="0" borderId="0" xfId="0" applyFont="1" applyFill="1" applyAlignment="1" applyProtection="1">
      <alignment vertical="center"/>
    </xf>
    <xf numFmtId="0" fontId="0" fillId="13" borderId="0" xfId="0" applyFont="1" applyFill="1" applyProtection="1"/>
    <xf numFmtId="0" fontId="6" fillId="2" borderId="30" xfId="5" applyFont="1" applyFill="1" applyBorder="1" applyAlignment="1" applyProtection="1">
      <alignment horizontal="left" vertical="center" wrapText="1" indent="1"/>
    </xf>
    <xf numFmtId="0" fontId="6" fillId="13"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30"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30" xfId="0" applyFont="1" applyFill="1" applyBorder="1" applyAlignment="1" applyProtection="1">
      <alignment horizontal="left" wrapText="1" indent="1"/>
    </xf>
    <xf numFmtId="0" fontId="11" fillId="20" borderId="0" xfId="5" quotePrefix="1" applyFont="1" applyFill="1" applyBorder="1" applyAlignment="1" applyProtection="1">
      <alignment horizontal="right" vertical="center" wrapText="1"/>
    </xf>
    <xf numFmtId="0" fontId="6" fillId="29" borderId="30" xfId="0" applyFont="1" applyFill="1" applyBorder="1" applyAlignment="1" applyProtection="1">
      <alignment horizontal="left" wrapText="1" indent="1"/>
    </xf>
    <xf numFmtId="0" fontId="0" fillId="0" borderId="0" xfId="0" applyFont="1" applyFill="1" applyProtection="1"/>
    <xf numFmtId="0" fontId="46" fillId="22" borderId="0" xfId="0" applyFont="1" applyFill="1" applyAlignment="1" applyProtection="1">
      <alignment horizontal="right" vertical="center"/>
    </xf>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2" borderId="30" xfId="0" applyFont="1" applyFill="1" applyBorder="1" applyProtection="1"/>
    <xf numFmtId="0" fontId="10" fillId="13" borderId="0" xfId="0" applyFont="1" applyFill="1" applyProtection="1"/>
    <xf numFmtId="0" fontId="10" fillId="0" borderId="0" xfId="0" applyFont="1" applyProtection="1"/>
    <xf numFmtId="0" fontId="28" fillId="22" borderId="30"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2" borderId="30" xfId="0" applyFont="1" applyFill="1" applyBorder="1" applyAlignment="1" applyProtection="1">
      <alignment vertical="center"/>
    </xf>
    <xf numFmtId="0" fontId="11" fillId="22" borderId="30"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13" borderId="30" xfId="0" applyFont="1" applyFill="1" applyBorder="1" applyAlignment="1" applyProtection="1">
      <alignment wrapText="1"/>
    </xf>
    <xf numFmtId="0" fontId="8" fillId="20" borderId="30" xfId="0" applyFont="1" applyFill="1" applyBorder="1" applyAlignment="1" applyProtection="1">
      <alignment vertical="center"/>
    </xf>
    <xf numFmtId="0" fontId="11" fillId="20" borderId="30" xfId="5" applyFont="1" applyFill="1" applyBorder="1" applyAlignment="1" applyProtection="1">
      <alignment horizontal="center" vertical="center" wrapText="1"/>
    </xf>
    <xf numFmtId="0" fontId="10" fillId="20" borderId="30" xfId="0" applyFont="1" applyFill="1" applyBorder="1" applyAlignment="1" applyProtection="1">
      <alignment wrapText="1"/>
    </xf>
    <xf numFmtId="0" fontId="11" fillId="20" borderId="30" xfId="5" applyFont="1" applyFill="1" applyBorder="1" applyAlignment="1" applyProtection="1">
      <alignment horizontal="center" vertical="center" textRotation="90" wrapText="1"/>
    </xf>
    <xf numFmtId="0" fontId="6" fillId="0" borderId="0" xfId="0" applyFont="1" applyFill="1" applyProtection="1"/>
    <xf numFmtId="0" fontId="11" fillId="20" borderId="30" xfId="5" applyFont="1" applyFill="1" applyBorder="1" applyAlignment="1" applyProtection="1">
      <alignment horizontal="right" vertical="center" wrapText="1"/>
    </xf>
    <xf numFmtId="0" fontId="6" fillId="13" borderId="0" xfId="0" applyFont="1" applyFill="1" applyAlignment="1" applyProtection="1">
      <alignment horizontal="center"/>
    </xf>
    <xf numFmtId="0" fontId="6" fillId="13" borderId="30" xfId="0" applyFont="1" applyFill="1" applyBorder="1" applyAlignment="1" applyProtection="1">
      <alignment horizontal="center"/>
    </xf>
    <xf numFmtId="0" fontId="6" fillId="20" borderId="30" xfId="0" applyFont="1" applyFill="1" applyBorder="1" applyAlignment="1" applyProtection="1">
      <alignment horizontal="center"/>
    </xf>
    <xf numFmtId="0" fontId="0" fillId="0" borderId="0" xfId="0" applyAlignment="1" applyProtection="1">
      <alignment vertical="center"/>
    </xf>
    <xf numFmtId="0" fontId="6" fillId="13" borderId="0" xfId="0" applyFont="1" applyFill="1" applyAlignment="1" applyProtection="1">
      <alignment vertical="center"/>
    </xf>
    <xf numFmtId="0" fontId="11" fillId="20" borderId="30" xfId="5" quotePrefix="1"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13" borderId="3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27" fillId="0" borderId="0" xfId="48" applyFont="1" applyFill="1" applyProtection="1"/>
    <xf numFmtId="0" fontId="1" fillId="13" borderId="30" xfId="48" applyFont="1" applyFill="1" applyBorder="1" applyAlignment="1" applyProtection="1"/>
    <xf numFmtId="0" fontId="1" fillId="13" borderId="30" xfId="48" applyFont="1" applyFill="1" applyBorder="1" applyProtection="1"/>
    <xf numFmtId="0" fontId="64" fillId="20" borderId="30" xfId="0" applyFont="1" applyFill="1" applyBorder="1" applyAlignment="1" applyProtection="1">
      <alignment vertical="center"/>
    </xf>
    <xf numFmtId="0" fontId="35" fillId="20" borderId="30"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34" fillId="0" borderId="0" xfId="0" applyFont="1" applyProtection="1"/>
    <xf numFmtId="0" fontId="36" fillId="13" borderId="0" xfId="48" applyFont="1" applyFill="1" applyBorder="1" applyProtection="1"/>
    <xf numFmtId="0" fontId="2" fillId="20" borderId="0" xfId="5" applyFont="1" applyFill="1" applyBorder="1" applyAlignment="1" applyProtection="1">
      <alignment horizontal="center" vertical="center" wrapText="1"/>
    </xf>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1" fillId="20" borderId="0" xfId="5" quotePrefix="1" applyFont="1" applyFill="1" applyBorder="1" applyAlignment="1" applyProtection="1">
      <alignment horizontal="center" vertical="center" wrapTex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0" xfId="48" applyFont="1" applyFill="1" applyBorder="1" applyAlignment="1" applyProtection="1">
      <alignment horizontal="center" vertical="center" wrapText="1"/>
    </xf>
    <xf numFmtId="0" fontId="11" fillId="20" borderId="30" xfId="5" quotePrefix="1" applyFont="1" applyFill="1" applyBorder="1" applyAlignment="1" applyProtection="1">
      <alignment horizontal="right" vertical="center" wrapText="1"/>
    </xf>
    <xf numFmtId="46" fontId="11" fillId="20" borderId="30" xfId="5" quotePrefix="1" applyNumberFormat="1" applyFont="1" applyFill="1" applyBorder="1" applyAlignment="1" applyProtection="1">
      <alignment horizontal="right" vertical="center" wrapText="1"/>
    </xf>
    <xf numFmtId="0" fontId="32" fillId="3" borderId="0" xfId="0" applyFont="1" applyFill="1" applyBorder="1" applyProtection="1"/>
    <xf numFmtId="0" fontId="0" fillId="0" borderId="0" xfId="0" applyFill="1" applyProtection="1"/>
    <xf numFmtId="0" fontId="6" fillId="13" borderId="30" xfId="0" applyFont="1" applyFill="1" applyBorder="1" applyProtection="1"/>
    <xf numFmtId="0" fontId="33" fillId="13" borderId="30" xfId="0" applyFont="1" applyFill="1" applyBorder="1" applyProtection="1"/>
    <xf numFmtId="0" fontId="33" fillId="20" borderId="30" xfId="0" applyFont="1" applyFill="1" applyBorder="1" applyProtection="1"/>
    <xf numFmtId="0" fontId="10" fillId="3" borderId="0" xfId="0" applyFont="1" applyFill="1" applyProtection="1"/>
    <xf numFmtId="0" fontId="11" fillId="13" borderId="0" xfId="5" applyFont="1" applyFill="1" applyAlignment="1" applyProtection="1">
      <alignment horizontal="center" vertical="center" wrapText="1"/>
    </xf>
    <xf numFmtId="0" fontId="11" fillId="13" borderId="0" xfId="5" applyFont="1" applyFill="1" applyAlignment="1" applyProtection="1">
      <alignment horizontal="center" vertical="center" textRotation="90" wrapText="1"/>
    </xf>
    <xf numFmtId="0" fontId="28" fillId="13" borderId="50" xfId="0" applyFont="1" applyFill="1" applyBorder="1" applyAlignment="1" applyProtection="1">
      <alignment wrapText="1"/>
    </xf>
    <xf numFmtId="0" fontId="6" fillId="13" borderId="51" xfId="0" applyFont="1" applyFill="1" applyBorder="1" applyAlignment="1" applyProtection="1">
      <alignment horizontal="center"/>
    </xf>
    <xf numFmtId="0" fontId="11" fillId="13" borderId="51" xfId="5" applyFont="1" applyFill="1" applyBorder="1" applyAlignment="1" applyProtection="1">
      <alignment horizontal="center" vertical="center" wrapText="1"/>
    </xf>
    <xf numFmtId="0" fontId="11" fillId="13" borderId="51" xfId="5" applyFont="1" applyFill="1" applyBorder="1" applyAlignment="1" applyProtection="1">
      <alignment horizontal="center" vertical="center" textRotation="90" wrapText="1"/>
    </xf>
    <xf numFmtId="0" fontId="0" fillId="13" borderId="0" xfId="0" applyFill="1" applyBorder="1" applyProtection="1"/>
    <xf numFmtId="0" fontId="1" fillId="13" borderId="51" xfId="48" applyFont="1" applyFill="1" applyBorder="1" applyAlignment="1" applyProtection="1"/>
    <xf numFmtId="0" fontId="1" fillId="13" borderId="51" xfId="48" applyFont="1" applyFill="1" applyBorder="1" applyProtection="1"/>
    <xf numFmtId="0" fontId="6" fillId="15" borderId="30" xfId="0" applyFont="1" applyFill="1" applyBorder="1" applyAlignment="1" applyProtection="1">
      <alignment horizontal="left" vertical="center" wrapText="1" indent="2"/>
    </xf>
    <xf numFmtId="0" fontId="55" fillId="13" borderId="0" xfId="0" applyFont="1" applyFill="1" applyAlignment="1" applyProtection="1">
      <alignment horizontal="left" vertical="center"/>
      <protection locked="0"/>
    </xf>
    <xf numFmtId="0" fontId="53" fillId="13" borderId="0" xfId="38" applyFont="1" applyFill="1" applyAlignment="1" applyProtection="1">
      <alignment horizontal="left" vertical="center"/>
      <protection locked="0"/>
    </xf>
    <xf numFmtId="0" fontId="6" fillId="13" borderId="0" xfId="38" applyFont="1" applyFill="1" applyAlignment="1" applyProtection="1">
      <alignment horizontal="left" vertical="center" wrapText="1"/>
      <protection locked="0"/>
    </xf>
    <xf numFmtId="0" fontId="7" fillId="13" borderId="0" xfId="0" applyFont="1" applyFill="1" applyAlignment="1" applyProtection="1">
      <alignment horizontal="left" vertical="center" wrapText="1"/>
      <protection locked="0"/>
    </xf>
    <xf numFmtId="0" fontId="6" fillId="2" borderId="30" xfId="0" applyFont="1" applyFill="1" applyBorder="1" applyAlignment="1" applyProtection="1">
      <alignment horizontal="left" vertical="center" wrapText="1" indent="2"/>
    </xf>
    <xf numFmtId="0" fontId="6" fillId="2" borderId="30" xfId="48" applyFont="1" applyFill="1" applyBorder="1" applyAlignment="1" applyProtection="1">
      <alignment horizontal="center" vertical="center" wrapText="1"/>
    </xf>
    <xf numFmtId="0" fontId="6" fillId="15" borderId="30" xfId="48" applyFont="1" applyFill="1" applyBorder="1" applyAlignment="1" applyProtection="1">
      <alignment horizontal="center" vertical="center" wrapText="1"/>
    </xf>
    <xf numFmtId="0" fontId="6" fillId="2" borderId="30" xfId="5" applyFont="1" applyFill="1" applyBorder="1" applyAlignment="1" applyProtection="1">
      <alignment horizontal="center" vertical="center" wrapText="1"/>
    </xf>
    <xf numFmtId="0" fontId="0" fillId="2" borderId="30" xfId="48" applyFont="1" applyFill="1" applyBorder="1" applyAlignment="1" applyProtection="1">
      <alignment horizontal="center" vertical="center" wrapText="1"/>
    </xf>
    <xf numFmtId="0" fontId="27" fillId="2" borderId="30" xfId="48" applyFont="1" applyFill="1" applyBorder="1" applyAlignment="1" applyProtection="1">
      <alignment horizontal="center" vertical="center" wrapText="1"/>
    </xf>
    <xf numFmtId="0" fontId="0" fillId="2" borderId="29" xfId="48" applyFont="1" applyFill="1" applyBorder="1" applyAlignment="1" applyProtection="1">
      <alignment horizontal="left" vertical="center" wrapText="1" indent="1"/>
    </xf>
    <xf numFmtId="0" fontId="1" fillId="15" borderId="29" xfId="48" applyFont="1" applyFill="1" applyBorder="1" applyAlignment="1" applyProtection="1">
      <alignment horizontal="left" vertical="center" wrapText="1" indent="1"/>
    </xf>
    <xf numFmtId="0" fontId="8" fillId="23" borderId="0" xfId="0" applyFont="1" applyFill="1" applyAlignment="1" applyProtection="1">
      <alignment horizontal="center" vertical="center"/>
      <protection locked="0"/>
    </xf>
    <xf numFmtId="0" fontId="48" fillId="12" borderId="0" xfId="0" applyFont="1" applyFill="1" applyBorder="1" applyAlignment="1" applyProtection="1">
      <alignment horizontal="center" wrapText="1"/>
      <protection locked="0"/>
    </xf>
    <xf numFmtId="0" fontId="48" fillId="12" borderId="0" xfId="0" applyFont="1" applyFill="1" applyBorder="1" applyAlignment="1" applyProtection="1">
      <alignment horizontal="center" vertical="top" wrapText="1"/>
      <protection locked="0"/>
    </xf>
    <xf numFmtId="0" fontId="8" fillId="24" borderId="0" xfId="0" applyFont="1" applyFill="1" applyAlignment="1" applyProtection="1">
      <alignment horizontal="center" vertical="center"/>
      <protection locked="0"/>
    </xf>
    <xf numFmtId="0" fontId="49" fillId="13" borderId="0" xfId="38" applyFont="1" applyFill="1" applyAlignment="1" applyProtection="1">
      <alignment horizontal="left" vertical="center" wrapText="1"/>
      <protection locked="0"/>
    </xf>
    <xf numFmtId="0" fontId="53" fillId="13" borderId="0" xfId="38" applyFont="1" applyFill="1" applyAlignment="1" applyProtection="1">
      <alignment horizontal="left" vertical="center"/>
      <protection locked="0"/>
    </xf>
    <xf numFmtId="0" fontId="6" fillId="13" borderId="0" xfId="38" applyFont="1" applyFill="1" applyAlignment="1" applyProtection="1">
      <alignment horizontal="left" vertical="center" wrapText="1"/>
      <protection locked="0"/>
    </xf>
    <xf numFmtId="0" fontId="49" fillId="13" borderId="0" xfId="2" applyFont="1" applyFill="1" applyAlignment="1" applyProtection="1">
      <alignment horizontal="left" vertical="center"/>
      <protection locked="0"/>
    </xf>
    <xf numFmtId="0" fontId="50" fillId="13" borderId="0" xfId="2" applyFont="1" applyFill="1" applyAlignment="1" applyProtection="1">
      <alignment horizontal="left" vertical="center" indent="2"/>
      <protection locked="0"/>
    </xf>
    <xf numFmtId="0" fontId="52" fillId="13" borderId="0" xfId="109" applyFont="1" applyFill="1" applyAlignment="1" applyProtection="1">
      <alignment horizontal="left" vertical="center"/>
      <protection locked="0"/>
    </xf>
    <xf numFmtId="0" fontId="49" fillId="13" borderId="0" xfId="2" applyFont="1" applyFill="1" applyAlignment="1" applyProtection="1">
      <alignment horizontal="left" vertical="center" wrapText="1"/>
      <protection locked="0"/>
    </xf>
    <xf numFmtId="0" fontId="49" fillId="13" borderId="0" xfId="0" applyFont="1" applyFill="1" applyAlignment="1" applyProtection="1">
      <alignment horizontal="left" vertical="center" wrapText="1"/>
      <protection locked="0"/>
    </xf>
    <xf numFmtId="0" fontId="8" fillId="23" borderId="0" xfId="0" applyFont="1" applyFill="1" applyAlignment="1" applyProtection="1">
      <alignment horizontal="left" vertical="center"/>
      <protection locked="0"/>
    </xf>
    <xf numFmtId="0" fontId="55" fillId="13" borderId="0" xfId="0" applyFont="1" applyFill="1" applyAlignment="1" applyProtection="1">
      <alignment horizontal="left" vertical="center"/>
      <protection locked="0"/>
    </xf>
    <xf numFmtId="0" fontId="55" fillId="13" borderId="0" xfId="0" quotePrefix="1" applyFont="1" applyFill="1" applyAlignment="1" applyProtection="1">
      <alignment horizontal="left" vertical="center"/>
      <protection locked="0"/>
    </xf>
    <xf numFmtId="14" fontId="11" fillId="3" borderId="33" xfId="60" applyNumberFormat="1" applyFont="1" applyFill="1" applyBorder="1" applyAlignment="1" applyProtection="1">
      <alignment horizontal="center" vertical="top" wrapText="1"/>
      <protection locked="0"/>
    </xf>
    <xf numFmtId="14" fontId="11" fillId="3" borderId="35" xfId="60" applyNumberFormat="1" applyFont="1" applyFill="1" applyBorder="1" applyAlignment="1" applyProtection="1">
      <alignment horizontal="center" vertical="top" wrapText="1"/>
      <protection locked="0"/>
    </xf>
    <xf numFmtId="14" fontId="11" fillId="3" borderId="34" xfId="60" applyNumberFormat="1" applyFont="1" applyFill="1" applyBorder="1" applyAlignment="1" applyProtection="1">
      <alignment horizontal="center" vertical="top" wrapText="1"/>
      <protection locked="0"/>
    </xf>
    <xf numFmtId="0" fontId="11" fillId="3" borderId="29" xfId="6" applyFont="1" applyFill="1" applyBorder="1" applyAlignment="1" applyProtection="1">
      <alignment horizontal="center"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7" fillId="13" borderId="0" xfId="0" applyFont="1" applyFill="1" applyAlignment="1" applyProtection="1">
      <alignment horizontal="left" vertical="center" wrapText="1"/>
      <protection locked="0"/>
    </xf>
    <xf numFmtId="0" fontId="6" fillId="13" borderId="0" xfId="0" applyFont="1" applyFill="1" applyAlignment="1" applyProtection="1">
      <alignment horizontal="left" vertical="center" wrapText="1"/>
      <protection locked="0"/>
    </xf>
    <xf numFmtId="14" fontId="11" fillId="3" borderId="33" xfId="60" applyNumberFormat="1" applyFont="1" applyFill="1" applyBorder="1" applyAlignment="1" applyProtection="1">
      <alignment horizontal="center" wrapText="1"/>
      <protection locked="0"/>
    </xf>
    <xf numFmtId="0" fontId="11" fillId="3" borderId="34" xfId="60" applyFont="1" applyFill="1" applyBorder="1" applyAlignment="1" applyProtection="1">
      <alignment horizontal="center" wrapText="1"/>
      <protection locked="0"/>
    </xf>
    <xf numFmtId="0" fontId="11" fillId="3" borderId="29"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protection locked="0"/>
    </xf>
    <xf numFmtId="0" fontId="6" fillId="14" borderId="14" xfId="6" applyFont="1" applyFill="1" applyBorder="1" applyAlignment="1" applyProtection="1">
      <alignment horizontal="center" vertical="center" wrapText="1"/>
      <protection locked="0"/>
    </xf>
    <xf numFmtId="0" fontId="6" fillId="13" borderId="0" xfId="0" applyFont="1" applyFill="1" applyAlignment="1" applyProtection="1">
      <alignment horizontal="left" vertical="center"/>
      <protection locked="0"/>
    </xf>
    <xf numFmtId="0" fontId="47" fillId="13" borderId="0" xfId="0" applyFont="1" applyFill="1" applyAlignment="1" applyProtection="1">
      <alignment horizontal="left" vertical="center" wrapText="1"/>
      <protection locked="0"/>
    </xf>
    <xf numFmtId="0" fontId="6" fillId="14" borderId="11" xfId="6" applyFont="1" applyFill="1" applyBorder="1" applyAlignment="1" applyProtection="1">
      <alignment horizontal="center" vertical="center" wrapText="1"/>
      <protection locked="0"/>
    </xf>
    <xf numFmtId="0" fontId="6" fillId="14" borderId="13" xfId="6" applyFont="1" applyFill="1" applyBorder="1" applyAlignment="1" applyProtection="1">
      <alignment horizontal="center" vertical="center" wrapText="1"/>
      <protection locked="0"/>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8" fillId="2" borderId="30" xfId="0" applyFont="1" applyFill="1" applyBorder="1" applyAlignment="1" applyProtection="1">
      <alignment horizontal="left" vertical="center" indent="4"/>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15" borderId="30"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30" xfId="0" applyFont="1" applyFill="1" applyBorder="1" applyAlignment="1" applyProtection="1">
      <alignment horizontal="left" vertical="center" wrapText="1" indent="2"/>
    </xf>
    <xf numFmtId="0" fontId="6" fillId="15" borderId="44"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6" fillId="15" borderId="47" xfId="0" applyFont="1" applyFill="1" applyBorder="1" applyAlignment="1" applyProtection="1">
      <alignment horizontal="center" vertical="center" wrapText="1"/>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2" borderId="11"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xf>
    <xf numFmtId="0" fontId="6" fillId="2" borderId="49" xfId="0" applyFont="1" applyFill="1" applyBorder="1" applyAlignment="1" applyProtection="1">
      <alignment horizontal="center" vertical="center" wrapText="1"/>
    </xf>
    <xf numFmtId="0" fontId="0" fillId="2" borderId="30" xfId="0" applyFont="1" applyFill="1" applyBorder="1" applyAlignment="1" applyProtection="1">
      <alignment horizontal="center" vertical="center" wrapText="1"/>
    </xf>
    <xf numFmtId="0" fontId="6" fillId="2" borderId="30" xfId="48" applyFont="1" applyFill="1" applyBorder="1" applyAlignment="1" applyProtection="1">
      <alignment horizontal="center" vertical="center" wrapText="1"/>
    </xf>
    <xf numFmtId="0" fontId="6" fillId="15" borderId="30" xfId="48" applyFont="1" applyFill="1" applyBorder="1" applyAlignment="1" applyProtection="1">
      <alignment horizontal="center" vertical="center" wrapText="1"/>
    </xf>
    <xf numFmtId="0" fontId="6" fillId="2" borderId="30" xfId="5" applyFont="1" applyFill="1" applyBorder="1" applyAlignment="1" applyProtection="1">
      <alignment horizontal="center" vertical="center" wrapText="1"/>
    </xf>
    <xf numFmtId="0" fontId="6" fillId="2" borderId="29" xfId="5" applyFont="1" applyFill="1" applyBorder="1" applyAlignment="1" applyProtection="1">
      <alignment horizontal="center" vertical="top" wrapText="1"/>
    </xf>
    <xf numFmtId="0" fontId="6" fillId="14" borderId="30" xfId="0" applyFont="1" applyFill="1" applyBorder="1" applyAlignment="1" applyProtection="1">
      <alignment horizontal="center" vertical="center" wrapText="1"/>
    </xf>
    <xf numFmtId="0" fontId="6" fillId="14" borderId="30" xfId="0" applyFont="1" applyFill="1" applyBorder="1" applyAlignment="1" applyProtection="1">
      <alignment horizontal="center" vertical="center"/>
    </xf>
    <xf numFmtId="0" fontId="0" fillId="2" borderId="30" xfId="48" applyFont="1" applyFill="1" applyBorder="1" applyAlignment="1" applyProtection="1">
      <alignment horizontal="center" vertical="center" wrapText="1"/>
    </xf>
    <xf numFmtId="0" fontId="27" fillId="2" borderId="30" xfId="48" applyFont="1" applyFill="1" applyBorder="1" applyAlignment="1" applyProtection="1">
      <alignment horizontal="center" vertical="center" wrapText="1"/>
    </xf>
    <xf numFmtId="0" fontId="0" fillId="15" borderId="29" xfId="48" applyFont="1" applyFill="1" applyBorder="1" applyAlignment="1" applyProtection="1">
      <alignment horizontal="left" vertical="center" wrapText="1" indent="1"/>
    </xf>
    <xf numFmtId="0" fontId="27" fillId="15" borderId="29" xfId="48" applyFont="1" applyFill="1" applyBorder="1" applyAlignment="1" applyProtection="1">
      <alignment horizontal="left" vertical="center" wrapText="1" indent="1"/>
    </xf>
    <xf numFmtId="0" fontId="27" fillId="2" borderId="29"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xf>
    <xf numFmtId="0" fontId="0" fillId="2" borderId="29" xfId="48" applyFont="1" applyFill="1" applyBorder="1" applyAlignment="1" applyProtection="1">
      <alignment horizontal="left" vertical="center" wrapText="1" indent="1"/>
    </xf>
    <xf numFmtId="0" fontId="27" fillId="2" borderId="29" xfId="48" applyFont="1" applyFill="1" applyBorder="1" applyAlignment="1" applyProtection="1">
      <alignment horizontal="left" vertical="center" wrapText="1" indent="1"/>
    </xf>
    <xf numFmtId="0" fontId="1" fillId="15" borderId="29" xfId="48" applyFont="1" applyFill="1" applyBorder="1" applyAlignment="1" applyProtection="1">
      <alignment horizontal="left" vertical="center" wrapText="1" indent="1"/>
    </xf>
    <xf numFmtId="0" fontId="6" fillId="2" borderId="29" xfId="48" applyFont="1" applyFill="1" applyBorder="1" applyAlignment="1" applyProtection="1">
      <alignment horizontal="left" vertical="center" wrapText="1" indent="1"/>
    </xf>
    <xf numFmtId="0" fontId="0" fillId="14" borderId="30" xfId="48" applyFont="1" applyFill="1" applyBorder="1" applyAlignment="1" applyProtection="1">
      <alignment horizontal="center" vertical="center" wrapText="1"/>
    </xf>
    <xf numFmtId="0" fontId="27" fillId="14" borderId="30" xfId="48" applyFont="1" applyFill="1" applyBorder="1" applyAlignment="1" applyProtection="1">
      <alignment horizontal="center" vertical="center" wrapText="1"/>
    </xf>
    <xf numFmtId="0" fontId="7" fillId="15" borderId="29" xfId="48" applyFont="1" applyFill="1" applyBorder="1" applyAlignment="1" applyProtection="1">
      <alignment horizontal="left" vertical="center" wrapText="1" indent="1"/>
    </xf>
    <xf numFmtId="0" fontId="34" fillId="2" borderId="29" xfId="48"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0" xfId="0" applyFont="1" applyFill="1" applyBorder="1" applyAlignment="1" applyProtection="1">
      <alignment horizontal="center" vertical="top" wrapText="1"/>
    </xf>
    <xf numFmtId="0" fontId="33" fillId="2" borderId="30" xfId="0" applyFont="1" applyFill="1" applyBorder="1" applyAlignment="1" applyProtection="1">
      <alignment horizontal="center" vertical="center"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18">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EEEEEE"/>
      <color rgb="FFF4BEEE"/>
      <color rgb="FFFF00FF"/>
      <color rgb="FFCC0000"/>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2" fmlaRange="VAL_Drop_Down_Lists!$C$5:$C$215" noThreeD="1" val="70"/>
</file>

<file path=xl/ctrlProps/ctrlProp2.xml><?xml version="1.0" encoding="utf-8"?>
<formControlPr xmlns="http://schemas.microsoft.com/office/spreadsheetml/2009/9/main" objectType="Drop" dropStyle="combo" dx="16" fmlaLink="$B$2" fmlaRange="VAL_Drop_Down_Lists!$C$3:$C$213" noThreeD="1" val="0"/>
</file>

<file path=xl/ctrlProps/ctrlProp3.xml><?xml version="1.0" encoding="utf-8"?>
<formControlPr xmlns="http://schemas.microsoft.com/office/spreadsheetml/2009/9/main" objectType="Drop" dropStyle="combo" dx="16" fmlaLink="$H$44" fmlaRange="VAL_Drop_Down_Lists!$F$3:$F$7" noThreeD="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1181100</xdr:rowOff>
    </xdr:from>
    <xdr:to>
      <xdr:col>1</xdr:col>
      <xdr:colOff>746760</xdr:colOff>
      <xdr:row>29</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06584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68211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40</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40</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40</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48780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247649</xdr:colOff>
      <xdr:row>0</xdr:row>
      <xdr:rowOff>28575</xdr:rowOff>
    </xdr:from>
    <xdr:to>
      <xdr:col>3</xdr:col>
      <xdr:colOff>19049</xdr:colOff>
      <xdr:row>1</xdr:row>
      <xdr:rowOff>666750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49" y="28575"/>
          <a:ext cx="2352675" cy="1476375"/>
        </a:xfrm>
        <a:prstGeom prst="rect">
          <a:avLst/>
        </a:prstGeom>
      </xdr:spPr>
    </xdr:pic>
    <xdr:clientData/>
  </xdr:twoCellAnchor>
  <xdr:twoCellAnchor editAs="oneCell">
    <xdr:from>
      <xdr:col>1</xdr:col>
      <xdr:colOff>0</xdr:colOff>
      <xdr:row>30</xdr:row>
      <xdr:rowOff>0</xdr:rowOff>
    </xdr:from>
    <xdr:to>
      <xdr:col>4</xdr:col>
      <xdr:colOff>161925</xdr:colOff>
      <xdr:row>32</xdr:row>
      <xdr:rowOff>9525</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10820400"/>
          <a:ext cx="3629025"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5</xdr:row>
          <xdr:rowOff>0</xdr:rowOff>
        </xdr:to>
        <xdr:sp macro="" textlink="">
          <xdr:nvSpPr>
            <xdr:cNvPr id="130051" name="Drop Down 3" hidden="1">
              <a:extLst>
                <a:ext uri="{63B3BB69-23CF-44E3-9099-C40C66FF867C}">
                  <a14:compatExt spid="_x0000_s130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11</xdr:col>
          <xdr:colOff>0</xdr:colOff>
          <xdr:row>5</xdr:row>
          <xdr:rowOff>0</xdr:rowOff>
        </xdr:to>
        <xdr:sp macro="" textlink="">
          <xdr:nvSpPr>
            <xdr:cNvPr id="130052" name="Drop Down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0</xdr:rowOff>
        </xdr:to>
        <xdr:sp macro="" textlink="">
          <xdr:nvSpPr>
            <xdr:cNvPr id="130053" name="Drop Down 5" hidden="1">
              <a:extLst>
                <a:ext uri="{63B3BB69-23CF-44E3-9099-C40C66FF867C}">
                  <a14:compatExt spid="_x0000_s130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datacentre"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3.7109375" style="57" customWidth="1"/>
    <col min="2" max="2" width="15.140625" style="80" customWidth="1"/>
    <col min="3" max="3" width="19.85546875" style="80" customWidth="1"/>
    <col min="4" max="4" width="17" style="57" customWidth="1"/>
    <col min="5" max="5" width="5.7109375" style="57" customWidth="1"/>
    <col min="6" max="6" width="10.28515625" style="57" customWidth="1"/>
    <col min="7" max="7" width="15.42578125" style="57" customWidth="1"/>
    <col min="8" max="8" width="14.42578125" style="57" customWidth="1"/>
    <col min="9" max="9" width="14.85546875" style="57" customWidth="1"/>
    <col min="10" max="10" width="3.7109375" style="57" customWidth="1"/>
    <col min="11" max="13" width="9.85546875" style="57" customWidth="1"/>
    <col min="14" max="14" width="35.85546875" style="57" customWidth="1"/>
    <col min="15" max="15" width="3.7109375" style="57" customWidth="1"/>
    <col min="16" max="16384" width="9.140625" style="57"/>
  </cols>
  <sheetData>
    <row r="1" spans="1:15" ht="66" customHeight="1">
      <c r="A1" s="55"/>
      <c r="B1" s="243" t="s">
        <v>991</v>
      </c>
      <c r="C1" s="243"/>
      <c r="D1" s="243"/>
      <c r="E1" s="243"/>
      <c r="F1" s="243"/>
      <c r="G1" s="243"/>
      <c r="H1" s="243"/>
      <c r="I1" s="243"/>
      <c r="J1" s="243"/>
      <c r="K1" s="243"/>
      <c r="L1" s="243"/>
      <c r="M1" s="243"/>
      <c r="N1" s="243"/>
      <c r="O1" s="56"/>
    </row>
    <row r="2" spans="1:15" ht="53.25" customHeight="1">
      <c r="A2" s="55"/>
      <c r="B2" s="244" t="s">
        <v>956</v>
      </c>
      <c r="C2" s="244"/>
      <c r="D2" s="244"/>
      <c r="E2" s="244"/>
      <c r="F2" s="244"/>
      <c r="G2" s="244"/>
      <c r="H2" s="244"/>
      <c r="I2" s="244"/>
      <c r="J2" s="244"/>
      <c r="K2" s="244"/>
      <c r="L2" s="244"/>
      <c r="M2" s="244"/>
      <c r="N2" s="244"/>
      <c r="O2" s="58"/>
    </row>
    <row r="3" spans="1:15" s="61" customFormat="1" ht="5.0999999999999996" customHeight="1">
      <c r="A3" s="59"/>
      <c r="B3" s="60"/>
      <c r="C3" s="60"/>
      <c r="D3" s="60"/>
      <c r="E3" s="60"/>
      <c r="F3" s="60"/>
      <c r="G3" s="60"/>
      <c r="H3" s="60"/>
      <c r="I3" s="60"/>
      <c r="J3" s="60"/>
      <c r="K3" s="60"/>
      <c r="L3" s="60"/>
      <c r="M3" s="60"/>
      <c r="N3" s="60"/>
      <c r="O3" s="59"/>
    </row>
    <row r="4" spans="1:15" s="61" customFormat="1" ht="24" customHeight="1">
      <c r="A4" s="59"/>
      <c r="B4" s="242" t="s">
        <v>992</v>
      </c>
      <c r="C4" s="242"/>
      <c r="D4" s="242"/>
      <c r="E4" s="242"/>
      <c r="F4" s="242"/>
      <c r="G4" s="242"/>
      <c r="H4" s="242"/>
      <c r="I4" s="242"/>
      <c r="J4" s="242"/>
      <c r="K4" s="242"/>
      <c r="L4" s="242"/>
      <c r="M4" s="242"/>
      <c r="N4" s="242"/>
      <c r="O4" s="3"/>
    </row>
    <row r="5" spans="1:15" s="61" customFormat="1" ht="5.0999999999999996" customHeight="1">
      <c r="A5" s="59"/>
      <c r="B5" s="60"/>
      <c r="C5" s="60"/>
      <c r="D5" s="60"/>
      <c r="E5" s="60"/>
      <c r="F5" s="60"/>
      <c r="G5" s="60"/>
      <c r="H5" s="60"/>
      <c r="I5" s="60"/>
      <c r="J5" s="60"/>
      <c r="K5" s="60"/>
      <c r="L5" s="60"/>
      <c r="M5" s="60"/>
      <c r="N5" s="60"/>
      <c r="O5" s="59"/>
    </row>
    <row r="6" spans="1:15" s="61" customFormat="1" ht="24" customHeight="1">
      <c r="A6" s="59"/>
      <c r="B6" s="245" t="s">
        <v>999</v>
      </c>
      <c r="C6" s="245"/>
      <c r="D6" s="245"/>
      <c r="E6" s="245"/>
      <c r="F6" s="245"/>
      <c r="G6" s="245"/>
      <c r="H6" s="245"/>
      <c r="I6" s="245"/>
      <c r="J6" s="245"/>
      <c r="K6" s="245"/>
      <c r="L6" s="245"/>
      <c r="M6" s="245"/>
      <c r="N6" s="245"/>
      <c r="O6" s="3"/>
    </row>
    <row r="7" spans="1:15" s="61" customFormat="1" ht="5.0999999999999996" customHeight="1">
      <c r="A7" s="59"/>
      <c r="B7" s="62"/>
      <c r="C7" s="62"/>
      <c r="D7" s="62"/>
      <c r="E7" s="62"/>
      <c r="F7" s="62"/>
      <c r="G7" s="62"/>
      <c r="H7" s="62"/>
      <c r="I7" s="62"/>
      <c r="J7" s="62"/>
      <c r="K7" s="62"/>
      <c r="L7" s="62"/>
      <c r="M7" s="62"/>
      <c r="N7" s="62"/>
      <c r="O7" s="59"/>
    </row>
    <row r="8" spans="1:15" s="64" customFormat="1" ht="60.75" customHeight="1">
      <c r="A8" s="63"/>
      <c r="B8" s="246" t="s">
        <v>957</v>
      </c>
      <c r="C8" s="246"/>
      <c r="D8" s="246"/>
      <c r="E8" s="246"/>
      <c r="F8" s="246"/>
      <c r="G8" s="246"/>
      <c r="H8" s="246"/>
      <c r="I8" s="246"/>
      <c r="J8" s="246"/>
      <c r="K8" s="246"/>
      <c r="L8" s="246"/>
      <c r="M8" s="246"/>
      <c r="N8" s="246"/>
      <c r="O8" s="63"/>
    </row>
    <row r="9" spans="1:15" s="61" customFormat="1" ht="5.0999999999999996" customHeight="1">
      <c r="A9" s="59"/>
      <c r="B9" s="60"/>
      <c r="C9" s="60"/>
      <c r="D9" s="60"/>
      <c r="E9" s="60"/>
      <c r="F9" s="60"/>
      <c r="G9" s="60"/>
      <c r="H9" s="60"/>
      <c r="I9" s="60"/>
      <c r="J9" s="60"/>
      <c r="K9" s="60"/>
      <c r="L9" s="60"/>
      <c r="M9" s="60"/>
      <c r="N9" s="60"/>
      <c r="O9" s="59"/>
    </row>
    <row r="10" spans="1:15" s="61" customFormat="1" ht="24" customHeight="1">
      <c r="A10" s="59"/>
      <c r="B10" s="242" t="s">
        <v>958</v>
      </c>
      <c r="C10" s="242"/>
      <c r="D10" s="242"/>
      <c r="E10" s="242"/>
      <c r="F10" s="242"/>
      <c r="G10" s="242"/>
      <c r="H10" s="242"/>
      <c r="I10" s="242"/>
      <c r="J10" s="242"/>
      <c r="K10" s="242"/>
      <c r="L10" s="242"/>
      <c r="M10" s="242"/>
      <c r="N10" s="242"/>
      <c r="O10" s="3"/>
    </row>
    <row r="11" spans="1:15" s="61" customFormat="1" ht="5.0999999999999996" customHeight="1">
      <c r="A11" s="59"/>
      <c r="B11" s="248"/>
      <c r="C11" s="248"/>
      <c r="D11" s="248"/>
      <c r="E11" s="248"/>
      <c r="F11" s="248"/>
      <c r="G11" s="248"/>
      <c r="H11" s="248"/>
      <c r="I11" s="248"/>
      <c r="J11" s="248"/>
      <c r="K11" s="248"/>
      <c r="L11" s="248"/>
      <c r="M11" s="248"/>
      <c r="N11" s="248"/>
      <c r="O11" s="59"/>
    </row>
    <row r="12" spans="1:15" s="64" customFormat="1" ht="23.25" customHeight="1">
      <c r="A12" s="63"/>
      <c r="B12" s="249" t="s">
        <v>959</v>
      </c>
      <c r="C12" s="249"/>
      <c r="D12" s="249"/>
      <c r="E12" s="249"/>
      <c r="F12" s="249"/>
      <c r="G12" s="249"/>
      <c r="H12" s="249"/>
      <c r="I12" s="249"/>
      <c r="J12" s="249"/>
      <c r="K12" s="249"/>
      <c r="L12" s="249"/>
      <c r="M12" s="249"/>
      <c r="N12" s="249"/>
      <c r="O12" s="63"/>
    </row>
    <row r="13" spans="1:15" s="64" customFormat="1" ht="23.25" customHeight="1">
      <c r="A13" s="63"/>
      <c r="B13" s="250" t="s">
        <v>960</v>
      </c>
      <c r="C13" s="250"/>
      <c r="D13" s="250"/>
      <c r="E13" s="250"/>
      <c r="F13" s="250"/>
      <c r="G13" s="250"/>
      <c r="H13" s="250"/>
      <c r="I13" s="250"/>
      <c r="J13" s="251" t="s">
        <v>431</v>
      </c>
      <c r="K13" s="251"/>
      <c r="L13" s="251"/>
      <c r="M13" s="251"/>
      <c r="N13" s="251"/>
      <c r="O13" s="63"/>
    </row>
    <row r="14" spans="1:15" s="64" customFormat="1" ht="23.25" customHeight="1">
      <c r="A14" s="63"/>
      <c r="B14" s="250" t="s">
        <v>961</v>
      </c>
      <c r="C14" s="250"/>
      <c r="D14" s="250"/>
      <c r="E14" s="250"/>
      <c r="F14" s="250"/>
      <c r="G14" s="250"/>
      <c r="H14" s="250"/>
      <c r="I14" s="250"/>
      <c r="J14" s="251" t="s">
        <v>432</v>
      </c>
      <c r="K14" s="251"/>
      <c r="L14" s="251"/>
      <c r="M14" s="251"/>
      <c r="N14" s="251"/>
      <c r="O14" s="63"/>
    </row>
    <row r="15" spans="1:15" s="64" customFormat="1" ht="23.25" customHeight="1">
      <c r="A15" s="63"/>
      <c r="B15" s="250" t="s">
        <v>962</v>
      </c>
      <c r="C15" s="250"/>
      <c r="D15" s="250"/>
      <c r="E15" s="250"/>
      <c r="F15" s="250"/>
      <c r="G15" s="250"/>
      <c r="H15" s="250"/>
      <c r="I15" s="250"/>
      <c r="J15" s="251" t="s">
        <v>433</v>
      </c>
      <c r="K15" s="251"/>
      <c r="L15" s="251"/>
      <c r="M15" s="251"/>
      <c r="N15" s="251"/>
      <c r="O15" s="63"/>
    </row>
    <row r="16" spans="1:15" s="61" customFormat="1" ht="5.0999999999999996" customHeight="1">
      <c r="A16" s="59"/>
      <c r="B16" s="65"/>
      <c r="C16" s="66"/>
      <c r="D16" s="66"/>
      <c r="E16" s="66"/>
      <c r="F16" s="66"/>
      <c r="G16" s="66"/>
      <c r="H16" s="66"/>
      <c r="I16" s="66"/>
      <c r="J16" s="66"/>
      <c r="K16" s="66"/>
      <c r="L16" s="66"/>
      <c r="M16" s="66"/>
      <c r="N16" s="66"/>
      <c r="O16" s="59"/>
    </row>
    <row r="17" spans="1:15" s="61" customFormat="1" ht="18.75">
      <c r="A17" s="59"/>
      <c r="B17" s="247" t="s">
        <v>963</v>
      </c>
      <c r="C17" s="247"/>
      <c r="D17" s="247"/>
      <c r="E17" s="247"/>
      <c r="F17" s="247"/>
      <c r="G17" s="247"/>
      <c r="H17" s="247"/>
      <c r="I17" s="247"/>
      <c r="J17" s="247"/>
      <c r="K17" s="247"/>
      <c r="L17" s="247"/>
      <c r="M17" s="247"/>
      <c r="N17" s="247"/>
      <c r="O17" s="67"/>
    </row>
    <row r="18" spans="1:15" s="64" customFormat="1" ht="43.5" customHeight="1">
      <c r="A18" s="63"/>
      <c r="B18" s="246" t="s">
        <v>964</v>
      </c>
      <c r="C18" s="246"/>
      <c r="D18" s="246"/>
      <c r="E18" s="246"/>
      <c r="F18" s="246"/>
      <c r="G18" s="246"/>
      <c r="H18" s="246"/>
      <c r="I18" s="246"/>
      <c r="J18" s="246"/>
      <c r="K18" s="246"/>
      <c r="L18" s="246"/>
      <c r="M18" s="246"/>
      <c r="N18" s="246"/>
      <c r="O18" s="63"/>
    </row>
    <row r="19" spans="1:15" s="64" customFormat="1" ht="73.5" customHeight="1">
      <c r="A19" s="63"/>
      <c r="B19" s="246" t="s">
        <v>965</v>
      </c>
      <c r="C19" s="246"/>
      <c r="D19" s="246"/>
      <c r="E19" s="246"/>
      <c r="F19" s="246"/>
      <c r="G19" s="246"/>
      <c r="H19" s="246"/>
      <c r="I19" s="246"/>
      <c r="J19" s="246"/>
      <c r="K19" s="246"/>
      <c r="L19" s="246"/>
      <c r="M19" s="246"/>
      <c r="N19" s="246"/>
      <c r="O19" s="63"/>
    </row>
    <row r="20" spans="1:15" s="61" customFormat="1" ht="5.0999999999999996" customHeight="1">
      <c r="A20" s="59"/>
      <c r="B20" s="247"/>
      <c r="C20" s="247"/>
      <c r="D20" s="247"/>
      <c r="E20" s="247"/>
      <c r="F20" s="247"/>
      <c r="G20" s="247"/>
      <c r="H20" s="247"/>
      <c r="I20" s="247"/>
      <c r="J20" s="247"/>
      <c r="K20" s="247"/>
      <c r="L20" s="247"/>
      <c r="M20" s="247"/>
      <c r="N20" s="247"/>
      <c r="O20" s="59"/>
    </row>
    <row r="21" spans="1:15" s="69" customFormat="1" ht="18.75">
      <c r="A21" s="68"/>
      <c r="B21" s="247" t="s">
        <v>966</v>
      </c>
      <c r="C21" s="247"/>
      <c r="D21" s="247"/>
      <c r="E21" s="247"/>
      <c r="F21" s="247"/>
      <c r="G21" s="247"/>
      <c r="H21" s="247"/>
      <c r="I21" s="247"/>
      <c r="J21" s="247"/>
      <c r="K21" s="247"/>
      <c r="L21" s="247"/>
      <c r="M21" s="247"/>
      <c r="N21" s="247"/>
      <c r="O21" s="67"/>
    </row>
    <row r="22" spans="1:15" s="72" customFormat="1" ht="39.75" customHeight="1">
      <c r="A22" s="70"/>
      <c r="B22" s="252" t="s">
        <v>993</v>
      </c>
      <c r="C22" s="252"/>
      <c r="D22" s="252"/>
      <c r="E22" s="252"/>
      <c r="F22" s="252"/>
      <c r="G22" s="252"/>
      <c r="H22" s="252"/>
      <c r="I22" s="252"/>
      <c r="J22" s="252"/>
      <c r="K22" s="252"/>
      <c r="L22" s="252"/>
      <c r="M22" s="252"/>
      <c r="N22" s="252"/>
      <c r="O22" s="71"/>
    </row>
    <row r="23" spans="1:15" s="61" customFormat="1" ht="5.0999999999999996" customHeight="1">
      <c r="A23" s="59"/>
      <c r="B23" s="232"/>
      <c r="C23" s="232"/>
      <c r="D23" s="232"/>
      <c r="E23" s="232"/>
      <c r="F23" s="232"/>
      <c r="G23" s="232"/>
      <c r="H23" s="232"/>
      <c r="I23" s="232"/>
      <c r="J23" s="232"/>
      <c r="K23" s="232"/>
      <c r="L23" s="232"/>
      <c r="M23" s="232"/>
      <c r="N23" s="232"/>
      <c r="O23" s="59"/>
    </row>
    <row r="24" spans="1:15" s="61" customFormat="1" ht="18.75">
      <c r="A24" s="59"/>
      <c r="B24" s="247" t="s">
        <v>967</v>
      </c>
      <c r="C24" s="247"/>
      <c r="D24" s="247"/>
      <c r="E24" s="247"/>
      <c r="F24" s="247"/>
      <c r="G24" s="247"/>
      <c r="H24" s="247"/>
      <c r="I24" s="247"/>
      <c r="J24" s="247"/>
      <c r="K24" s="247"/>
      <c r="L24" s="247"/>
      <c r="M24" s="247"/>
      <c r="N24" s="247"/>
      <c r="O24" s="67"/>
    </row>
    <row r="25" spans="1:15" s="64" customFormat="1" ht="68.25" customHeight="1">
      <c r="A25" s="63"/>
      <c r="B25" s="246" t="s">
        <v>968</v>
      </c>
      <c r="C25" s="246"/>
      <c r="D25" s="246"/>
      <c r="E25" s="246"/>
      <c r="F25" s="246"/>
      <c r="G25" s="246"/>
      <c r="H25" s="246"/>
      <c r="I25" s="246"/>
      <c r="J25" s="246"/>
      <c r="K25" s="246"/>
      <c r="L25" s="246"/>
      <c r="M25" s="246"/>
      <c r="N25" s="246"/>
      <c r="O25" s="63"/>
    </row>
    <row r="26" spans="1:15" s="61" customFormat="1" ht="18.75">
      <c r="A26" s="59"/>
      <c r="B26" s="247" t="s">
        <v>969</v>
      </c>
      <c r="C26" s="247"/>
      <c r="D26" s="247"/>
      <c r="E26" s="247"/>
      <c r="F26" s="247"/>
      <c r="G26" s="247"/>
      <c r="H26" s="247"/>
      <c r="I26" s="247"/>
      <c r="J26" s="247"/>
      <c r="K26" s="247"/>
      <c r="L26" s="247"/>
      <c r="M26" s="247"/>
      <c r="N26" s="247"/>
      <c r="O26" s="231"/>
    </row>
    <row r="27" spans="1:15" s="64" customFormat="1" ht="57" customHeight="1">
      <c r="A27" s="63"/>
      <c r="B27" s="246" t="s">
        <v>970</v>
      </c>
      <c r="C27" s="246"/>
      <c r="D27" s="246"/>
      <c r="E27" s="246"/>
      <c r="F27" s="246"/>
      <c r="G27" s="246"/>
      <c r="H27" s="246"/>
      <c r="I27" s="246"/>
      <c r="J27" s="246"/>
      <c r="K27" s="246"/>
      <c r="L27" s="246"/>
      <c r="M27" s="246"/>
      <c r="N27" s="246"/>
      <c r="O27" s="63"/>
    </row>
    <row r="28" spans="1:15" s="61" customFormat="1" ht="18.75">
      <c r="A28" s="59"/>
      <c r="B28" s="247" t="s">
        <v>971</v>
      </c>
      <c r="C28" s="247"/>
      <c r="D28" s="247"/>
      <c r="E28" s="247"/>
      <c r="F28" s="247"/>
      <c r="G28" s="247"/>
      <c r="H28" s="247"/>
      <c r="I28" s="247"/>
      <c r="J28" s="247"/>
      <c r="K28" s="247"/>
      <c r="L28" s="247"/>
      <c r="M28" s="247"/>
      <c r="N28" s="247"/>
      <c r="O28" s="67"/>
    </row>
    <row r="29" spans="1:15" s="64" customFormat="1" ht="82.5" customHeight="1">
      <c r="A29" s="63"/>
      <c r="B29" s="246" t="s">
        <v>972</v>
      </c>
      <c r="C29" s="246"/>
      <c r="D29" s="246"/>
      <c r="E29" s="246"/>
      <c r="F29" s="246"/>
      <c r="G29" s="246"/>
      <c r="H29" s="246"/>
      <c r="I29" s="246"/>
      <c r="J29" s="246"/>
      <c r="K29" s="246"/>
      <c r="L29" s="246"/>
      <c r="M29" s="246"/>
      <c r="N29" s="246"/>
      <c r="O29" s="63"/>
    </row>
    <row r="30" spans="1:15" s="61" customFormat="1" ht="12.75" customHeight="1">
      <c r="A30" s="59"/>
      <c r="B30" s="73"/>
      <c r="C30" s="74"/>
      <c r="D30" s="74"/>
      <c r="E30" s="74"/>
      <c r="F30" s="59"/>
      <c r="G30" s="59"/>
      <c r="H30" s="59"/>
      <c r="I30" s="59"/>
      <c r="J30" s="59"/>
      <c r="K30" s="59"/>
      <c r="L30" s="59"/>
      <c r="M30" s="59"/>
      <c r="N30" s="59"/>
      <c r="O30" s="59"/>
    </row>
    <row r="31" spans="1:15" s="76" customFormat="1" ht="99" customHeight="1">
      <c r="A31" s="75"/>
      <c r="B31" s="75"/>
      <c r="C31" s="75"/>
      <c r="D31" s="75"/>
      <c r="E31" s="75"/>
      <c r="F31" s="75"/>
      <c r="G31" s="75"/>
      <c r="H31" s="75"/>
      <c r="I31" s="75"/>
      <c r="J31" s="75"/>
      <c r="K31" s="75"/>
      <c r="L31" s="75"/>
      <c r="M31" s="75"/>
      <c r="N31" s="75"/>
      <c r="O31" s="75"/>
    </row>
    <row r="32" spans="1:15" s="61" customFormat="1" ht="5.0999999999999996" customHeight="1">
      <c r="A32" s="59"/>
      <c r="B32" s="73"/>
      <c r="C32" s="232"/>
      <c r="D32" s="59"/>
      <c r="E32" s="59"/>
      <c r="F32" s="59"/>
      <c r="G32" s="59"/>
      <c r="H32" s="59"/>
      <c r="I32" s="59"/>
      <c r="J32" s="59"/>
      <c r="K32" s="59"/>
      <c r="L32" s="59"/>
      <c r="M32" s="59"/>
      <c r="N32" s="59"/>
      <c r="O32" s="59"/>
    </row>
    <row r="33" spans="1:15" s="61" customFormat="1" ht="22.5" customHeight="1">
      <c r="A33" s="59"/>
      <c r="B33" s="247" t="s">
        <v>973</v>
      </c>
      <c r="C33" s="247"/>
      <c r="D33" s="247"/>
      <c r="E33" s="247"/>
      <c r="F33" s="247"/>
      <c r="G33" s="247"/>
      <c r="H33" s="247"/>
      <c r="I33" s="247"/>
      <c r="J33" s="247"/>
      <c r="K33" s="247"/>
      <c r="L33" s="247"/>
      <c r="M33" s="247"/>
      <c r="N33" s="247"/>
      <c r="O33" s="67"/>
    </row>
    <row r="34" spans="1:15" s="64" customFormat="1" ht="32.25" customHeight="1">
      <c r="A34" s="63"/>
      <c r="B34" s="246" t="s">
        <v>974</v>
      </c>
      <c r="C34" s="246"/>
      <c r="D34" s="246"/>
      <c r="E34" s="246"/>
      <c r="F34" s="246"/>
      <c r="G34" s="246"/>
      <c r="H34" s="246"/>
      <c r="I34" s="246"/>
      <c r="J34" s="246"/>
      <c r="K34" s="246"/>
      <c r="L34" s="246"/>
      <c r="M34" s="246"/>
      <c r="N34" s="246"/>
      <c r="O34" s="63"/>
    </row>
    <row r="35" spans="1:15" s="61" customFormat="1" ht="5.0999999999999996" customHeight="1">
      <c r="A35" s="59"/>
      <c r="B35" s="232"/>
      <c r="C35" s="232"/>
      <c r="D35" s="232"/>
      <c r="E35" s="232"/>
      <c r="F35" s="232"/>
      <c r="G35" s="232"/>
      <c r="H35" s="232"/>
      <c r="I35" s="232"/>
      <c r="J35" s="232"/>
      <c r="K35" s="232"/>
      <c r="L35" s="232"/>
      <c r="M35" s="232"/>
      <c r="N35" s="232"/>
      <c r="O35" s="59"/>
    </row>
    <row r="36" spans="1:15" s="61" customFormat="1" ht="22.5" customHeight="1">
      <c r="A36" s="59"/>
      <c r="B36" s="247" t="s">
        <v>434</v>
      </c>
      <c r="C36" s="247"/>
      <c r="D36" s="247"/>
      <c r="E36" s="247"/>
      <c r="F36" s="247"/>
      <c r="G36" s="247"/>
      <c r="H36" s="247"/>
      <c r="I36" s="247"/>
      <c r="J36" s="247"/>
      <c r="K36" s="247"/>
      <c r="L36" s="247"/>
      <c r="M36" s="247"/>
      <c r="N36" s="247"/>
      <c r="O36" s="59"/>
    </row>
    <row r="37" spans="1:15" s="64" customFormat="1" ht="60.75" customHeight="1">
      <c r="A37" s="63"/>
      <c r="B37" s="246" t="s">
        <v>975</v>
      </c>
      <c r="C37" s="246"/>
      <c r="D37" s="246"/>
      <c r="E37" s="246"/>
      <c r="F37" s="246"/>
      <c r="G37" s="246"/>
      <c r="H37" s="246"/>
      <c r="I37" s="246"/>
      <c r="J37" s="246"/>
      <c r="K37" s="246"/>
      <c r="L37" s="246"/>
      <c r="M37" s="246"/>
      <c r="N37" s="246"/>
      <c r="O37" s="63"/>
    </row>
    <row r="38" spans="1:15" s="61" customFormat="1" ht="7.5" customHeight="1">
      <c r="A38" s="59"/>
      <c r="B38" s="232"/>
      <c r="C38" s="232"/>
      <c r="D38" s="232"/>
      <c r="E38" s="232"/>
      <c r="F38" s="232"/>
      <c r="G38" s="232"/>
      <c r="H38" s="232"/>
      <c r="I38" s="232"/>
      <c r="J38" s="232"/>
      <c r="K38" s="232"/>
      <c r="L38" s="232"/>
      <c r="M38" s="232"/>
      <c r="N38" s="59"/>
      <c r="O38" s="59"/>
    </row>
    <row r="39" spans="1:15" s="61" customFormat="1" ht="18.75" customHeight="1">
      <c r="A39" s="59"/>
      <c r="B39" s="247" t="s">
        <v>976</v>
      </c>
      <c r="C39" s="247"/>
      <c r="D39" s="247"/>
      <c r="E39" s="247"/>
      <c r="F39" s="247"/>
      <c r="G39" s="247"/>
      <c r="H39" s="247"/>
      <c r="I39" s="247"/>
      <c r="J39" s="247"/>
      <c r="K39" s="247"/>
      <c r="L39" s="247"/>
      <c r="M39" s="247"/>
      <c r="N39" s="247"/>
      <c r="O39" s="59"/>
    </row>
    <row r="40" spans="1:15" s="64" customFormat="1" ht="47.25" customHeight="1">
      <c r="A40" s="63"/>
      <c r="B40" s="246" t="s">
        <v>977</v>
      </c>
      <c r="C40" s="246"/>
      <c r="D40" s="246"/>
      <c r="E40" s="246"/>
      <c r="F40" s="246"/>
      <c r="G40" s="246"/>
      <c r="H40" s="246"/>
      <c r="I40" s="246"/>
      <c r="J40" s="246"/>
      <c r="K40" s="246"/>
      <c r="L40" s="246"/>
      <c r="M40" s="246"/>
      <c r="N40" s="253"/>
      <c r="O40" s="63"/>
    </row>
    <row r="41" spans="1:15" s="61" customFormat="1" ht="5.0999999999999996" customHeight="1">
      <c r="A41" s="59"/>
      <c r="B41" s="232"/>
      <c r="C41" s="232"/>
      <c r="D41" s="232"/>
      <c r="E41" s="232"/>
      <c r="F41" s="232"/>
      <c r="G41" s="232"/>
      <c r="H41" s="232"/>
      <c r="I41" s="232"/>
      <c r="J41" s="232"/>
      <c r="K41" s="232"/>
      <c r="L41" s="232"/>
      <c r="M41" s="232"/>
      <c r="N41" s="59"/>
      <c r="O41" s="59"/>
    </row>
    <row r="42" spans="1:15" s="61" customFormat="1" ht="5.0999999999999996" customHeight="1">
      <c r="A42" s="59"/>
      <c r="B42" s="77"/>
      <c r="C42" s="59"/>
      <c r="D42" s="59"/>
      <c r="E42" s="59"/>
      <c r="F42" s="59"/>
      <c r="G42" s="59"/>
      <c r="H42" s="59"/>
      <c r="I42" s="59"/>
      <c r="J42" s="59"/>
      <c r="K42" s="59"/>
      <c r="L42" s="59"/>
      <c r="M42" s="59"/>
      <c r="N42" s="59"/>
      <c r="O42" s="59"/>
    </row>
    <row r="43" spans="1:15" s="61" customFormat="1" ht="18.75" customHeight="1">
      <c r="A43" s="59"/>
      <c r="B43" s="247" t="s">
        <v>978</v>
      </c>
      <c r="C43" s="247"/>
      <c r="D43" s="247"/>
      <c r="E43" s="247"/>
      <c r="F43" s="247"/>
      <c r="G43" s="247"/>
      <c r="H43" s="247"/>
      <c r="I43" s="247"/>
      <c r="J43" s="247"/>
      <c r="K43" s="247"/>
      <c r="L43" s="247"/>
      <c r="M43" s="247"/>
      <c r="N43" s="247"/>
      <c r="O43" s="59"/>
    </row>
    <row r="44" spans="1:15" s="64" customFormat="1" ht="51.75" customHeight="1">
      <c r="A44" s="63"/>
      <c r="B44" s="246" t="s">
        <v>979</v>
      </c>
      <c r="C44" s="253"/>
      <c r="D44" s="253"/>
      <c r="E44" s="253"/>
      <c r="F44" s="253"/>
      <c r="G44" s="253"/>
      <c r="H44" s="253"/>
      <c r="I44" s="253"/>
      <c r="J44" s="253"/>
      <c r="K44" s="253"/>
      <c r="L44" s="253"/>
      <c r="M44" s="253"/>
      <c r="N44" s="253"/>
      <c r="O44" s="63"/>
    </row>
    <row r="45" spans="1:15" s="61" customFormat="1" ht="5.0999999999999996" customHeight="1">
      <c r="A45" s="59"/>
      <c r="B45" s="77"/>
      <c r="C45" s="59"/>
      <c r="D45" s="59"/>
      <c r="E45" s="59"/>
      <c r="F45" s="59"/>
      <c r="G45" s="59"/>
      <c r="H45" s="59"/>
      <c r="I45" s="59"/>
      <c r="J45" s="59"/>
      <c r="K45" s="59"/>
      <c r="L45" s="59"/>
      <c r="M45" s="59"/>
      <c r="N45" s="59"/>
      <c r="O45" s="59"/>
    </row>
    <row r="46" spans="1:15" s="61" customFormat="1" ht="18.75" customHeight="1">
      <c r="A46" s="59"/>
      <c r="B46" s="247" t="s">
        <v>980</v>
      </c>
      <c r="C46" s="247"/>
      <c r="D46" s="247"/>
      <c r="E46" s="247"/>
      <c r="F46" s="247"/>
      <c r="G46" s="247"/>
      <c r="H46" s="247"/>
      <c r="I46" s="247"/>
      <c r="J46" s="247"/>
      <c r="K46" s="247"/>
      <c r="L46" s="247"/>
      <c r="M46" s="247"/>
      <c r="N46" s="247"/>
      <c r="O46" s="59"/>
    </row>
    <row r="47" spans="1:15" s="64" customFormat="1" ht="50.25" customHeight="1">
      <c r="A47" s="63"/>
      <c r="B47" s="246" t="s">
        <v>998</v>
      </c>
      <c r="C47" s="253"/>
      <c r="D47" s="253"/>
      <c r="E47" s="253"/>
      <c r="F47" s="253"/>
      <c r="G47" s="253"/>
      <c r="H47" s="253"/>
      <c r="I47" s="253"/>
      <c r="J47" s="253"/>
      <c r="K47" s="253"/>
      <c r="L47" s="253"/>
      <c r="M47" s="253"/>
      <c r="N47" s="253"/>
      <c r="O47" s="63"/>
    </row>
    <row r="48" spans="1:15" s="61" customFormat="1" ht="5.0999999999999996" customHeight="1">
      <c r="A48" s="59"/>
      <c r="B48" s="232"/>
      <c r="C48" s="59"/>
      <c r="D48" s="59"/>
      <c r="E48" s="59"/>
      <c r="F48" s="59"/>
      <c r="G48" s="59"/>
      <c r="H48" s="59"/>
      <c r="I48" s="59"/>
      <c r="J48" s="59"/>
      <c r="K48" s="59"/>
      <c r="L48" s="59"/>
      <c r="M48" s="59"/>
      <c r="N48" s="59"/>
      <c r="O48" s="59"/>
    </row>
    <row r="49" spans="1:15" s="61" customFormat="1" ht="18.75" customHeight="1">
      <c r="A49" s="59"/>
      <c r="B49" s="247" t="s">
        <v>981</v>
      </c>
      <c r="C49" s="247"/>
      <c r="D49" s="247"/>
      <c r="E49" s="247"/>
      <c r="F49" s="247"/>
      <c r="G49" s="247"/>
      <c r="H49" s="247"/>
      <c r="I49" s="247"/>
      <c r="J49" s="247"/>
      <c r="K49" s="247"/>
      <c r="L49" s="247"/>
      <c r="M49" s="247"/>
      <c r="N49" s="247"/>
      <c r="O49" s="59"/>
    </row>
    <row r="50" spans="1:15" s="64" customFormat="1" ht="74.25" customHeight="1">
      <c r="A50" s="63"/>
      <c r="B50" s="246" t="s">
        <v>982</v>
      </c>
      <c r="C50" s="246"/>
      <c r="D50" s="246"/>
      <c r="E50" s="246"/>
      <c r="F50" s="246"/>
      <c r="G50" s="246"/>
      <c r="H50" s="246"/>
      <c r="I50" s="246"/>
      <c r="J50" s="246"/>
      <c r="K50" s="246"/>
      <c r="L50" s="246"/>
      <c r="M50" s="246"/>
      <c r="N50" s="246"/>
      <c r="O50" s="63"/>
    </row>
    <row r="51" spans="1:15" s="61" customFormat="1" ht="5.0999999999999996" customHeight="1">
      <c r="A51" s="59"/>
      <c r="B51" s="232"/>
      <c r="C51" s="232"/>
      <c r="D51" s="232"/>
      <c r="E51" s="232"/>
      <c r="F51" s="232"/>
      <c r="G51" s="232"/>
      <c r="H51" s="232"/>
      <c r="I51" s="232"/>
      <c r="J51" s="232"/>
      <c r="K51" s="232"/>
      <c r="L51" s="232"/>
      <c r="M51" s="232"/>
      <c r="N51" s="59"/>
      <c r="O51" s="59"/>
    </row>
    <row r="52" spans="1:15" s="61" customFormat="1" ht="24" customHeight="1">
      <c r="A52" s="59"/>
      <c r="B52" s="254" t="s">
        <v>983</v>
      </c>
      <c r="C52" s="254"/>
      <c r="D52" s="254"/>
      <c r="E52" s="254"/>
      <c r="F52" s="254"/>
      <c r="G52" s="254"/>
      <c r="H52" s="254"/>
      <c r="I52" s="254"/>
      <c r="J52" s="254"/>
      <c r="K52" s="254"/>
      <c r="L52" s="254"/>
      <c r="M52" s="254"/>
      <c r="N52" s="254"/>
      <c r="O52" s="63"/>
    </row>
    <row r="53" spans="1:15" s="61" customFormat="1" ht="5.0999999999999996" customHeight="1">
      <c r="A53" s="59"/>
      <c r="B53" s="248"/>
      <c r="C53" s="248"/>
      <c r="D53" s="248"/>
      <c r="E53" s="248"/>
      <c r="F53" s="248"/>
      <c r="G53" s="248"/>
      <c r="H53" s="248"/>
      <c r="I53" s="248"/>
      <c r="J53" s="248"/>
      <c r="K53" s="248"/>
      <c r="L53" s="248"/>
      <c r="M53" s="248"/>
      <c r="N53" s="248"/>
      <c r="O53" s="59"/>
    </row>
    <row r="54" spans="1:15" s="79" customFormat="1" ht="15.75">
      <c r="A54" s="78"/>
      <c r="B54" s="255" t="s">
        <v>984</v>
      </c>
      <c r="C54" s="255"/>
      <c r="D54" s="255"/>
      <c r="E54" s="255"/>
      <c r="F54" s="255"/>
      <c r="G54" s="255"/>
      <c r="H54" s="255"/>
      <c r="I54" s="255"/>
      <c r="J54" s="255"/>
      <c r="K54" s="255"/>
      <c r="L54" s="255"/>
      <c r="M54" s="255"/>
      <c r="N54" s="255"/>
      <c r="O54" s="63"/>
    </row>
    <row r="55" spans="1:15" s="79" customFormat="1" ht="15.75">
      <c r="A55" s="78"/>
      <c r="B55" s="230"/>
      <c r="C55" s="230"/>
      <c r="D55" s="78"/>
      <c r="E55" s="78"/>
      <c r="F55" s="78"/>
      <c r="G55" s="78"/>
      <c r="H55" s="78"/>
      <c r="I55" s="78"/>
      <c r="J55" s="78"/>
      <c r="K55" s="78"/>
      <c r="L55" s="78"/>
      <c r="M55" s="78"/>
      <c r="N55" s="78"/>
      <c r="O55" s="78"/>
    </row>
    <row r="56" spans="1:15" s="79" customFormat="1" ht="15.75">
      <c r="A56" s="78"/>
      <c r="B56" s="230"/>
      <c r="C56" s="78" t="s">
        <v>985</v>
      </c>
      <c r="D56" s="251" t="s">
        <v>432</v>
      </c>
      <c r="E56" s="251"/>
      <c r="F56" s="251"/>
      <c r="G56" s="251"/>
      <c r="H56" s="78"/>
      <c r="I56" s="78"/>
      <c r="J56" s="78"/>
      <c r="K56" s="78"/>
      <c r="L56" s="78"/>
      <c r="M56" s="78"/>
      <c r="N56" s="78"/>
      <c r="O56" s="78"/>
    </row>
    <row r="57" spans="1:15" s="79" customFormat="1" ht="15.75">
      <c r="A57" s="78"/>
      <c r="B57" s="230"/>
      <c r="C57" s="78" t="s">
        <v>986</v>
      </c>
      <c r="D57" s="256" t="s">
        <v>437</v>
      </c>
      <c r="E57" s="256"/>
      <c r="F57" s="256"/>
      <c r="G57" s="256"/>
      <c r="H57" s="78"/>
      <c r="I57" s="78"/>
      <c r="J57" s="78"/>
      <c r="K57" s="78"/>
      <c r="L57" s="78"/>
      <c r="M57" s="78"/>
      <c r="N57" s="78"/>
      <c r="O57" s="78"/>
    </row>
    <row r="58" spans="1:15" s="79" customFormat="1" ht="15.75">
      <c r="A58" s="78"/>
      <c r="B58" s="230"/>
      <c r="C58" s="78" t="s">
        <v>987</v>
      </c>
      <c r="D58" s="256" t="s">
        <v>438</v>
      </c>
      <c r="E58" s="255"/>
      <c r="F58" s="255"/>
      <c r="G58" s="255"/>
      <c r="H58" s="78"/>
      <c r="I58" s="78"/>
      <c r="J58" s="78"/>
      <c r="K58" s="78"/>
      <c r="L58" s="78"/>
      <c r="M58" s="78"/>
      <c r="N58" s="78"/>
      <c r="O58" s="78"/>
    </row>
    <row r="59" spans="1:15" s="79" customFormat="1" ht="15.75">
      <c r="A59" s="78"/>
      <c r="B59" s="230"/>
      <c r="C59" s="78" t="s">
        <v>988</v>
      </c>
      <c r="D59" s="255" t="s">
        <v>989</v>
      </c>
      <c r="E59" s="255"/>
      <c r="F59" s="255"/>
      <c r="G59" s="255"/>
      <c r="H59" s="78"/>
      <c r="I59" s="78"/>
      <c r="J59" s="78"/>
      <c r="K59" s="78"/>
      <c r="L59" s="78"/>
      <c r="M59" s="78"/>
      <c r="N59" s="78"/>
      <c r="O59" s="78"/>
    </row>
    <row r="60" spans="1:15" s="79" customFormat="1" ht="15.75">
      <c r="A60" s="78"/>
      <c r="B60" s="230"/>
      <c r="C60" s="78"/>
      <c r="D60" s="255" t="s">
        <v>417</v>
      </c>
      <c r="E60" s="255"/>
      <c r="F60" s="255"/>
      <c r="G60" s="255"/>
      <c r="H60" s="78"/>
      <c r="I60" s="78"/>
      <c r="J60" s="78"/>
      <c r="K60" s="78"/>
      <c r="L60" s="78"/>
      <c r="M60" s="78"/>
      <c r="N60" s="78"/>
      <c r="O60" s="78"/>
    </row>
    <row r="61" spans="1:15" s="79" customFormat="1" ht="15.75">
      <c r="A61" s="78"/>
      <c r="B61" s="230"/>
      <c r="C61" s="78"/>
      <c r="D61" s="255" t="s">
        <v>435</v>
      </c>
      <c r="E61" s="255"/>
      <c r="F61" s="255"/>
      <c r="G61" s="255"/>
      <c r="H61" s="78"/>
      <c r="I61" s="78"/>
      <c r="J61" s="78"/>
      <c r="K61" s="78"/>
      <c r="L61" s="78"/>
      <c r="M61" s="78"/>
      <c r="N61" s="78"/>
      <c r="O61" s="78"/>
    </row>
    <row r="62" spans="1:15" s="79" customFormat="1" ht="15.75">
      <c r="A62" s="78"/>
      <c r="B62" s="230"/>
      <c r="C62" s="78"/>
      <c r="D62" s="255" t="s">
        <v>27</v>
      </c>
      <c r="E62" s="255"/>
      <c r="F62" s="255"/>
      <c r="G62" s="255"/>
      <c r="H62" s="78"/>
      <c r="I62" s="78"/>
      <c r="J62" s="78"/>
      <c r="K62" s="78"/>
      <c r="L62" s="78"/>
      <c r="M62" s="78"/>
      <c r="N62" s="78"/>
      <c r="O62" s="78"/>
    </row>
    <row r="63" spans="1:15" s="79" customFormat="1" ht="15.75">
      <c r="A63" s="78"/>
      <c r="B63" s="230"/>
      <c r="C63" s="78" t="s">
        <v>990</v>
      </c>
      <c r="D63" s="251" t="s">
        <v>436</v>
      </c>
      <c r="E63" s="251"/>
      <c r="F63" s="251"/>
      <c r="G63" s="251"/>
      <c r="H63" s="78"/>
      <c r="I63" s="78"/>
      <c r="J63" s="78"/>
      <c r="K63" s="78"/>
      <c r="L63" s="78"/>
      <c r="M63" s="78"/>
      <c r="N63" s="78"/>
      <c r="O63" s="78"/>
    </row>
    <row r="64" spans="1:15">
      <c r="A64" s="55"/>
      <c r="B64" s="73"/>
      <c r="C64" s="73"/>
      <c r="D64" s="55"/>
      <c r="E64" s="55"/>
      <c r="F64" s="55"/>
      <c r="G64" s="55"/>
      <c r="H64" s="55"/>
      <c r="I64" s="55"/>
      <c r="J64" s="55"/>
      <c r="K64" s="55"/>
      <c r="L64" s="55"/>
      <c r="M64" s="55"/>
      <c r="N64" s="55"/>
      <c r="O64" s="55"/>
    </row>
  </sheetData>
  <sheetProtection password="CA1C" sheet="1" objects="1" scenarios="1" formatCells="0" formatColumns="0" formatRows="0" sort="0" autoFilter="0"/>
  <mergeCells count="49">
    <mergeCell ref="D63:G63"/>
    <mergeCell ref="D57:G57"/>
    <mergeCell ref="D58:G58"/>
    <mergeCell ref="D59:G59"/>
    <mergeCell ref="D60:G60"/>
    <mergeCell ref="D61:G61"/>
    <mergeCell ref="D62:G62"/>
    <mergeCell ref="D56:G56"/>
    <mergeCell ref="B39:N39"/>
    <mergeCell ref="B40:N40"/>
    <mergeCell ref="B43:N43"/>
    <mergeCell ref="B44:N44"/>
    <mergeCell ref="B46:N46"/>
    <mergeCell ref="B47:N47"/>
    <mergeCell ref="B49:N49"/>
    <mergeCell ref="B50:N50"/>
    <mergeCell ref="B52:N52"/>
    <mergeCell ref="B53:N53"/>
    <mergeCell ref="B54:N54"/>
    <mergeCell ref="B37:N37"/>
    <mergeCell ref="B21:N21"/>
    <mergeCell ref="B22:N22"/>
    <mergeCell ref="B24:N24"/>
    <mergeCell ref="B25:N25"/>
    <mergeCell ref="B26:N26"/>
    <mergeCell ref="B27:N27"/>
    <mergeCell ref="B28:N28"/>
    <mergeCell ref="B29:N29"/>
    <mergeCell ref="B33:N33"/>
    <mergeCell ref="B34:N34"/>
    <mergeCell ref="B36:N36"/>
    <mergeCell ref="B20:N20"/>
    <mergeCell ref="B11:N11"/>
    <mergeCell ref="B12:N12"/>
    <mergeCell ref="B13:I13"/>
    <mergeCell ref="J13:N13"/>
    <mergeCell ref="B14:I14"/>
    <mergeCell ref="J14:N14"/>
    <mergeCell ref="B15:I15"/>
    <mergeCell ref="J15:N15"/>
    <mergeCell ref="B17:N17"/>
    <mergeCell ref="B18:N18"/>
    <mergeCell ref="B19:N19"/>
    <mergeCell ref="B10:N10"/>
    <mergeCell ref="B1:N1"/>
    <mergeCell ref="B2:N2"/>
    <mergeCell ref="B4:N4"/>
    <mergeCell ref="B6:N6"/>
    <mergeCell ref="B8:N8"/>
  </mergeCells>
  <hyperlinks>
    <hyperlink ref="J13" r:id="rId1"/>
    <hyperlink ref="J14" r:id="rId2"/>
    <hyperlink ref="J15" r:id="rId3"/>
    <hyperlink ref="D56" r:id="rId4"/>
    <hyperlink ref="D63" r:id="rId5"/>
  </hyperlinks>
  <pageMargins left="0.23622047244094491" right="0.23622047244094491" top="0.74803149606299213" bottom="0.74803149606299213" header="0.31496062992125984" footer="0.31496062992125984"/>
  <pageSetup scale="54"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8"/>
  <sheetViews>
    <sheetView showGridLines="0" zoomScaleNormal="100" workbookViewId="0">
      <selection sqref="A1:C1"/>
    </sheetView>
  </sheetViews>
  <sheetFormatPr defaultColWidth="11.42578125" defaultRowHeight="12.75"/>
  <cols>
    <col min="1" max="1" width="22.28515625" style="29" bestFit="1" customWidth="1"/>
    <col min="2" max="2" width="11.42578125" style="29"/>
    <col min="3" max="3" width="11.7109375" style="29" bestFit="1" customWidth="1"/>
    <col min="4" max="4" width="7.7109375" style="29" bestFit="1" customWidth="1"/>
    <col min="5" max="5" width="11.42578125" style="29"/>
    <col min="6" max="6" width="14.7109375" style="29" bestFit="1" customWidth="1"/>
    <col min="7" max="16384" width="11.42578125" style="29"/>
  </cols>
  <sheetData>
    <row r="1" spans="1:14">
      <c r="A1" s="26" t="s">
        <v>443</v>
      </c>
      <c r="B1" s="26" t="s">
        <v>79</v>
      </c>
      <c r="C1" s="26" t="s">
        <v>80</v>
      </c>
      <c r="D1" s="27" t="s">
        <v>81</v>
      </c>
      <c r="E1" s="26"/>
      <c r="F1" s="26" t="s">
        <v>82</v>
      </c>
      <c r="G1" s="28" t="s">
        <v>458</v>
      </c>
      <c r="I1" s="29" t="s">
        <v>439</v>
      </c>
      <c r="J1" s="30">
        <v>1.3</v>
      </c>
    </row>
    <row r="2" spans="1:14" ht="15">
      <c r="A2" s="31" t="s">
        <v>461</v>
      </c>
      <c r="B2" s="26" t="s">
        <v>84</v>
      </c>
      <c r="C2" s="28" t="s">
        <v>462</v>
      </c>
      <c r="D2" s="32" t="s">
        <v>463</v>
      </c>
      <c r="E2" s="26"/>
      <c r="F2" s="26" t="s">
        <v>87</v>
      </c>
      <c r="G2" s="33" t="s">
        <v>88</v>
      </c>
      <c r="I2" s="29" t="s">
        <v>440</v>
      </c>
      <c r="J2" s="30" t="s">
        <v>447</v>
      </c>
    </row>
    <row r="3" spans="1:14" ht="15">
      <c r="A3" s="31" t="s">
        <v>83</v>
      </c>
      <c r="B3" s="26" t="s">
        <v>84</v>
      </c>
      <c r="C3" s="28" t="s">
        <v>85</v>
      </c>
      <c r="D3" s="32" t="s">
        <v>86</v>
      </c>
      <c r="E3" s="26"/>
      <c r="F3" s="26" t="s">
        <v>91</v>
      </c>
      <c r="G3" s="28">
        <v>1</v>
      </c>
    </row>
    <row r="4" spans="1:14" ht="15">
      <c r="A4" s="31" t="s">
        <v>89</v>
      </c>
      <c r="B4" s="26" t="s">
        <v>84</v>
      </c>
      <c r="C4" s="28" t="s">
        <v>85</v>
      </c>
      <c r="D4" s="32" t="s">
        <v>90</v>
      </c>
      <c r="E4" s="26"/>
      <c r="F4" s="26" t="s">
        <v>444</v>
      </c>
      <c r="G4" s="38" t="s">
        <v>445</v>
      </c>
    </row>
    <row r="5" spans="1:14" ht="15">
      <c r="A5" s="31" t="s">
        <v>93</v>
      </c>
      <c r="B5" s="26" t="s">
        <v>94</v>
      </c>
      <c r="C5" s="28" t="s">
        <v>85</v>
      </c>
      <c r="D5" s="32" t="s">
        <v>92</v>
      </c>
      <c r="E5" s="34"/>
      <c r="F5" s="34"/>
      <c r="G5" s="26"/>
    </row>
    <row r="6" spans="1:14" ht="15">
      <c r="A6" s="31" t="s">
        <v>96</v>
      </c>
      <c r="B6" s="26" t="s">
        <v>94</v>
      </c>
      <c r="C6" s="28" t="s">
        <v>85</v>
      </c>
      <c r="D6" s="32" t="s">
        <v>95</v>
      </c>
      <c r="E6" s="26"/>
      <c r="F6" s="26"/>
      <c r="G6" s="26"/>
    </row>
    <row r="7" spans="1:14" ht="15">
      <c r="A7" s="31" t="s">
        <v>98</v>
      </c>
      <c r="B7" s="26" t="s">
        <v>84</v>
      </c>
      <c r="C7" s="28" t="s">
        <v>85</v>
      </c>
      <c r="D7" s="32" t="s">
        <v>97</v>
      </c>
      <c r="E7" s="26"/>
      <c r="F7" s="26"/>
      <c r="G7" s="26"/>
    </row>
    <row r="8" spans="1:14" ht="15">
      <c r="A8" s="31" t="s">
        <v>100</v>
      </c>
      <c r="B8" s="26" t="s">
        <v>94</v>
      </c>
      <c r="C8" s="28" t="s">
        <v>85</v>
      </c>
      <c r="D8" s="32" t="s">
        <v>99</v>
      </c>
      <c r="E8" s="26"/>
      <c r="F8" s="26"/>
      <c r="G8" s="26"/>
      <c r="H8" s="35"/>
      <c r="I8" s="35"/>
      <c r="K8" s="35"/>
    </row>
    <row r="9" spans="1:14" ht="15">
      <c r="A9" s="31" t="s">
        <v>102</v>
      </c>
      <c r="B9" s="26" t="s">
        <v>84</v>
      </c>
      <c r="C9" s="28" t="s">
        <v>85</v>
      </c>
      <c r="D9" s="32" t="s">
        <v>101</v>
      </c>
      <c r="E9" s="26"/>
      <c r="F9" s="26"/>
      <c r="G9" s="26"/>
      <c r="H9" s="35"/>
      <c r="I9" s="35"/>
      <c r="K9" s="35"/>
    </row>
    <row r="10" spans="1:14" ht="15">
      <c r="A10" s="31" t="s">
        <v>104</v>
      </c>
      <c r="B10" s="26" t="s">
        <v>94</v>
      </c>
      <c r="C10" s="28" t="s">
        <v>85</v>
      </c>
      <c r="D10" s="32" t="s">
        <v>103</v>
      </c>
      <c r="E10" s="26"/>
      <c r="F10" s="26"/>
      <c r="G10" s="26"/>
      <c r="H10" s="35"/>
      <c r="I10" s="31"/>
      <c r="K10" s="36"/>
    </row>
    <row r="11" spans="1:14" ht="15">
      <c r="A11" s="31" t="s">
        <v>106</v>
      </c>
      <c r="B11" s="26" t="s">
        <v>94</v>
      </c>
      <c r="C11" s="28" t="s">
        <v>85</v>
      </c>
      <c r="D11" s="32" t="s">
        <v>105</v>
      </c>
      <c r="E11" s="26"/>
      <c r="F11" s="26"/>
      <c r="G11" s="26"/>
      <c r="H11" s="35"/>
      <c r="I11" s="31"/>
      <c r="K11" s="36"/>
    </row>
    <row r="12" spans="1:14" ht="15">
      <c r="A12" s="31" t="s">
        <v>108</v>
      </c>
      <c r="B12" s="26" t="s">
        <v>94</v>
      </c>
      <c r="C12" s="28" t="s">
        <v>85</v>
      </c>
      <c r="D12" s="32" t="s">
        <v>107</v>
      </c>
      <c r="E12" s="26"/>
      <c r="F12" s="26"/>
      <c r="G12" s="26"/>
      <c r="H12" s="26"/>
      <c r="I12" s="26"/>
      <c r="J12" s="26"/>
      <c r="K12" s="26"/>
      <c r="L12" s="26"/>
      <c r="M12" s="26"/>
      <c r="N12" s="26"/>
    </row>
    <row r="13" spans="1:14" ht="15">
      <c r="A13" s="31" t="s">
        <v>110</v>
      </c>
      <c r="B13" s="26" t="s">
        <v>94</v>
      </c>
      <c r="C13" s="28" t="s">
        <v>85</v>
      </c>
      <c r="D13" s="32" t="s">
        <v>109</v>
      </c>
      <c r="E13" s="26"/>
      <c r="F13" s="26"/>
      <c r="G13" s="26"/>
      <c r="H13" s="26"/>
      <c r="I13" s="26"/>
      <c r="J13" s="26"/>
      <c r="K13" s="26"/>
      <c r="L13" s="26"/>
      <c r="M13" s="26"/>
      <c r="N13" s="26"/>
    </row>
    <row r="14" spans="1:14" ht="15">
      <c r="A14" s="31" t="s">
        <v>111</v>
      </c>
      <c r="B14" s="26" t="s">
        <v>84</v>
      </c>
      <c r="C14" s="28" t="s">
        <v>112</v>
      </c>
      <c r="D14" s="32" t="s">
        <v>113</v>
      </c>
      <c r="E14" s="26"/>
      <c r="F14" s="26"/>
      <c r="G14" s="26"/>
      <c r="H14" s="26"/>
      <c r="I14" s="26"/>
      <c r="J14" s="26"/>
      <c r="K14" s="26"/>
      <c r="L14" s="26"/>
      <c r="M14" s="26"/>
      <c r="N14" s="26"/>
    </row>
    <row r="15" spans="1:14" ht="15">
      <c r="A15" s="31" t="s">
        <v>114</v>
      </c>
      <c r="B15" s="26" t="s">
        <v>84</v>
      </c>
      <c r="C15" s="28" t="s">
        <v>112</v>
      </c>
      <c r="D15" s="32" t="s">
        <v>115</v>
      </c>
      <c r="E15" s="26"/>
      <c r="F15" s="26"/>
      <c r="G15" s="26"/>
      <c r="H15" s="26"/>
      <c r="I15" s="26"/>
      <c r="J15" s="26"/>
      <c r="K15" s="26"/>
      <c r="L15" s="26"/>
      <c r="M15" s="26"/>
      <c r="N15" s="26"/>
    </row>
    <row r="16" spans="1:14" ht="15">
      <c r="A16" s="31" t="s">
        <v>116</v>
      </c>
      <c r="B16" s="26" t="s">
        <v>84</v>
      </c>
      <c r="C16" s="28" t="s">
        <v>112</v>
      </c>
      <c r="D16" s="32" t="s">
        <v>117</v>
      </c>
      <c r="E16" s="26"/>
      <c r="F16" s="26"/>
      <c r="G16" s="26"/>
      <c r="H16" s="26"/>
      <c r="I16" s="26"/>
      <c r="J16" s="26"/>
      <c r="K16" s="26"/>
      <c r="L16" s="26"/>
      <c r="M16" s="26"/>
      <c r="N16" s="26"/>
    </row>
    <row r="17" spans="1:14" ht="15">
      <c r="A17" s="31" t="s">
        <v>118</v>
      </c>
      <c r="B17" s="26" t="s">
        <v>84</v>
      </c>
      <c r="C17" s="28" t="s">
        <v>112</v>
      </c>
      <c r="D17" s="32" t="s">
        <v>119</v>
      </c>
      <c r="G17" s="26"/>
      <c r="H17" s="26"/>
      <c r="I17" s="26"/>
      <c r="J17" s="26"/>
      <c r="K17" s="26"/>
      <c r="L17" s="26"/>
      <c r="M17" s="26"/>
      <c r="N17" s="26"/>
    </row>
    <row r="18" spans="1:14" ht="15">
      <c r="A18" s="31" t="s">
        <v>120</v>
      </c>
      <c r="B18" s="26" t="s">
        <v>84</v>
      </c>
      <c r="C18" s="28" t="s">
        <v>112</v>
      </c>
      <c r="D18" s="32" t="s">
        <v>121</v>
      </c>
      <c r="G18" s="26"/>
      <c r="H18" s="26"/>
      <c r="I18" s="26"/>
      <c r="J18" s="26"/>
      <c r="K18" s="26"/>
      <c r="L18" s="26"/>
      <c r="M18" s="26"/>
      <c r="N18" s="26"/>
    </row>
    <row r="19" spans="1:14" ht="15">
      <c r="A19" s="31" t="s">
        <v>122</v>
      </c>
      <c r="B19" s="26" t="s">
        <v>84</v>
      </c>
      <c r="C19" s="28" t="s">
        <v>112</v>
      </c>
      <c r="D19" s="32" t="s">
        <v>123</v>
      </c>
      <c r="G19" s="26"/>
      <c r="H19" s="26"/>
      <c r="I19" s="26"/>
      <c r="J19" s="26"/>
      <c r="K19" s="26"/>
      <c r="L19" s="26"/>
      <c r="M19" s="26"/>
      <c r="N19" s="26"/>
    </row>
    <row r="20" spans="1:14" ht="15">
      <c r="A20" s="31" t="s">
        <v>124</v>
      </c>
      <c r="B20" s="26" t="s">
        <v>84</v>
      </c>
      <c r="C20" s="28" t="s">
        <v>112</v>
      </c>
      <c r="D20" s="32" t="s">
        <v>125</v>
      </c>
      <c r="G20" s="26"/>
      <c r="H20" s="26"/>
      <c r="I20" s="26"/>
      <c r="J20" s="26"/>
      <c r="K20" s="26"/>
      <c r="L20" s="26"/>
      <c r="M20" s="26"/>
      <c r="N20" s="26"/>
    </row>
    <row r="21" spans="1:14" ht="15">
      <c r="A21" s="31" t="s">
        <v>126</v>
      </c>
      <c r="B21" s="26" t="s">
        <v>84</v>
      </c>
      <c r="C21" s="28" t="s">
        <v>112</v>
      </c>
      <c r="D21" s="32" t="s">
        <v>127</v>
      </c>
      <c r="G21" s="26"/>
      <c r="H21" s="26"/>
      <c r="I21" s="26"/>
      <c r="J21" s="26"/>
      <c r="K21" s="26"/>
      <c r="L21" s="26"/>
      <c r="M21" s="26"/>
      <c r="N21" s="26"/>
    </row>
    <row r="22" spans="1:14" ht="15">
      <c r="A22" s="31" t="s">
        <v>1</v>
      </c>
      <c r="B22" s="26" t="s">
        <v>84</v>
      </c>
      <c r="C22" s="28" t="s">
        <v>128</v>
      </c>
      <c r="D22" s="54">
        <v>6</v>
      </c>
      <c r="G22" s="26"/>
      <c r="H22" s="26"/>
      <c r="I22" s="26"/>
      <c r="J22" s="26"/>
      <c r="K22" s="26"/>
      <c r="L22" s="26"/>
      <c r="M22" s="26"/>
      <c r="N22" s="26"/>
    </row>
    <row r="23" spans="1:14" ht="15">
      <c r="A23" s="31" t="s">
        <v>129</v>
      </c>
      <c r="B23" s="26" t="s">
        <v>84</v>
      </c>
      <c r="C23" s="28" t="s">
        <v>128</v>
      </c>
      <c r="D23" s="54">
        <v>7</v>
      </c>
      <c r="G23" s="26"/>
      <c r="H23" s="26"/>
      <c r="I23" s="26"/>
      <c r="J23" s="26"/>
      <c r="K23" s="26"/>
      <c r="L23" s="26"/>
      <c r="M23" s="26"/>
      <c r="N23" s="26"/>
    </row>
    <row r="24" spans="1:14" ht="15">
      <c r="A24" s="31" t="s">
        <v>130</v>
      </c>
      <c r="B24" s="26" t="s">
        <v>84</v>
      </c>
      <c r="C24" s="28" t="s">
        <v>128</v>
      </c>
      <c r="D24" s="54">
        <v>8</v>
      </c>
      <c r="G24" s="26"/>
      <c r="H24" s="26"/>
      <c r="I24" s="26"/>
      <c r="J24" s="26"/>
      <c r="K24" s="26"/>
      <c r="L24" s="26"/>
      <c r="M24" s="26"/>
      <c r="N24" s="26"/>
    </row>
    <row r="25" spans="1:14" ht="15">
      <c r="A25" s="31" t="s">
        <v>131</v>
      </c>
      <c r="B25" s="26" t="s">
        <v>84</v>
      </c>
      <c r="C25" s="28" t="s">
        <v>128</v>
      </c>
      <c r="D25" s="54">
        <v>9</v>
      </c>
      <c r="G25" s="26"/>
      <c r="H25" s="26"/>
      <c r="I25" s="26"/>
      <c r="J25" s="26"/>
      <c r="K25" s="26"/>
      <c r="L25" s="26"/>
      <c r="M25" s="26"/>
      <c r="N25" s="26"/>
    </row>
    <row r="26" spans="1:14" ht="15">
      <c r="A26" s="31" t="s">
        <v>2</v>
      </c>
      <c r="B26" s="26" t="s">
        <v>84</v>
      </c>
      <c r="C26" s="28" t="s">
        <v>128</v>
      </c>
      <c r="D26" s="54">
        <v>10</v>
      </c>
      <c r="G26" s="26"/>
      <c r="H26" s="26"/>
      <c r="I26" s="26"/>
      <c r="J26" s="26"/>
      <c r="K26" s="26"/>
      <c r="L26" s="26"/>
      <c r="M26" s="26"/>
      <c r="N26" s="26"/>
    </row>
    <row r="27" spans="1:14">
      <c r="A27" s="37" t="s">
        <v>132</v>
      </c>
      <c r="B27" s="37" t="s">
        <v>94</v>
      </c>
      <c r="C27" s="37" t="s">
        <v>133</v>
      </c>
      <c r="D27" s="37">
        <v>1</v>
      </c>
      <c r="G27" s="26"/>
      <c r="H27" s="26"/>
      <c r="I27" s="26"/>
      <c r="J27" s="26"/>
      <c r="K27" s="26"/>
      <c r="L27" s="26"/>
      <c r="M27" s="26"/>
      <c r="N27" s="26"/>
    </row>
    <row r="28" spans="1:14">
      <c r="A28" s="37" t="s">
        <v>134</v>
      </c>
      <c r="B28" s="37" t="s">
        <v>94</v>
      </c>
      <c r="C28" s="37" t="s">
        <v>133</v>
      </c>
      <c r="D28" s="37">
        <v>2</v>
      </c>
    </row>
  </sheetData>
  <sheetProtection password="CA1C"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15"/>
  <sheetViews>
    <sheetView showGridLines="0" zoomScaleNormal="100" workbookViewId="0">
      <selection sqref="A1:C1"/>
    </sheetView>
  </sheetViews>
  <sheetFormatPr defaultColWidth="9.140625" defaultRowHeight="15"/>
  <cols>
    <col min="1" max="2" width="20.5703125" style="25" customWidth="1"/>
    <col min="3" max="4" width="13.42578125" style="6" customWidth="1"/>
    <col min="5" max="5" width="9.140625" style="6"/>
    <col min="6" max="6" width="29.85546875" style="6" customWidth="1"/>
    <col min="7" max="16384" width="9.140625" style="6"/>
  </cols>
  <sheetData>
    <row r="1" spans="1:8" ht="14.45" customHeight="1">
      <c r="A1" s="338" t="s">
        <v>442</v>
      </c>
      <c r="B1" s="338"/>
      <c r="C1" s="338"/>
      <c r="D1" s="338" t="s">
        <v>423</v>
      </c>
      <c r="E1" s="338"/>
      <c r="F1" s="338"/>
    </row>
    <row r="2" spans="1:8" ht="14.45" customHeight="1">
      <c r="A2" s="19" t="s">
        <v>425</v>
      </c>
      <c r="B2" s="19" t="s">
        <v>413</v>
      </c>
      <c r="C2" s="19" t="s">
        <v>414</v>
      </c>
      <c r="D2" s="19" t="s">
        <v>425</v>
      </c>
      <c r="E2" s="2"/>
      <c r="F2" s="2"/>
    </row>
    <row r="3" spans="1:8" ht="15" customHeight="1">
      <c r="A3" s="20">
        <v>1</v>
      </c>
      <c r="B3" s="21" t="s">
        <v>143</v>
      </c>
      <c r="C3" s="21" t="s">
        <v>945</v>
      </c>
      <c r="D3" s="20">
        <v>1</v>
      </c>
      <c r="E3" s="21" t="s">
        <v>143</v>
      </c>
      <c r="F3" s="21" t="s">
        <v>947</v>
      </c>
      <c r="G3" s="22"/>
      <c r="H3" s="22"/>
    </row>
    <row r="4" spans="1:8" ht="15" customHeight="1">
      <c r="A4" s="6">
        <v>2</v>
      </c>
      <c r="B4" s="22" t="s">
        <v>290</v>
      </c>
      <c r="C4" s="23" t="s">
        <v>45</v>
      </c>
      <c r="D4" s="6" t="s">
        <v>948</v>
      </c>
      <c r="E4" s="22" t="s">
        <v>405</v>
      </c>
      <c r="F4" s="22" t="s">
        <v>949</v>
      </c>
      <c r="G4" s="22"/>
      <c r="H4" s="22"/>
    </row>
    <row r="5" spans="1:8" ht="15" customHeight="1">
      <c r="A5" s="6">
        <v>3</v>
      </c>
      <c r="B5" s="22" t="s">
        <v>341</v>
      </c>
      <c r="C5" s="23" t="s">
        <v>623</v>
      </c>
      <c r="D5" s="6" t="s">
        <v>950</v>
      </c>
      <c r="E5" s="22" t="s">
        <v>421</v>
      </c>
      <c r="F5" s="22" t="s">
        <v>951</v>
      </c>
      <c r="G5" s="22"/>
      <c r="H5" s="22"/>
    </row>
    <row r="6" spans="1:8" ht="15" customHeight="1">
      <c r="A6" s="6">
        <v>4</v>
      </c>
      <c r="B6" s="22" t="s">
        <v>187</v>
      </c>
      <c r="C6" s="23" t="s">
        <v>515</v>
      </c>
      <c r="D6" s="6" t="s">
        <v>952</v>
      </c>
      <c r="E6" s="22" t="s">
        <v>422</v>
      </c>
      <c r="F6" s="22" t="s">
        <v>953</v>
      </c>
      <c r="G6" s="22"/>
      <c r="H6" s="22"/>
    </row>
    <row r="7" spans="1:8" ht="15" customHeight="1">
      <c r="A7" s="6">
        <v>5</v>
      </c>
      <c r="B7" s="22" t="s">
        <v>342</v>
      </c>
      <c r="C7" s="23" t="s">
        <v>624</v>
      </c>
      <c r="D7" s="6" t="s">
        <v>954</v>
      </c>
      <c r="E7" s="22" t="s">
        <v>430</v>
      </c>
      <c r="F7" s="22" t="s">
        <v>955</v>
      </c>
      <c r="G7" s="22"/>
      <c r="H7" s="22"/>
    </row>
    <row r="8" spans="1:8" ht="15" customHeight="1">
      <c r="A8" s="6">
        <v>6</v>
      </c>
      <c r="B8" s="22" t="s">
        <v>188</v>
      </c>
      <c r="C8" s="23" t="s">
        <v>5</v>
      </c>
      <c r="D8" s="23"/>
      <c r="E8" s="22"/>
      <c r="F8" s="22"/>
      <c r="G8" s="22"/>
      <c r="H8" s="22"/>
    </row>
    <row r="9" spans="1:8" ht="14.45" customHeight="1">
      <c r="A9" s="6">
        <v>7</v>
      </c>
      <c r="B9" s="22" t="s">
        <v>246</v>
      </c>
      <c r="C9" s="23" t="s">
        <v>28</v>
      </c>
      <c r="D9" s="23"/>
      <c r="E9" s="22"/>
      <c r="F9" s="22"/>
      <c r="G9" s="22"/>
      <c r="H9" s="22"/>
    </row>
    <row r="10" spans="1:8" ht="14.45" customHeight="1">
      <c r="A10" s="6">
        <v>8</v>
      </c>
      <c r="B10" s="22" t="s">
        <v>247</v>
      </c>
      <c r="C10" s="23" t="s">
        <v>555</v>
      </c>
      <c r="D10" s="23"/>
      <c r="E10" s="22"/>
      <c r="F10" s="22"/>
      <c r="G10" s="22"/>
      <c r="H10" s="22"/>
    </row>
    <row r="11" spans="1:8" ht="14.45" customHeight="1">
      <c r="A11" s="6">
        <v>9</v>
      </c>
      <c r="B11" s="22" t="s">
        <v>248</v>
      </c>
      <c r="C11" s="23" t="s">
        <v>556</v>
      </c>
      <c r="D11" s="23"/>
    </row>
    <row r="12" spans="1:8" ht="14.45" customHeight="1">
      <c r="A12" s="6">
        <v>10</v>
      </c>
      <c r="B12" s="22" t="s">
        <v>291</v>
      </c>
      <c r="C12" s="23" t="s">
        <v>584</v>
      </c>
      <c r="D12" s="23"/>
    </row>
    <row r="13" spans="1:8" ht="14.45" customHeight="1">
      <c r="A13" s="6">
        <v>11</v>
      </c>
      <c r="B13" s="22" t="s">
        <v>249</v>
      </c>
      <c r="C13" s="23" t="s">
        <v>29</v>
      </c>
      <c r="D13" s="23"/>
    </row>
    <row r="14" spans="1:8" ht="14.45" customHeight="1">
      <c r="A14" s="6">
        <v>12</v>
      </c>
      <c r="B14" s="22" t="s">
        <v>386</v>
      </c>
      <c r="C14" s="23" t="s">
        <v>665</v>
      </c>
      <c r="D14" s="23"/>
    </row>
    <row r="15" spans="1:8" ht="14.45" customHeight="1">
      <c r="A15" s="6">
        <v>13</v>
      </c>
      <c r="B15" s="22" t="s">
        <v>151</v>
      </c>
      <c r="C15" s="23" t="s">
        <v>625</v>
      </c>
      <c r="D15" s="23"/>
    </row>
    <row r="16" spans="1:8" ht="14.45" customHeight="1">
      <c r="A16" s="6">
        <v>14</v>
      </c>
      <c r="B16" s="22" t="s">
        <v>292</v>
      </c>
      <c r="C16" s="23" t="s">
        <v>585</v>
      </c>
      <c r="D16" s="23"/>
    </row>
    <row r="17" spans="1:4" ht="14.45" customHeight="1">
      <c r="A17" s="6">
        <v>15</v>
      </c>
      <c r="B17" s="22" t="s">
        <v>250</v>
      </c>
      <c r="C17" s="23" t="s">
        <v>30</v>
      </c>
      <c r="D17" s="23"/>
    </row>
    <row r="18" spans="1:4" ht="14.45" customHeight="1">
      <c r="A18" s="6">
        <v>16</v>
      </c>
      <c r="B18" s="22" t="s">
        <v>293</v>
      </c>
      <c r="C18" s="23" t="s">
        <v>586</v>
      </c>
      <c r="D18" s="23"/>
    </row>
    <row r="19" spans="1:4">
      <c r="A19" s="6">
        <v>17</v>
      </c>
      <c r="B19" s="22" t="s">
        <v>294</v>
      </c>
      <c r="C19" s="23" t="s">
        <v>46</v>
      </c>
      <c r="D19" s="23"/>
    </row>
    <row r="20" spans="1:4">
      <c r="A20" s="6">
        <v>18</v>
      </c>
      <c r="B20" s="22" t="s">
        <v>251</v>
      </c>
      <c r="C20" s="23" t="s">
        <v>557</v>
      </c>
      <c r="D20" s="23"/>
    </row>
    <row r="21" spans="1:4">
      <c r="A21" s="6">
        <v>19</v>
      </c>
      <c r="B21" s="22" t="s">
        <v>343</v>
      </c>
      <c r="C21" s="23" t="s">
        <v>626</v>
      </c>
      <c r="D21" s="23"/>
    </row>
    <row r="22" spans="1:4">
      <c r="A22" s="6">
        <v>20</v>
      </c>
      <c r="B22" s="22" t="s">
        <v>344</v>
      </c>
      <c r="C22" s="23" t="s">
        <v>627</v>
      </c>
      <c r="D22" s="23"/>
    </row>
    <row r="23" spans="1:4">
      <c r="A23" s="6">
        <v>21</v>
      </c>
      <c r="B23" s="22" t="s">
        <v>252</v>
      </c>
      <c r="C23" s="23" t="s">
        <v>31</v>
      </c>
      <c r="D23" s="23"/>
    </row>
    <row r="24" spans="1:4">
      <c r="A24" s="6">
        <v>22</v>
      </c>
      <c r="B24" s="22" t="s">
        <v>189</v>
      </c>
      <c r="C24" s="23" t="s">
        <v>516</v>
      </c>
      <c r="D24" s="23"/>
    </row>
    <row r="25" spans="1:4">
      <c r="A25" s="6">
        <v>23</v>
      </c>
      <c r="B25" s="22" t="s">
        <v>242</v>
      </c>
      <c r="C25" s="23" t="s">
        <v>549</v>
      </c>
      <c r="D25" s="23"/>
    </row>
    <row r="26" spans="1:4">
      <c r="A26" s="6">
        <v>24</v>
      </c>
      <c r="B26" s="22" t="s">
        <v>295</v>
      </c>
      <c r="C26" s="23" t="s">
        <v>587</v>
      </c>
      <c r="D26" s="23"/>
    </row>
    <row r="27" spans="1:4">
      <c r="A27" s="6">
        <v>25</v>
      </c>
      <c r="B27" s="22" t="s">
        <v>253</v>
      </c>
      <c r="C27" s="23" t="s">
        <v>558</v>
      </c>
      <c r="D27" s="23"/>
    </row>
    <row r="28" spans="1:4">
      <c r="A28" s="6">
        <v>26</v>
      </c>
      <c r="B28" s="22" t="s">
        <v>345</v>
      </c>
      <c r="C28" s="23" t="s">
        <v>628</v>
      </c>
      <c r="D28" s="23"/>
    </row>
    <row r="29" spans="1:4">
      <c r="A29" s="6">
        <v>27</v>
      </c>
      <c r="B29" s="22" t="s">
        <v>190</v>
      </c>
      <c r="C29" s="23" t="s">
        <v>6</v>
      </c>
      <c r="D29" s="23"/>
    </row>
    <row r="30" spans="1:4">
      <c r="A30" s="6">
        <v>28</v>
      </c>
      <c r="B30" s="22" t="s">
        <v>254</v>
      </c>
      <c r="C30" s="23" t="s">
        <v>559</v>
      </c>
      <c r="D30" s="23"/>
    </row>
    <row r="31" spans="1:4">
      <c r="A31" s="6">
        <v>29</v>
      </c>
      <c r="B31" s="22" t="s">
        <v>255</v>
      </c>
      <c r="C31" s="23" t="s">
        <v>560</v>
      </c>
      <c r="D31" s="23"/>
    </row>
    <row r="32" spans="1:4">
      <c r="A32" s="6">
        <v>30</v>
      </c>
      <c r="B32" s="22" t="s">
        <v>296</v>
      </c>
      <c r="C32" s="23" t="s">
        <v>588</v>
      </c>
      <c r="D32" s="23"/>
    </row>
    <row r="33" spans="1:4">
      <c r="A33" s="6">
        <v>31</v>
      </c>
      <c r="B33" s="22" t="s">
        <v>346</v>
      </c>
      <c r="C33" s="23" t="s">
        <v>629</v>
      </c>
      <c r="D33" s="23"/>
    </row>
    <row r="34" spans="1:4">
      <c r="A34" s="6">
        <v>32</v>
      </c>
      <c r="B34" s="22" t="s">
        <v>191</v>
      </c>
      <c r="C34" s="23" t="s">
        <v>7</v>
      </c>
      <c r="D34" s="23"/>
    </row>
    <row r="35" spans="1:4">
      <c r="A35" s="6">
        <v>33</v>
      </c>
      <c r="B35" s="22" t="s">
        <v>192</v>
      </c>
      <c r="C35" s="23" t="s">
        <v>8</v>
      </c>
      <c r="D35" s="23"/>
    </row>
    <row r="36" spans="1:4">
      <c r="A36" s="6">
        <v>34</v>
      </c>
      <c r="B36" s="22" t="s">
        <v>194</v>
      </c>
      <c r="C36" s="23" t="s">
        <v>415</v>
      </c>
      <c r="D36" s="23"/>
    </row>
    <row r="37" spans="1:4">
      <c r="A37" s="6">
        <v>35</v>
      </c>
      <c r="B37" s="22" t="s">
        <v>297</v>
      </c>
      <c r="C37" s="23" t="s">
        <v>589</v>
      </c>
      <c r="D37" s="23"/>
    </row>
    <row r="38" spans="1:4">
      <c r="A38" s="6">
        <v>36</v>
      </c>
      <c r="B38" s="22" t="s">
        <v>193</v>
      </c>
      <c r="C38" s="23" t="s">
        <v>517</v>
      </c>
      <c r="D38" s="23"/>
    </row>
    <row r="39" spans="1:4">
      <c r="A39" s="6">
        <v>37</v>
      </c>
      <c r="B39" s="22" t="s">
        <v>243</v>
      </c>
      <c r="C39" s="23" t="s">
        <v>27</v>
      </c>
      <c r="D39" s="23"/>
    </row>
    <row r="40" spans="1:4">
      <c r="A40" s="6">
        <v>38</v>
      </c>
      <c r="B40" s="22" t="s">
        <v>256</v>
      </c>
      <c r="C40" s="23" t="s">
        <v>561</v>
      </c>
      <c r="D40" s="23"/>
    </row>
    <row r="41" spans="1:4">
      <c r="A41" s="6">
        <v>39</v>
      </c>
      <c r="B41" s="22" t="s">
        <v>195</v>
      </c>
      <c r="C41" s="23" t="s">
        <v>518</v>
      </c>
      <c r="D41" s="23"/>
    </row>
    <row r="42" spans="1:4">
      <c r="A42" s="6">
        <v>40</v>
      </c>
      <c r="B42" s="22" t="s">
        <v>196</v>
      </c>
      <c r="C42" s="23" t="s">
        <v>519</v>
      </c>
      <c r="D42" s="23"/>
    </row>
    <row r="43" spans="1:4">
      <c r="A43" s="6">
        <v>41</v>
      </c>
      <c r="B43" s="22" t="s">
        <v>257</v>
      </c>
      <c r="C43" s="23" t="s">
        <v>562</v>
      </c>
      <c r="D43" s="23"/>
    </row>
    <row r="44" spans="1:4">
      <c r="A44" s="6">
        <v>42</v>
      </c>
      <c r="B44" s="22" t="s">
        <v>298</v>
      </c>
      <c r="C44" s="23" t="s">
        <v>590</v>
      </c>
      <c r="D44" s="23"/>
    </row>
    <row r="45" spans="1:4">
      <c r="A45" s="6">
        <v>43</v>
      </c>
      <c r="B45" s="22" t="s">
        <v>299</v>
      </c>
      <c r="C45" s="23" t="s">
        <v>591</v>
      </c>
      <c r="D45" s="23"/>
    </row>
    <row r="46" spans="1:4">
      <c r="A46" s="6">
        <v>44</v>
      </c>
      <c r="B46" s="22" t="s">
        <v>300</v>
      </c>
      <c r="C46" s="23" t="s">
        <v>592</v>
      </c>
      <c r="D46" s="23"/>
    </row>
    <row r="47" spans="1:4">
      <c r="A47" s="6">
        <v>45</v>
      </c>
      <c r="B47" s="22" t="s">
        <v>258</v>
      </c>
      <c r="C47" s="23" t="s">
        <v>563</v>
      </c>
      <c r="D47" s="23"/>
    </row>
    <row r="48" spans="1:4">
      <c r="A48" s="6">
        <v>46</v>
      </c>
      <c r="B48" s="22" t="s">
        <v>197</v>
      </c>
      <c r="C48" s="23" t="s">
        <v>520</v>
      </c>
      <c r="D48" s="23"/>
    </row>
    <row r="49" spans="1:4">
      <c r="A49" s="6">
        <v>47</v>
      </c>
      <c r="B49" s="22" t="s">
        <v>198</v>
      </c>
      <c r="C49" s="23" t="s">
        <v>9</v>
      </c>
      <c r="D49" s="23"/>
    </row>
    <row r="50" spans="1:4">
      <c r="A50" s="6">
        <v>48</v>
      </c>
      <c r="B50" s="22" t="s">
        <v>387</v>
      </c>
      <c r="C50" s="23" t="s">
        <v>666</v>
      </c>
      <c r="D50" s="23"/>
    </row>
    <row r="51" spans="1:4">
      <c r="A51" s="6">
        <v>49</v>
      </c>
      <c r="B51" s="22" t="s">
        <v>259</v>
      </c>
      <c r="C51" s="23" t="s">
        <v>32</v>
      </c>
      <c r="D51" s="23"/>
    </row>
    <row r="52" spans="1:4">
      <c r="A52" s="6">
        <v>50</v>
      </c>
      <c r="B52" s="22" t="s">
        <v>199</v>
      </c>
      <c r="C52" s="23" t="s">
        <v>10</v>
      </c>
      <c r="D52" s="23"/>
    </row>
    <row r="53" spans="1:4">
      <c r="A53" s="6">
        <v>51</v>
      </c>
      <c r="B53" s="22" t="s">
        <v>347</v>
      </c>
      <c r="C53" s="23" t="s">
        <v>630</v>
      </c>
      <c r="D53" s="23"/>
    </row>
    <row r="54" spans="1:4">
      <c r="A54" s="6">
        <v>52</v>
      </c>
      <c r="B54" s="22" t="s">
        <v>260</v>
      </c>
      <c r="C54" s="23" t="s">
        <v>33</v>
      </c>
      <c r="D54" s="23"/>
    </row>
    <row r="55" spans="1:4">
      <c r="A55" s="6">
        <v>53</v>
      </c>
      <c r="B55" s="22" t="s">
        <v>261</v>
      </c>
      <c r="C55" s="23" t="s">
        <v>34</v>
      </c>
      <c r="D55" s="23"/>
    </row>
    <row r="56" spans="1:4">
      <c r="A56" s="6">
        <v>54</v>
      </c>
      <c r="B56" s="22" t="s">
        <v>301</v>
      </c>
      <c r="C56" s="23" t="s">
        <v>593</v>
      </c>
      <c r="D56" s="23"/>
    </row>
    <row r="57" spans="1:4">
      <c r="A57" s="6">
        <v>55</v>
      </c>
      <c r="B57" s="22" t="s">
        <v>348</v>
      </c>
      <c r="C57" s="23" t="s">
        <v>631</v>
      </c>
      <c r="D57" s="23"/>
    </row>
    <row r="58" spans="1:4">
      <c r="A58" s="6">
        <v>56</v>
      </c>
      <c r="B58" s="22" t="s">
        <v>311</v>
      </c>
      <c r="C58" s="23" t="s">
        <v>594</v>
      </c>
      <c r="D58" s="23"/>
    </row>
    <row r="59" spans="1:4">
      <c r="A59" s="6">
        <v>57</v>
      </c>
      <c r="B59" s="22" t="s">
        <v>416</v>
      </c>
      <c r="C59" s="23" t="s">
        <v>521</v>
      </c>
      <c r="D59" s="23"/>
    </row>
    <row r="60" spans="1:4">
      <c r="A60" s="6">
        <v>58</v>
      </c>
      <c r="B60" s="22" t="s">
        <v>349</v>
      </c>
      <c r="C60" s="23" t="s">
        <v>632</v>
      </c>
      <c r="D60" s="23"/>
    </row>
    <row r="61" spans="1:4">
      <c r="A61" s="6">
        <v>59</v>
      </c>
      <c r="B61" s="22" t="s">
        <v>200</v>
      </c>
      <c r="C61" s="23" t="s">
        <v>11</v>
      </c>
      <c r="D61" s="23"/>
    </row>
    <row r="62" spans="1:4">
      <c r="A62" s="6">
        <v>60</v>
      </c>
      <c r="B62" s="22" t="s">
        <v>262</v>
      </c>
      <c r="C62" s="23" t="s">
        <v>564</v>
      </c>
      <c r="D62" s="23"/>
    </row>
    <row r="63" spans="1:4">
      <c r="A63" s="6">
        <v>61</v>
      </c>
      <c r="B63" s="22" t="s">
        <v>263</v>
      </c>
      <c r="C63" s="23" t="s">
        <v>565</v>
      </c>
      <c r="D63" s="23"/>
    </row>
    <row r="64" spans="1:4">
      <c r="A64" s="6">
        <v>62</v>
      </c>
      <c r="B64" s="22" t="s">
        <v>264</v>
      </c>
      <c r="C64" s="23" t="s">
        <v>566</v>
      </c>
      <c r="D64" s="23"/>
    </row>
    <row r="65" spans="1:4">
      <c r="A65" s="6">
        <v>63</v>
      </c>
      <c r="B65" s="22" t="s">
        <v>201</v>
      </c>
      <c r="C65" s="23" t="s">
        <v>522</v>
      </c>
      <c r="D65" s="23"/>
    </row>
    <row r="66" spans="1:4">
      <c r="A66" s="6">
        <v>64</v>
      </c>
      <c r="B66" s="22" t="s">
        <v>265</v>
      </c>
      <c r="C66" s="23" t="s">
        <v>35</v>
      </c>
      <c r="D66" s="23"/>
    </row>
    <row r="67" spans="1:4">
      <c r="A67" s="6">
        <v>65</v>
      </c>
      <c r="B67" s="22" t="s">
        <v>202</v>
      </c>
      <c r="C67" s="23" t="s">
        <v>523</v>
      </c>
      <c r="D67" s="23"/>
    </row>
    <row r="68" spans="1:4">
      <c r="A68" s="6">
        <v>66</v>
      </c>
      <c r="B68" s="22" t="s">
        <v>203</v>
      </c>
      <c r="C68" s="23" t="s">
        <v>524</v>
      </c>
      <c r="D68" s="23"/>
    </row>
    <row r="69" spans="1:4">
      <c r="A69" s="6">
        <v>67</v>
      </c>
      <c r="B69" s="22" t="s">
        <v>350</v>
      </c>
      <c r="C69" s="23" t="s">
        <v>633</v>
      </c>
      <c r="D69" s="23"/>
    </row>
    <row r="70" spans="1:4">
      <c r="A70" s="6">
        <v>68</v>
      </c>
      <c r="B70" s="22" t="s">
        <v>204</v>
      </c>
      <c r="C70" s="23" t="s">
        <v>525</v>
      </c>
      <c r="D70" s="23"/>
    </row>
    <row r="71" spans="1:4">
      <c r="A71" s="6">
        <v>69</v>
      </c>
      <c r="B71" s="22" t="s">
        <v>388</v>
      </c>
      <c r="C71" s="23" t="s">
        <v>667</v>
      </c>
      <c r="D71" s="23"/>
    </row>
    <row r="72" spans="1:4">
      <c r="A72" s="6">
        <v>70</v>
      </c>
      <c r="B72" s="22" t="s">
        <v>351</v>
      </c>
      <c r="C72" s="23" t="s">
        <v>634</v>
      </c>
      <c r="D72" s="23"/>
    </row>
    <row r="73" spans="1:4">
      <c r="A73" s="6">
        <v>71</v>
      </c>
      <c r="B73" s="22" t="s">
        <v>352</v>
      </c>
      <c r="C73" s="23" t="s">
        <v>60</v>
      </c>
      <c r="D73" s="23"/>
    </row>
    <row r="74" spans="1:4">
      <c r="A74" s="6">
        <v>72</v>
      </c>
      <c r="B74" s="22" t="s">
        <v>205</v>
      </c>
      <c r="C74" s="23" t="s">
        <v>12</v>
      </c>
      <c r="D74" s="23"/>
    </row>
    <row r="75" spans="1:4">
      <c r="A75" s="6">
        <v>73</v>
      </c>
      <c r="B75" s="22" t="s">
        <v>206</v>
      </c>
      <c r="C75" s="23" t="s">
        <v>526</v>
      </c>
      <c r="D75" s="23"/>
    </row>
    <row r="76" spans="1:4">
      <c r="A76" s="6">
        <v>74</v>
      </c>
      <c r="B76" s="22" t="s">
        <v>302</v>
      </c>
      <c r="C76" s="23" t="s">
        <v>595</v>
      </c>
      <c r="D76" s="23"/>
    </row>
    <row r="77" spans="1:4">
      <c r="A77" s="6">
        <v>75</v>
      </c>
      <c r="B77" s="22" t="s">
        <v>353</v>
      </c>
      <c r="C77" s="23" t="s">
        <v>635</v>
      </c>
      <c r="D77" s="23"/>
    </row>
    <row r="78" spans="1:4">
      <c r="A78" s="6">
        <v>76</v>
      </c>
      <c r="B78" s="22" t="s">
        <v>207</v>
      </c>
      <c r="C78" s="23" t="s">
        <v>13</v>
      </c>
      <c r="D78" s="23"/>
    </row>
    <row r="79" spans="1:4">
      <c r="A79" s="6">
        <v>77</v>
      </c>
      <c r="B79" s="22" t="s">
        <v>354</v>
      </c>
      <c r="C79" s="23" t="s">
        <v>61</v>
      </c>
      <c r="D79" s="23"/>
    </row>
    <row r="80" spans="1:4">
      <c r="A80" s="6">
        <v>78</v>
      </c>
      <c r="B80" s="22" t="s">
        <v>355</v>
      </c>
      <c r="C80" s="23" t="s">
        <v>636</v>
      </c>
      <c r="D80" s="23"/>
    </row>
    <row r="81" spans="1:4">
      <c r="A81" s="6">
        <v>79</v>
      </c>
      <c r="B81" s="22" t="s">
        <v>266</v>
      </c>
      <c r="C81" s="23" t="s">
        <v>567</v>
      </c>
      <c r="D81" s="23"/>
    </row>
    <row r="82" spans="1:4">
      <c r="A82" s="6">
        <v>80</v>
      </c>
      <c r="B82" s="22" t="s">
        <v>267</v>
      </c>
      <c r="C82" s="23" t="s">
        <v>36</v>
      </c>
      <c r="D82" s="23"/>
    </row>
    <row r="83" spans="1:4">
      <c r="A83" s="6">
        <v>81</v>
      </c>
      <c r="B83" s="22" t="s">
        <v>208</v>
      </c>
      <c r="C83" s="23" t="s">
        <v>527</v>
      </c>
      <c r="D83" s="23"/>
    </row>
    <row r="84" spans="1:4">
      <c r="A84" s="6">
        <v>82</v>
      </c>
      <c r="B84" s="22" t="s">
        <v>209</v>
      </c>
      <c r="C84" s="23" t="s">
        <v>528</v>
      </c>
      <c r="D84" s="23"/>
    </row>
    <row r="85" spans="1:4">
      <c r="A85" s="6">
        <v>83</v>
      </c>
      <c r="B85" s="22" t="s">
        <v>268</v>
      </c>
      <c r="C85" s="23" t="s">
        <v>37</v>
      </c>
      <c r="D85" s="23"/>
    </row>
    <row r="86" spans="1:4">
      <c r="A86" s="6">
        <v>84</v>
      </c>
      <c r="B86" s="22" t="s">
        <v>269</v>
      </c>
      <c r="C86" s="23" t="s">
        <v>568</v>
      </c>
      <c r="D86" s="23"/>
    </row>
    <row r="87" spans="1:4">
      <c r="A87" s="6">
        <v>85</v>
      </c>
      <c r="B87" s="22" t="s">
        <v>356</v>
      </c>
      <c r="C87" s="23" t="s">
        <v>637</v>
      </c>
      <c r="D87" s="23"/>
    </row>
    <row r="88" spans="1:4">
      <c r="A88" s="6">
        <v>86</v>
      </c>
      <c r="B88" s="22" t="s">
        <v>270</v>
      </c>
      <c r="C88" s="23" t="s">
        <v>38</v>
      </c>
      <c r="D88" s="23"/>
    </row>
    <row r="89" spans="1:4">
      <c r="A89" s="6">
        <v>87</v>
      </c>
      <c r="B89" s="22" t="s">
        <v>357</v>
      </c>
      <c r="C89" s="23" t="s">
        <v>638</v>
      </c>
      <c r="D89" s="23"/>
    </row>
    <row r="90" spans="1:4">
      <c r="A90" s="6">
        <v>88</v>
      </c>
      <c r="B90" s="22" t="s">
        <v>358</v>
      </c>
      <c r="C90" s="23" t="s">
        <v>639</v>
      </c>
      <c r="D90" s="23"/>
    </row>
    <row r="91" spans="1:4">
      <c r="A91" s="6">
        <v>89</v>
      </c>
      <c r="B91" s="22" t="s">
        <v>303</v>
      </c>
      <c r="C91" s="23" t="s">
        <v>596</v>
      </c>
      <c r="D91" s="23"/>
    </row>
    <row r="92" spans="1:4">
      <c r="A92" s="6">
        <v>90</v>
      </c>
      <c r="B92" s="22" t="s">
        <v>304</v>
      </c>
      <c r="C92" s="23" t="s">
        <v>597</v>
      </c>
      <c r="D92" s="23"/>
    </row>
    <row r="93" spans="1:4">
      <c r="A93" s="6">
        <v>91</v>
      </c>
      <c r="B93" s="22" t="s">
        <v>305</v>
      </c>
      <c r="C93" s="23" t="s">
        <v>598</v>
      </c>
      <c r="D93" s="23"/>
    </row>
    <row r="94" spans="1:4">
      <c r="A94" s="6">
        <v>92</v>
      </c>
      <c r="B94" s="22" t="s">
        <v>306</v>
      </c>
      <c r="C94" s="23" t="s">
        <v>47</v>
      </c>
      <c r="D94" s="23"/>
    </row>
    <row r="95" spans="1:4">
      <c r="A95" s="6">
        <v>93</v>
      </c>
      <c r="B95" s="22" t="s">
        <v>359</v>
      </c>
      <c r="C95" s="23" t="s">
        <v>640</v>
      </c>
      <c r="D95" s="23"/>
    </row>
    <row r="96" spans="1:4">
      <c r="A96" s="6">
        <v>94</v>
      </c>
      <c r="B96" s="22" t="s">
        <v>307</v>
      </c>
      <c r="C96" s="23" t="s">
        <v>599</v>
      </c>
      <c r="D96" s="23"/>
    </row>
    <row r="97" spans="1:4">
      <c r="A97" s="6">
        <v>95</v>
      </c>
      <c r="B97" s="22" t="s">
        <v>360</v>
      </c>
      <c r="C97" s="23" t="s">
        <v>641</v>
      </c>
      <c r="D97" s="23"/>
    </row>
    <row r="98" spans="1:4">
      <c r="A98" s="6">
        <v>96</v>
      </c>
      <c r="B98" s="22" t="s">
        <v>271</v>
      </c>
      <c r="C98" s="23" t="s">
        <v>569</v>
      </c>
      <c r="D98" s="23"/>
    </row>
    <row r="99" spans="1:4">
      <c r="A99" s="6">
        <v>97</v>
      </c>
      <c r="B99" s="22" t="s">
        <v>308</v>
      </c>
      <c r="C99" s="23" t="s">
        <v>600</v>
      </c>
      <c r="D99" s="23"/>
    </row>
    <row r="100" spans="1:4">
      <c r="A100" s="6">
        <v>98</v>
      </c>
      <c r="B100" s="22" t="s">
        <v>309</v>
      </c>
      <c r="C100" s="23" t="s">
        <v>601</v>
      </c>
      <c r="D100" s="23"/>
    </row>
    <row r="101" spans="1:4">
      <c r="A101" s="6">
        <v>99</v>
      </c>
      <c r="B101" s="22" t="s">
        <v>310</v>
      </c>
      <c r="C101" s="23" t="s">
        <v>48</v>
      </c>
      <c r="D101" s="23"/>
    </row>
    <row r="102" spans="1:4">
      <c r="A102" s="6">
        <v>100</v>
      </c>
      <c r="B102" s="22" t="s">
        <v>210</v>
      </c>
      <c r="C102" s="23" t="s">
        <v>14</v>
      </c>
      <c r="D102" s="23"/>
    </row>
    <row r="103" spans="1:4">
      <c r="A103" s="6">
        <v>101</v>
      </c>
      <c r="B103" s="22" t="s">
        <v>389</v>
      </c>
      <c r="C103" s="23" t="s">
        <v>67</v>
      </c>
      <c r="D103" s="23"/>
    </row>
    <row r="104" spans="1:4">
      <c r="A104" s="6">
        <v>102</v>
      </c>
      <c r="B104" s="22" t="s">
        <v>313</v>
      </c>
      <c r="C104" s="23" t="s">
        <v>602</v>
      </c>
      <c r="D104" s="23"/>
    </row>
    <row r="105" spans="1:4">
      <c r="A105" s="6">
        <v>103</v>
      </c>
      <c r="B105" s="22" t="s">
        <v>314</v>
      </c>
      <c r="C105" s="23" t="s">
        <v>603</v>
      </c>
      <c r="D105" s="23"/>
    </row>
    <row r="106" spans="1:4">
      <c r="A106" s="6">
        <v>104</v>
      </c>
      <c r="B106" s="22" t="s">
        <v>315</v>
      </c>
      <c r="C106" s="23" t="s">
        <v>604</v>
      </c>
      <c r="D106" s="23"/>
    </row>
    <row r="107" spans="1:4">
      <c r="A107" s="6">
        <v>105</v>
      </c>
      <c r="B107" s="22" t="s">
        <v>361</v>
      </c>
      <c r="C107" s="23" t="s">
        <v>642</v>
      </c>
      <c r="D107" s="23"/>
    </row>
    <row r="108" spans="1:4">
      <c r="A108" s="6">
        <v>106</v>
      </c>
      <c r="B108" s="22" t="s">
        <v>316</v>
      </c>
      <c r="C108" s="23" t="s">
        <v>605</v>
      </c>
      <c r="D108" s="23"/>
    </row>
    <row r="109" spans="1:4">
      <c r="A109" s="6">
        <v>107</v>
      </c>
      <c r="B109" s="22" t="s">
        <v>211</v>
      </c>
      <c r="C109" s="23" t="s">
        <v>15</v>
      </c>
      <c r="D109" s="23"/>
    </row>
    <row r="110" spans="1:4">
      <c r="A110" s="6">
        <v>108</v>
      </c>
      <c r="B110" s="22" t="s">
        <v>212</v>
      </c>
      <c r="C110" s="23" t="s">
        <v>529</v>
      </c>
      <c r="D110" s="23"/>
    </row>
    <row r="111" spans="1:4">
      <c r="A111" s="6">
        <v>109</v>
      </c>
      <c r="B111" s="22" t="s">
        <v>213</v>
      </c>
      <c r="C111" s="23" t="s">
        <v>530</v>
      </c>
      <c r="D111" s="23"/>
    </row>
    <row r="112" spans="1:4">
      <c r="A112" s="6">
        <v>110</v>
      </c>
      <c r="B112" s="22" t="s">
        <v>363</v>
      </c>
      <c r="C112" s="23" t="s">
        <v>643</v>
      </c>
      <c r="D112" s="23"/>
    </row>
    <row r="113" spans="1:4">
      <c r="A113" s="6">
        <v>111</v>
      </c>
      <c r="B113" s="22" t="s">
        <v>364</v>
      </c>
      <c r="C113" s="23" t="s">
        <v>63</v>
      </c>
      <c r="D113" s="23"/>
    </row>
    <row r="114" spans="1:4">
      <c r="A114" s="6">
        <v>112</v>
      </c>
      <c r="B114" s="22" t="s">
        <v>214</v>
      </c>
      <c r="C114" s="23" t="s">
        <v>16</v>
      </c>
      <c r="D114" s="23"/>
    </row>
    <row r="115" spans="1:4">
      <c r="A115" s="6">
        <v>113</v>
      </c>
      <c r="B115" s="22" t="s">
        <v>215</v>
      </c>
      <c r="C115" s="23" t="s">
        <v>17</v>
      </c>
      <c r="D115" s="23"/>
    </row>
    <row r="116" spans="1:4">
      <c r="A116" s="6">
        <v>114</v>
      </c>
      <c r="B116" s="22" t="s">
        <v>317</v>
      </c>
      <c r="C116" s="23" t="s">
        <v>606</v>
      </c>
      <c r="D116" s="23"/>
    </row>
    <row r="117" spans="1:4">
      <c r="A117" s="6">
        <v>115</v>
      </c>
      <c r="B117" s="22" t="s">
        <v>318</v>
      </c>
      <c r="C117" s="23" t="s">
        <v>49</v>
      </c>
      <c r="D117" s="23"/>
    </row>
    <row r="118" spans="1:4">
      <c r="A118" s="6">
        <v>116</v>
      </c>
      <c r="B118" s="22" t="s">
        <v>216</v>
      </c>
      <c r="C118" s="23" t="s">
        <v>18</v>
      </c>
      <c r="D118" s="23"/>
    </row>
    <row r="119" spans="1:4">
      <c r="A119" s="6">
        <v>117</v>
      </c>
      <c r="B119" s="22" t="s">
        <v>366</v>
      </c>
      <c r="C119" s="23" t="s">
        <v>644</v>
      </c>
      <c r="D119" s="23"/>
    </row>
    <row r="120" spans="1:4">
      <c r="A120" s="6">
        <v>118</v>
      </c>
      <c r="B120" s="22" t="s">
        <v>390</v>
      </c>
      <c r="C120" s="23" t="s">
        <v>668</v>
      </c>
      <c r="D120" s="23"/>
    </row>
    <row r="121" spans="1:4">
      <c r="A121" s="6">
        <v>119</v>
      </c>
      <c r="B121" s="22" t="s">
        <v>217</v>
      </c>
      <c r="C121" s="23" t="s">
        <v>531</v>
      </c>
      <c r="D121" s="23"/>
    </row>
    <row r="122" spans="1:4">
      <c r="A122" s="6">
        <v>120</v>
      </c>
      <c r="B122" s="22" t="s">
        <v>218</v>
      </c>
      <c r="C122" s="23" t="s">
        <v>532</v>
      </c>
      <c r="D122" s="23"/>
    </row>
    <row r="123" spans="1:4">
      <c r="A123" s="6">
        <v>121</v>
      </c>
      <c r="B123" s="22" t="s">
        <v>272</v>
      </c>
      <c r="C123" s="23" t="s">
        <v>570</v>
      </c>
      <c r="D123" s="23"/>
    </row>
    <row r="124" spans="1:4">
      <c r="A124" s="6">
        <v>122</v>
      </c>
      <c r="B124" s="22" t="s">
        <v>391</v>
      </c>
      <c r="C124" s="23" t="s">
        <v>669</v>
      </c>
      <c r="D124" s="23"/>
    </row>
    <row r="125" spans="1:4">
      <c r="A125" s="6">
        <v>123</v>
      </c>
      <c r="B125" s="22" t="s">
        <v>368</v>
      </c>
      <c r="C125" s="23" t="s">
        <v>64</v>
      </c>
      <c r="D125" s="23"/>
    </row>
    <row r="126" spans="1:4">
      <c r="A126" s="6">
        <v>124</v>
      </c>
      <c r="B126" s="22" t="s">
        <v>319</v>
      </c>
      <c r="C126" s="23" t="s">
        <v>607</v>
      </c>
      <c r="D126" s="23"/>
    </row>
    <row r="127" spans="1:4">
      <c r="A127" s="6">
        <v>125</v>
      </c>
      <c r="B127" s="22" t="s">
        <v>369</v>
      </c>
      <c r="C127" s="23" t="s">
        <v>645</v>
      </c>
      <c r="D127" s="23"/>
    </row>
    <row r="128" spans="1:4">
      <c r="A128" s="6">
        <v>126</v>
      </c>
      <c r="B128" s="22" t="s">
        <v>273</v>
      </c>
      <c r="C128" s="23" t="s">
        <v>39</v>
      </c>
      <c r="D128" s="23"/>
    </row>
    <row r="129" spans="1:4">
      <c r="A129" s="6">
        <v>127</v>
      </c>
      <c r="B129" s="22" t="s">
        <v>219</v>
      </c>
      <c r="C129" s="23" t="s">
        <v>533</v>
      </c>
      <c r="D129" s="23"/>
    </row>
    <row r="130" spans="1:4">
      <c r="A130" s="6">
        <v>128</v>
      </c>
      <c r="B130" s="22" t="s">
        <v>220</v>
      </c>
      <c r="C130" s="23" t="s">
        <v>19</v>
      </c>
      <c r="D130" s="23"/>
    </row>
    <row r="131" spans="1:4">
      <c r="A131" s="6">
        <v>129</v>
      </c>
      <c r="B131" s="22" t="s">
        <v>320</v>
      </c>
      <c r="C131" s="23" t="s">
        <v>50</v>
      </c>
      <c r="D131" s="23"/>
    </row>
    <row r="132" spans="1:4">
      <c r="A132" s="6">
        <v>130</v>
      </c>
      <c r="B132" s="22" t="s">
        <v>221</v>
      </c>
      <c r="C132" s="23" t="s">
        <v>534</v>
      </c>
      <c r="D132" s="23"/>
    </row>
    <row r="133" spans="1:4">
      <c r="A133" s="6">
        <v>131</v>
      </c>
      <c r="B133" s="22" t="s">
        <v>392</v>
      </c>
      <c r="C133" s="23" t="s">
        <v>68</v>
      </c>
      <c r="D133" s="23"/>
    </row>
    <row r="134" spans="1:4">
      <c r="A134" s="6">
        <v>132</v>
      </c>
      <c r="B134" s="22" t="s">
        <v>321</v>
      </c>
      <c r="C134" s="23" t="s">
        <v>608</v>
      </c>
      <c r="D134" s="23"/>
    </row>
    <row r="135" spans="1:4">
      <c r="A135" s="6">
        <v>133</v>
      </c>
      <c r="B135" s="22" t="s">
        <v>370</v>
      </c>
      <c r="C135" s="23" t="s">
        <v>646</v>
      </c>
      <c r="D135" s="23"/>
    </row>
    <row r="136" spans="1:4">
      <c r="A136" s="6">
        <v>134</v>
      </c>
      <c r="B136" s="22" t="s">
        <v>393</v>
      </c>
      <c r="C136" s="23" t="s">
        <v>670</v>
      </c>
      <c r="D136" s="23"/>
    </row>
    <row r="137" spans="1:4">
      <c r="A137" s="6">
        <v>135</v>
      </c>
      <c r="B137" s="22" t="s">
        <v>274</v>
      </c>
      <c r="C137" s="23" t="s">
        <v>40</v>
      </c>
      <c r="D137" s="23"/>
    </row>
    <row r="138" spans="1:4">
      <c r="A138" s="6">
        <v>136</v>
      </c>
      <c r="B138" s="22" t="s">
        <v>222</v>
      </c>
      <c r="C138" s="23" t="s">
        <v>20</v>
      </c>
      <c r="D138" s="23"/>
    </row>
    <row r="139" spans="1:4">
      <c r="A139" s="6">
        <v>137</v>
      </c>
      <c r="B139" s="22" t="s">
        <v>223</v>
      </c>
      <c r="C139" s="23" t="s">
        <v>535</v>
      </c>
      <c r="D139" s="23"/>
    </row>
    <row r="140" spans="1:4">
      <c r="A140" s="6">
        <v>138</v>
      </c>
      <c r="B140" s="22" t="s">
        <v>394</v>
      </c>
      <c r="C140" s="23" t="s">
        <v>671</v>
      </c>
      <c r="D140" s="23"/>
    </row>
    <row r="141" spans="1:4">
      <c r="A141" s="6">
        <v>139</v>
      </c>
      <c r="B141" s="22" t="s">
        <v>371</v>
      </c>
      <c r="C141" s="23" t="s">
        <v>647</v>
      </c>
      <c r="D141" s="23"/>
    </row>
    <row r="142" spans="1:4">
      <c r="A142" s="6">
        <v>140</v>
      </c>
      <c r="B142" s="22" t="s">
        <v>322</v>
      </c>
      <c r="C142" s="23" t="s">
        <v>51</v>
      </c>
      <c r="D142" s="23"/>
    </row>
    <row r="143" spans="1:4">
      <c r="A143" s="6">
        <v>141</v>
      </c>
      <c r="B143" s="22" t="s">
        <v>323</v>
      </c>
      <c r="C143" s="23" t="s">
        <v>52</v>
      </c>
      <c r="D143" s="23"/>
    </row>
    <row r="144" spans="1:4">
      <c r="A144" s="6">
        <v>142</v>
      </c>
      <c r="B144" s="22" t="s">
        <v>395</v>
      </c>
      <c r="C144" s="23" t="s">
        <v>672</v>
      </c>
      <c r="D144" s="23"/>
    </row>
    <row r="145" spans="1:4">
      <c r="A145" s="6">
        <v>143</v>
      </c>
      <c r="B145" s="22" t="s">
        <v>324</v>
      </c>
      <c r="C145" s="23" t="s">
        <v>53</v>
      </c>
      <c r="D145" s="23"/>
    </row>
    <row r="146" spans="1:4">
      <c r="A146" s="6">
        <v>144</v>
      </c>
      <c r="B146" s="22" t="s">
        <v>275</v>
      </c>
      <c r="C146" s="23" t="s">
        <v>41</v>
      </c>
      <c r="D146" s="23"/>
    </row>
    <row r="147" spans="1:4">
      <c r="A147" s="6">
        <v>145</v>
      </c>
      <c r="B147" s="22" t="s">
        <v>396</v>
      </c>
      <c r="C147" s="23" t="s">
        <v>673</v>
      </c>
      <c r="D147" s="23"/>
    </row>
    <row r="148" spans="1:4">
      <c r="A148" s="6">
        <v>146</v>
      </c>
      <c r="B148" s="22" t="s">
        <v>276</v>
      </c>
      <c r="C148" s="23" t="s">
        <v>42</v>
      </c>
      <c r="D148" s="23"/>
    </row>
    <row r="149" spans="1:4">
      <c r="A149" s="6">
        <v>147</v>
      </c>
      <c r="B149" s="22" t="s">
        <v>277</v>
      </c>
      <c r="C149" s="23" t="s">
        <v>571</v>
      </c>
      <c r="D149" s="23"/>
    </row>
    <row r="150" spans="1:4">
      <c r="A150" s="6">
        <v>148</v>
      </c>
      <c r="B150" s="22" t="s">
        <v>325</v>
      </c>
      <c r="C150" s="23" t="s">
        <v>54</v>
      </c>
      <c r="D150" s="23"/>
    </row>
    <row r="151" spans="1:4">
      <c r="A151" s="6">
        <v>149</v>
      </c>
      <c r="B151" s="22" t="s">
        <v>372</v>
      </c>
      <c r="C151" s="23" t="s">
        <v>648</v>
      </c>
      <c r="D151" s="23"/>
    </row>
    <row r="152" spans="1:4">
      <c r="A152" s="6">
        <v>150</v>
      </c>
      <c r="B152" s="22" t="s">
        <v>373</v>
      </c>
      <c r="C152" s="23" t="s">
        <v>65</v>
      </c>
      <c r="D152" s="23"/>
    </row>
    <row r="153" spans="1:4">
      <c r="A153" s="6">
        <v>151</v>
      </c>
      <c r="B153" s="22" t="s">
        <v>278</v>
      </c>
      <c r="C153" s="23" t="s">
        <v>572</v>
      </c>
      <c r="D153" s="23"/>
    </row>
    <row r="154" spans="1:4">
      <c r="A154" s="6">
        <v>152</v>
      </c>
      <c r="B154" s="22" t="s">
        <v>326</v>
      </c>
      <c r="C154" s="23" t="s">
        <v>55</v>
      </c>
      <c r="D154" s="23"/>
    </row>
    <row r="155" spans="1:4">
      <c r="A155" s="6">
        <v>153</v>
      </c>
      <c r="B155" s="22" t="s">
        <v>312</v>
      </c>
      <c r="C155" s="23" t="s">
        <v>609</v>
      </c>
      <c r="D155" s="23"/>
    </row>
    <row r="156" spans="1:4">
      <c r="A156" s="6">
        <v>154</v>
      </c>
      <c r="B156" s="22" t="s">
        <v>367</v>
      </c>
      <c r="C156" s="23" t="s">
        <v>649</v>
      </c>
      <c r="D156" s="23"/>
    </row>
    <row r="157" spans="1:4">
      <c r="A157" s="6">
        <v>155</v>
      </c>
      <c r="B157" s="22" t="s">
        <v>374</v>
      </c>
      <c r="C157" s="23" t="s">
        <v>650</v>
      </c>
      <c r="D157" s="23"/>
    </row>
    <row r="158" spans="1:4">
      <c r="A158" s="6">
        <v>156</v>
      </c>
      <c r="B158" s="22" t="s">
        <v>375</v>
      </c>
      <c r="C158" s="23" t="s">
        <v>651</v>
      </c>
      <c r="D158" s="23"/>
    </row>
    <row r="159" spans="1:4">
      <c r="A159" s="6">
        <v>157</v>
      </c>
      <c r="B159" s="22" t="s">
        <v>224</v>
      </c>
      <c r="C159" s="23" t="s">
        <v>21</v>
      </c>
      <c r="D159" s="23"/>
    </row>
    <row r="160" spans="1:4">
      <c r="A160" s="6">
        <v>158</v>
      </c>
      <c r="B160" s="22" t="s">
        <v>279</v>
      </c>
      <c r="C160" s="23" t="s">
        <v>573</v>
      </c>
      <c r="D160" s="23"/>
    </row>
    <row r="161" spans="1:4">
      <c r="A161" s="6">
        <v>159</v>
      </c>
      <c r="B161" s="22" t="s">
        <v>280</v>
      </c>
      <c r="C161" s="23" t="s">
        <v>574</v>
      </c>
      <c r="D161" s="23"/>
    </row>
    <row r="162" spans="1:4">
      <c r="A162" s="6">
        <v>160</v>
      </c>
      <c r="B162" s="22" t="s">
        <v>281</v>
      </c>
      <c r="C162" s="23" t="s">
        <v>575</v>
      </c>
      <c r="D162" s="23"/>
    </row>
    <row r="163" spans="1:4">
      <c r="A163" s="6">
        <v>161</v>
      </c>
      <c r="B163" s="22" t="s">
        <v>397</v>
      </c>
      <c r="C163" s="23" t="s">
        <v>69</v>
      </c>
      <c r="D163" s="23"/>
    </row>
    <row r="164" spans="1:4">
      <c r="A164" s="6">
        <v>162</v>
      </c>
      <c r="B164" s="22" t="s">
        <v>376</v>
      </c>
      <c r="C164" s="23" t="s">
        <v>652</v>
      </c>
      <c r="D164" s="23"/>
    </row>
    <row r="165" spans="1:4">
      <c r="A165" s="6">
        <v>163</v>
      </c>
      <c r="B165" s="22" t="s">
        <v>225</v>
      </c>
      <c r="C165" s="23" t="s">
        <v>536</v>
      </c>
      <c r="D165" s="23"/>
    </row>
    <row r="166" spans="1:4">
      <c r="A166" s="6">
        <v>164</v>
      </c>
      <c r="B166" s="22" t="s">
        <v>327</v>
      </c>
      <c r="C166" s="23" t="s">
        <v>610</v>
      </c>
      <c r="D166" s="23"/>
    </row>
    <row r="167" spans="1:4">
      <c r="A167" s="6">
        <v>165</v>
      </c>
      <c r="B167" s="22" t="s">
        <v>226</v>
      </c>
      <c r="C167" s="23" t="s">
        <v>537</v>
      </c>
      <c r="D167" s="23"/>
    </row>
    <row r="168" spans="1:4">
      <c r="A168" s="6">
        <v>166</v>
      </c>
      <c r="B168" s="22" t="s">
        <v>377</v>
      </c>
      <c r="C168" s="23" t="s">
        <v>653</v>
      </c>
      <c r="D168" s="23"/>
    </row>
    <row r="169" spans="1:4">
      <c r="A169" s="6">
        <v>167</v>
      </c>
      <c r="B169" s="22" t="s">
        <v>227</v>
      </c>
      <c r="C169" s="23" t="s">
        <v>22</v>
      </c>
      <c r="D169" s="23"/>
    </row>
    <row r="170" spans="1:4">
      <c r="A170" s="6">
        <v>168</v>
      </c>
      <c r="B170" s="22" t="s">
        <v>228</v>
      </c>
      <c r="C170" s="23" t="s">
        <v>23</v>
      </c>
      <c r="D170" s="23"/>
    </row>
    <row r="171" spans="1:4">
      <c r="A171" s="6">
        <v>169</v>
      </c>
      <c r="B171" s="22" t="s">
        <v>328</v>
      </c>
      <c r="C171" s="23" t="s">
        <v>611</v>
      </c>
      <c r="D171" s="23"/>
    </row>
    <row r="172" spans="1:4">
      <c r="A172" s="6">
        <v>170</v>
      </c>
      <c r="B172" s="22" t="s">
        <v>282</v>
      </c>
      <c r="C172" s="23" t="s">
        <v>576</v>
      </c>
      <c r="D172" s="23"/>
    </row>
    <row r="173" spans="1:4">
      <c r="A173" s="6">
        <v>171</v>
      </c>
      <c r="B173" s="22" t="s">
        <v>378</v>
      </c>
      <c r="C173" s="23" t="s">
        <v>654</v>
      </c>
      <c r="D173" s="23"/>
    </row>
    <row r="174" spans="1:4">
      <c r="A174" s="6">
        <v>172</v>
      </c>
      <c r="B174" s="22" t="s">
        <v>379</v>
      </c>
      <c r="C174" s="23" t="s">
        <v>655</v>
      </c>
      <c r="D174" s="23"/>
    </row>
    <row r="175" spans="1:4">
      <c r="A175" s="6">
        <v>173</v>
      </c>
      <c r="B175" s="22" t="s">
        <v>398</v>
      </c>
      <c r="C175" s="23" t="s">
        <v>674</v>
      </c>
      <c r="D175" s="23"/>
    </row>
    <row r="176" spans="1:4">
      <c r="A176" s="6">
        <v>174</v>
      </c>
      <c r="B176" s="22" t="s">
        <v>229</v>
      </c>
      <c r="C176" s="23" t="s">
        <v>538</v>
      </c>
      <c r="D176" s="23"/>
    </row>
    <row r="177" spans="1:4">
      <c r="A177" s="6">
        <v>175</v>
      </c>
      <c r="B177" s="22" t="s">
        <v>230</v>
      </c>
      <c r="C177" s="23" t="s">
        <v>539</v>
      </c>
      <c r="D177" s="23"/>
    </row>
    <row r="178" spans="1:4">
      <c r="A178" s="6">
        <v>176</v>
      </c>
      <c r="B178" s="22" t="s">
        <v>231</v>
      </c>
      <c r="C178" s="23" t="s">
        <v>540</v>
      </c>
      <c r="D178" s="23"/>
    </row>
    <row r="179" spans="1:4">
      <c r="A179" s="6">
        <v>177</v>
      </c>
      <c r="B179" s="22" t="s">
        <v>380</v>
      </c>
      <c r="C179" s="23" t="s">
        <v>656</v>
      </c>
      <c r="D179" s="23"/>
    </row>
    <row r="180" spans="1:4">
      <c r="A180" s="6">
        <v>178</v>
      </c>
      <c r="B180" s="22" t="s">
        <v>329</v>
      </c>
      <c r="C180" s="23" t="s">
        <v>56</v>
      </c>
      <c r="D180" s="23"/>
    </row>
    <row r="181" spans="1:4">
      <c r="A181" s="6">
        <v>179</v>
      </c>
      <c r="B181" s="22" t="s">
        <v>232</v>
      </c>
      <c r="C181" s="23" t="s">
        <v>541</v>
      </c>
      <c r="D181" s="23"/>
    </row>
    <row r="182" spans="1:4">
      <c r="A182" s="6">
        <v>180</v>
      </c>
      <c r="B182" s="22" t="s">
        <v>283</v>
      </c>
      <c r="C182" s="23" t="s">
        <v>43</v>
      </c>
      <c r="D182" s="23"/>
    </row>
    <row r="183" spans="1:4">
      <c r="A183" s="6">
        <v>181</v>
      </c>
      <c r="B183" s="22" t="s">
        <v>233</v>
      </c>
      <c r="C183" s="23" t="s">
        <v>24</v>
      </c>
      <c r="D183" s="23"/>
    </row>
    <row r="184" spans="1:4">
      <c r="A184" s="6">
        <v>182</v>
      </c>
      <c r="B184" s="22" t="s">
        <v>381</v>
      </c>
      <c r="C184" s="23" t="s">
        <v>657</v>
      </c>
      <c r="D184" s="23"/>
    </row>
    <row r="185" spans="1:4">
      <c r="A185" s="6">
        <v>183</v>
      </c>
      <c r="B185" s="22" t="s">
        <v>382</v>
      </c>
      <c r="C185" s="23" t="s">
        <v>658</v>
      </c>
      <c r="D185" s="23"/>
    </row>
    <row r="186" spans="1:4">
      <c r="A186" s="6">
        <v>184</v>
      </c>
      <c r="B186" s="22" t="s">
        <v>330</v>
      </c>
      <c r="C186" s="23" t="s">
        <v>612</v>
      </c>
      <c r="D186" s="23"/>
    </row>
    <row r="187" spans="1:4">
      <c r="A187" s="6">
        <v>185</v>
      </c>
      <c r="B187" s="22" t="s">
        <v>331</v>
      </c>
      <c r="C187" s="23" t="s">
        <v>613</v>
      </c>
      <c r="D187" s="23"/>
    </row>
    <row r="188" spans="1:4">
      <c r="A188" s="6">
        <v>186</v>
      </c>
      <c r="B188" s="22" t="s">
        <v>332</v>
      </c>
      <c r="C188" s="23" t="s">
        <v>614</v>
      </c>
      <c r="D188" s="23"/>
    </row>
    <row r="189" spans="1:4">
      <c r="A189" s="6">
        <v>187</v>
      </c>
      <c r="B189" s="22" t="s">
        <v>365</v>
      </c>
      <c r="C189" s="23" t="s">
        <v>659</v>
      </c>
      <c r="D189" s="23"/>
    </row>
    <row r="190" spans="1:4">
      <c r="A190" s="6">
        <v>188</v>
      </c>
      <c r="B190" s="22" t="s">
        <v>333</v>
      </c>
      <c r="C190" s="23" t="s">
        <v>57</v>
      </c>
      <c r="D190" s="23"/>
    </row>
    <row r="191" spans="1:4">
      <c r="A191" s="6">
        <v>189</v>
      </c>
      <c r="B191" s="22" t="s">
        <v>234</v>
      </c>
      <c r="C191" s="23" t="s">
        <v>25</v>
      </c>
      <c r="D191" s="23"/>
    </row>
    <row r="192" spans="1:4">
      <c r="A192" s="6">
        <v>190</v>
      </c>
      <c r="B192" s="22" t="s">
        <v>399</v>
      </c>
      <c r="C192" s="23" t="s">
        <v>675</v>
      </c>
      <c r="D192" s="23"/>
    </row>
    <row r="193" spans="1:4">
      <c r="A193" s="6">
        <v>191</v>
      </c>
      <c r="B193" s="22" t="s">
        <v>400</v>
      </c>
      <c r="C193" s="23" t="s">
        <v>70</v>
      </c>
      <c r="D193" s="23"/>
    </row>
    <row r="194" spans="1:4">
      <c r="A194" s="6">
        <v>192</v>
      </c>
      <c r="B194" s="22" t="s">
        <v>284</v>
      </c>
      <c r="C194" s="23" t="s">
        <v>577</v>
      </c>
      <c r="D194" s="23"/>
    </row>
    <row r="195" spans="1:4">
      <c r="A195" s="6">
        <v>193</v>
      </c>
      <c r="B195" s="22" t="s">
        <v>235</v>
      </c>
      <c r="C195" s="23" t="s">
        <v>542</v>
      </c>
      <c r="D195" s="23"/>
    </row>
    <row r="196" spans="1:4">
      <c r="A196" s="6">
        <v>194</v>
      </c>
      <c r="B196" s="22" t="s">
        <v>334</v>
      </c>
      <c r="C196" s="23" t="s">
        <v>615</v>
      </c>
      <c r="D196" s="23"/>
    </row>
    <row r="197" spans="1:4">
      <c r="A197" s="6">
        <v>195</v>
      </c>
      <c r="B197" s="22" t="s">
        <v>335</v>
      </c>
      <c r="C197" s="23" t="s">
        <v>616</v>
      </c>
      <c r="D197" s="23"/>
    </row>
    <row r="198" spans="1:4">
      <c r="A198" s="6">
        <v>196</v>
      </c>
      <c r="B198" s="22" t="s">
        <v>285</v>
      </c>
      <c r="C198" s="23" t="s">
        <v>578</v>
      </c>
      <c r="D198" s="23"/>
    </row>
    <row r="199" spans="1:4">
      <c r="A199" s="6">
        <v>197</v>
      </c>
      <c r="B199" s="22" t="s">
        <v>401</v>
      </c>
      <c r="C199" s="23" t="s">
        <v>71</v>
      </c>
      <c r="D199" s="23"/>
    </row>
    <row r="200" spans="1:4">
      <c r="A200" s="6">
        <v>198</v>
      </c>
      <c r="B200" s="22" t="s">
        <v>236</v>
      </c>
      <c r="C200" s="23" t="s">
        <v>543</v>
      </c>
      <c r="D200" s="23"/>
    </row>
    <row r="201" spans="1:4">
      <c r="A201" s="6">
        <v>199</v>
      </c>
      <c r="B201" s="22" t="s">
        <v>383</v>
      </c>
      <c r="C201" s="23" t="s">
        <v>66</v>
      </c>
      <c r="D201" s="23"/>
    </row>
    <row r="202" spans="1:4">
      <c r="A202" s="6">
        <v>200</v>
      </c>
      <c r="B202" s="22" t="s">
        <v>336</v>
      </c>
      <c r="C202" s="23" t="s">
        <v>617</v>
      </c>
      <c r="D202" s="23"/>
    </row>
    <row r="203" spans="1:4">
      <c r="A203" s="6">
        <v>201</v>
      </c>
      <c r="B203" s="22" t="s">
        <v>384</v>
      </c>
      <c r="C203" s="23" t="s">
        <v>946</v>
      </c>
      <c r="D203" s="23"/>
    </row>
    <row r="204" spans="1:4">
      <c r="A204" s="6">
        <v>202</v>
      </c>
      <c r="B204" s="22" t="s">
        <v>237</v>
      </c>
      <c r="C204" s="23" t="s">
        <v>544</v>
      </c>
      <c r="D204" s="23"/>
    </row>
    <row r="205" spans="1:4">
      <c r="A205" s="6">
        <v>203</v>
      </c>
      <c r="B205" s="22" t="s">
        <v>244</v>
      </c>
      <c r="C205" s="23" t="s">
        <v>550</v>
      </c>
      <c r="D205" s="23"/>
    </row>
    <row r="206" spans="1:4">
      <c r="A206" s="6">
        <v>204</v>
      </c>
      <c r="B206" s="22" t="s">
        <v>286</v>
      </c>
      <c r="C206" s="23" t="s">
        <v>44</v>
      </c>
      <c r="D206" s="23"/>
    </row>
    <row r="207" spans="1:4">
      <c r="A207" s="6">
        <v>205</v>
      </c>
      <c r="B207" s="22" t="s">
        <v>337</v>
      </c>
      <c r="C207" s="23" t="s">
        <v>618</v>
      </c>
      <c r="D207" s="23"/>
    </row>
    <row r="208" spans="1:4">
      <c r="A208" s="6">
        <v>206</v>
      </c>
      <c r="B208" s="22" t="s">
        <v>402</v>
      </c>
      <c r="C208" s="23" t="s">
        <v>72</v>
      </c>
      <c r="D208" s="23"/>
    </row>
    <row r="209" spans="1:4">
      <c r="A209" s="6">
        <v>207</v>
      </c>
      <c r="B209" s="22" t="s">
        <v>287</v>
      </c>
      <c r="C209" s="23" t="s">
        <v>579</v>
      </c>
      <c r="D209" s="23"/>
    </row>
    <row r="210" spans="1:4">
      <c r="A210" s="6">
        <v>208</v>
      </c>
      <c r="B210" s="22" t="s">
        <v>338</v>
      </c>
      <c r="C210" s="23" t="s">
        <v>58</v>
      </c>
      <c r="D210" s="23"/>
    </row>
    <row r="211" spans="1:4">
      <c r="A211" s="6">
        <v>209</v>
      </c>
      <c r="B211" s="22" t="s">
        <v>339</v>
      </c>
      <c r="C211" s="23" t="s">
        <v>619</v>
      </c>
      <c r="D211" s="23"/>
    </row>
    <row r="212" spans="1:4">
      <c r="A212" s="6">
        <v>210</v>
      </c>
      <c r="B212" s="22" t="s">
        <v>238</v>
      </c>
      <c r="C212" s="23" t="s">
        <v>545</v>
      </c>
      <c r="D212" s="23"/>
    </row>
    <row r="213" spans="1:4">
      <c r="A213" s="6">
        <v>211</v>
      </c>
      <c r="B213" s="22" t="s">
        <v>239</v>
      </c>
      <c r="C213" s="23" t="s">
        <v>26</v>
      </c>
      <c r="D213" s="23"/>
    </row>
    <row r="214" spans="1:4">
      <c r="A214" s="22"/>
      <c r="B214" s="23"/>
      <c r="C214" s="24"/>
      <c r="D214" s="24"/>
    </row>
    <row r="215" spans="1:4">
      <c r="A215" s="22"/>
      <c r="B215" s="23"/>
      <c r="C215" s="24"/>
      <c r="D215" s="24"/>
    </row>
  </sheetData>
  <sheetProtection password="CA1C"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44"/>
  <sheetViews>
    <sheetView showGridLines="0" topLeftCell="C1" zoomScaleNormal="100" zoomScalePageLayoutView="150" workbookViewId="0">
      <pane ySplit="2" topLeftCell="A3" activePane="bottomLeft" state="frozen"/>
      <selection activeCell="C1" sqref="C1"/>
      <selection pane="bottomLeft" activeCell="C3" sqref="C3"/>
    </sheetView>
  </sheetViews>
  <sheetFormatPr defaultColWidth="8.7109375" defaultRowHeight="15"/>
  <cols>
    <col min="1" max="1" width="9.85546875" style="6" hidden="1" customWidth="1"/>
    <col min="2" max="2" width="7.5703125" style="6" hidden="1" customWidth="1"/>
    <col min="3" max="3" width="5.7109375" style="6" customWidth="1"/>
    <col min="4" max="4" width="42.42578125" style="6" customWidth="1"/>
    <col min="5" max="7" width="8.7109375" style="6" hidden="1" customWidth="1"/>
    <col min="8" max="11" width="10.28515625" style="6" customWidth="1"/>
    <col min="12" max="12" width="9.7109375" style="6" customWidth="1"/>
    <col min="13" max="13" width="5.7109375" style="18" customWidth="1"/>
    <col min="14" max="16384" width="8.7109375" style="6"/>
  </cols>
  <sheetData>
    <row r="1" spans="1:13" ht="45" customHeight="1">
      <c r="A1" s="4" t="s">
        <v>424</v>
      </c>
      <c r="B1" s="5" t="s">
        <v>424</v>
      </c>
      <c r="C1" s="81"/>
      <c r="D1" s="272" t="s">
        <v>920</v>
      </c>
      <c r="E1" s="272"/>
      <c r="F1" s="272"/>
      <c r="G1" s="272"/>
      <c r="H1" s="272"/>
      <c r="I1" s="272"/>
      <c r="J1" s="272"/>
      <c r="K1" s="272"/>
      <c r="L1" s="272"/>
      <c r="M1" s="272"/>
    </row>
    <row r="2" spans="1:13" ht="15.6" customHeight="1">
      <c r="A2" s="4" t="s">
        <v>89</v>
      </c>
      <c r="B2" s="1">
        <v>1</v>
      </c>
      <c r="C2" s="3"/>
      <c r="D2" s="3"/>
      <c r="E2" s="3"/>
      <c r="F2" s="3"/>
      <c r="G2" s="3"/>
      <c r="H2" s="3"/>
      <c r="I2" s="3"/>
      <c r="J2" s="3"/>
      <c r="K2" s="3"/>
      <c r="L2" s="3"/>
      <c r="M2" s="7"/>
    </row>
    <row r="3" spans="1:13" ht="15" customHeight="1">
      <c r="C3" s="3"/>
      <c r="D3" s="8" t="s">
        <v>921</v>
      </c>
      <c r="E3" s="9"/>
      <c r="F3" s="9"/>
      <c r="G3" s="9"/>
      <c r="H3" s="273" t="s">
        <v>446</v>
      </c>
      <c r="I3" s="274"/>
      <c r="J3" s="274"/>
      <c r="K3" s="10" t="s">
        <v>352</v>
      </c>
      <c r="L3" s="10">
        <v>1</v>
      </c>
      <c r="M3" s="7"/>
    </row>
    <row r="4" spans="1:13" ht="13.9" customHeight="1">
      <c r="C4" s="3"/>
      <c r="D4" s="3"/>
      <c r="E4" s="3"/>
      <c r="F4" s="3"/>
      <c r="G4" s="3"/>
      <c r="H4" s="3"/>
      <c r="I4" s="3"/>
      <c r="J4" s="3"/>
      <c r="K4" s="3"/>
      <c r="L4" s="3"/>
      <c r="M4" s="7"/>
    </row>
    <row r="5" spans="1:13" ht="15" customHeight="1">
      <c r="C5" s="3"/>
      <c r="D5" s="8" t="s">
        <v>922</v>
      </c>
      <c r="E5" s="9"/>
      <c r="F5" s="9"/>
      <c r="G5" s="9"/>
      <c r="H5" s="260"/>
      <c r="I5" s="260"/>
      <c r="J5" s="260"/>
      <c r="K5" s="260"/>
      <c r="L5" s="3"/>
      <c r="M5" s="7"/>
    </row>
    <row r="6" spans="1:13" ht="8.4499999999999993" customHeight="1">
      <c r="C6" s="3"/>
      <c r="D6" s="3"/>
      <c r="E6" s="3"/>
      <c r="F6" s="3"/>
      <c r="G6" s="3"/>
      <c r="H6" s="3"/>
      <c r="I6" s="3"/>
      <c r="J6" s="3"/>
      <c r="K6" s="3"/>
      <c r="L6" s="3"/>
      <c r="M6" s="7"/>
    </row>
    <row r="7" spans="1:13" ht="8.4499999999999993" customHeight="1">
      <c r="C7" s="3"/>
      <c r="D7" s="3"/>
      <c r="E7" s="3"/>
      <c r="F7" s="3"/>
      <c r="G7" s="3"/>
      <c r="H7" s="3"/>
      <c r="I7" s="3"/>
      <c r="J7" s="3"/>
      <c r="K7" s="3"/>
      <c r="L7" s="3"/>
      <c r="M7" s="7"/>
    </row>
    <row r="8" spans="1:13" ht="27.75" customHeight="1">
      <c r="C8" s="3"/>
      <c r="D8" s="264" t="s">
        <v>923</v>
      </c>
      <c r="E8" s="264"/>
      <c r="F8" s="264"/>
      <c r="G8" s="264"/>
      <c r="H8" s="264"/>
      <c r="I8" s="264"/>
      <c r="J8" s="264"/>
      <c r="K8" s="264"/>
      <c r="L8" s="264"/>
      <c r="M8" s="7"/>
    </row>
    <row r="9" spans="1:13" ht="21">
      <c r="C9" s="3"/>
      <c r="D9" s="271" t="s">
        <v>924</v>
      </c>
      <c r="E9" s="271"/>
      <c r="F9" s="271"/>
      <c r="G9" s="271"/>
      <c r="H9" s="271"/>
      <c r="I9" s="271"/>
      <c r="J9" s="271"/>
      <c r="K9" s="271"/>
      <c r="L9" s="271"/>
      <c r="M9" s="7"/>
    </row>
    <row r="10" spans="1:13" ht="15" customHeight="1">
      <c r="C10" s="3"/>
      <c r="D10" s="8" t="s">
        <v>925</v>
      </c>
      <c r="E10" s="9"/>
      <c r="F10" s="9"/>
      <c r="G10" s="9"/>
      <c r="H10" s="268"/>
      <c r="I10" s="268"/>
      <c r="J10" s="268"/>
      <c r="K10" s="268"/>
      <c r="L10" s="268"/>
      <c r="M10" s="7"/>
    </row>
    <row r="11" spans="1:13" ht="15" customHeight="1">
      <c r="C11" s="3"/>
      <c r="D11" s="8" t="s">
        <v>926</v>
      </c>
      <c r="E11" s="9"/>
      <c r="F11" s="9"/>
      <c r="G11" s="9"/>
      <c r="H11" s="268"/>
      <c r="I11" s="268"/>
      <c r="J11" s="268"/>
      <c r="K11" s="268"/>
      <c r="L11" s="268"/>
      <c r="M11" s="7"/>
    </row>
    <row r="12" spans="1:13" ht="15" customHeight="1">
      <c r="C12" s="3"/>
      <c r="D12" s="8" t="s">
        <v>927</v>
      </c>
      <c r="E12" s="9"/>
      <c r="F12" s="9"/>
      <c r="G12" s="9"/>
      <c r="H12" s="268"/>
      <c r="I12" s="268"/>
      <c r="J12" s="268"/>
      <c r="K12" s="268"/>
      <c r="L12" s="268"/>
      <c r="M12" s="7"/>
    </row>
    <row r="13" spans="1:13" ht="15" customHeight="1">
      <c r="C13" s="3"/>
      <c r="D13" s="8" t="s">
        <v>928</v>
      </c>
      <c r="E13" s="9"/>
      <c r="F13" s="9"/>
      <c r="G13" s="9"/>
      <c r="H13" s="268"/>
      <c r="I13" s="268"/>
      <c r="J13" s="268"/>
      <c r="K13" s="268"/>
      <c r="L13" s="268"/>
      <c r="M13" s="7"/>
    </row>
    <row r="14" spans="1:13" ht="15" customHeight="1">
      <c r="C14" s="3"/>
      <c r="D14" s="8" t="s">
        <v>929</v>
      </c>
      <c r="E14" s="9"/>
      <c r="F14" s="9"/>
      <c r="G14" s="9"/>
      <c r="H14" s="268"/>
      <c r="I14" s="268"/>
      <c r="J14" s="268"/>
      <c r="K14" s="268"/>
      <c r="L14" s="268"/>
      <c r="M14" s="7"/>
    </row>
    <row r="15" spans="1:13" ht="15" customHeight="1">
      <c r="C15" s="3"/>
      <c r="D15" s="8" t="s">
        <v>930</v>
      </c>
      <c r="E15" s="9"/>
      <c r="F15" s="9"/>
      <c r="G15" s="9"/>
      <c r="H15" s="268"/>
      <c r="I15" s="268"/>
      <c r="J15" s="268"/>
      <c r="K15" s="268"/>
      <c r="L15" s="268"/>
      <c r="M15" s="7"/>
    </row>
    <row r="16" spans="1:13" ht="15" customHeight="1">
      <c r="C16" s="3"/>
      <c r="D16" s="8" t="s">
        <v>931</v>
      </c>
      <c r="E16" s="9"/>
      <c r="F16" s="9"/>
      <c r="G16" s="9"/>
      <c r="H16" s="268"/>
      <c r="I16" s="268"/>
      <c r="J16" s="268"/>
      <c r="K16" s="268"/>
      <c r="L16" s="268"/>
      <c r="M16" s="7"/>
    </row>
    <row r="17" spans="3:13" ht="11.45" customHeight="1">
      <c r="C17" s="3"/>
      <c r="D17" s="3"/>
      <c r="E17" s="3"/>
      <c r="F17" s="3"/>
      <c r="G17" s="3"/>
      <c r="H17" s="3"/>
      <c r="I17" s="3"/>
      <c r="J17" s="3"/>
      <c r="K17" s="3"/>
      <c r="L17" s="3"/>
      <c r="M17" s="7"/>
    </row>
    <row r="18" spans="3:13" ht="21">
      <c r="C18" s="3"/>
      <c r="D18" s="271" t="s">
        <v>932</v>
      </c>
      <c r="E18" s="271"/>
      <c r="F18" s="271"/>
      <c r="G18" s="271"/>
      <c r="H18" s="271"/>
      <c r="I18" s="271"/>
      <c r="J18" s="271"/>
      <c r="K18" s="271"/>
      <c r="L18" s="271"/>
      <c r="M18" s="7"/>
    </row>
    <row r="19" spans="3:13" ht="15" customHeight="1">
      <c r="C19" s="3"/>
      <c r="D19" s="8" t="s">
        <v>925</v>
      </c>
      <c r="E19" s="9"/>
      <c r="F19" s="9"/>
      <c r="G19" s="9"/>
      <c r="H19" s="268"/>
      <c r="I19" s="268"/>
      <c r="J19" s="268"/>
      <c r="K19" s="268"/>
      <c r="L19" s="268"/>
      <c r="M19" s="7"/>
    </row>
    <row r="20" spans="3:13" ht="15" customHeight="1">
      <c r="C20" s="3"/>
      <c r="D20" s="8" t="s">
        <v>926</v>
      </c>
      <c r="E20" s="9"/>
      <c r="F20" s="9"/>
      <c r="G20" s="9"/>
      <c r="H20" s="268"/>
      <c r="I20" s="268"/>
      <c r="J20" s="268"/>
      <c r="K20" s="268"/>
      <c r="L20" s="268"/>
      <c r="M20" s="7"/>
    </row>
    <row r="21" spans="3:13" ht="15" customHeight="1">
      <c r="C21" s="3"/>
      <c r="D21" s="8" t="s">
        <v>927</v>
      </c>
      <c r="E21" s="9"/>
      <c r="F21" s="9"/>
      <c r="G21" s="9"/>
      <c r="H21" s="268"/>
      <c r="I21" s="268"/>
      <c r="J21" s="268"/>
      <c r="K21" s="268"/>
      <c r="L21" s="268"/>
      <c r="M21" s="7"/>
    </row>
    <row r="22" spans="3:13" ht="15" customHeight="1">
      <c r="C22" s="3"/>
      <c r="D22" s="8" t="s">
        <v>928</v>
      </c>
      <c r="E22" s="9"/>
      <c r="F22" s="9"/>
      <c r="G22" s="9"/>
      <c r="H22" s="268"/>
      <c r="I22" s="268"/>
      <c r="J22" s="268"/>
      <c r="K22" s="268"/>
      <c r="L22" s="268"/>
      <c r="M22" s="7"/>
    </row>
    <row r="23" spans="3:13" ht="15" customHeight="1">
      <c r="C23" s="3"/>
      <c r="D23" s="8" t="s">
        <v>929</v>
      </c>
      <c r="E23" s="9"/>
      <c r="F23" s="9"/>
      <c r="G23" s="9"/>
      <c r="H23" s="268"/>
      <c r="I23" s="268"/>
      <c r="J23" s="268"/>
      <c r="K23" s="268"/>
      <c r="L23" s="268"/>
      <c r="M23" s="7"/>
    </row>
    <row r="24" spans="3:13" ht="15" customHeight="1">
      <c r="C24" s="3"/>
      <c r="D24" s="8" t="s">
        <v>930</v>
      </c>
      <c r="E24" s="9"/>
      <c r="F24" s="9"/>
      <c r="G24" s="9"/>
      <c r="H24" s="268"/>
      <c r="I24" s="268"/>
      <c r="J24" s="268"/>
      <c r="K24" s="268"/>
      <c r="L24" s="268"/>
      <c r="M24" s="7"/>
    </row>
    <row r="25" spans="3:13" ht="15" customHeight="1">
      <c r="C25" s="3"/>
      <c r="D25" s="8" t="s">
        <v>931</v>
      </c>
      <c r="E25" s="9"/>
      <c r="F25" s="9"/>
      <c r="G25" s="9"/>
      <c r="H25" s="268"/>
      <c r="I25" s="268"/>
      <c r="J25" s="268"/>
      <c r="K25" s="268"/>
      <c r="L25" s="268"/>
      <c r="M25" s="7"/>
    </row>
    <row r="26" spans="3:13" ht="21">
      <c r="C26" s="3"/>
      <c r="D26" s="3"/>
      <c r="E26" s="3"/>
      <c r="F26" s="3"/>
      <c r="G26" s="3"/>
      <c r="H26" s="3"/>
      <c r="I26" s="3"/>
      <c r="J26" s="3"/>
      <c r="K26" s="3"/>
      <c r="L26" s="3"/>
      <c r="M26" s="7"/>
    </row>
    <row r="27" spans="3:13" ht="32.450000000000003" customHeight="1">
      <c r="C27" s="3"/>
      <c r="D27" s="264" t="s">
        <v>933</v>
      </c>
      <c r="E27" s="264"/>
      <c r="F27" s="264"/>
      <c r="G27" s="264"/>
      <c r="H27" s="264"/>
      <c r="I27" s="264"/>
      <c r="J27" s="264"/>
      <c r="K27" s="264"/>
      <c r="L27" s="264"/>
      <c r="M27" s="7"/>
    </row>
    <row r="28" spans="3:13" ht="15" customHeight="1">
      <c r="C28" s="3"/>
      <c r="D28" s="8" t="s">
        <v>934</v>
      </c>
      <c r="E28" s="9"/>
      <c r="F28" s="9"/>
      <c r="G28" s="9"/>
      <c r="H28" s="268"/>
      <c r="I28" s="268"/>
      <c r="J28" s="268"/>
      <c r="K28" s="268"/>
      <c r="L28" s="268"/>
      <c r="M28" s="7"/>
    </row>
    <row r="29" spans="3:13" ht="15" customHeight="1">
      <c r="C29" s="3"/>
      <c r="D29" s="3"/>
      <c r="E29" s="3"/>
      <c r="F29" s="3"/>
      <c r="G29" s="3"/>
      <c r="H29" s="3"/>
      <c r="I29" s="3"/>
      <c r="J29" s="3"/>
      <c r="K29" s="3"/>
      <c r="L29" s="3"/>
      <c r="M29" s="7"/>
    </row>
    <row r="30" spans="3:13" ht="33.6" customHeight="1">
      <c r="C30" s="3"/>
      <c r="D30" s="264" t="s">
        <v>935</v>
      </c>
      <c r="E30" s="264"/>
      <c r="F30" s="264"/>
      <c r="G30" s="264"/>
      <c r="H30" s="264"/>
      <c r="I30" s="264"/>
      <c r="J30" s="264"/>
      <c r="K30" s="264"/>
      <c r="L30" s="264"/>
      <c r="M30" s="7"/>
    </row>
    <row r="31" spans="3:13" ht="40.5" customHeight="1">
      <c r="C31" s="3"/>
      <c r="D31" s="3"/>
      <c r="E31" s="11"/>
      <c r="F31" s="11"/>
      <c r="G31" s="11"/>
      <c r="H31" s="269" t="s">
        <v>936</v>
      </c>
      <c r="I31" s="270"/>
      <c r="J31" s="269" t="s">
        <v>917</v>
      </c>
      <c r="K31" s="270"/>
      <c r="L31" s="3"/>
      <c r="M31" s="7"/>
    </row>
    <row r="32" spans="3:13" ht="15" customHeight="1">
      <c r="C32" s="3"/>
      <c r="D32" s="8" t="s">
        <v>937</v>
      </c>
      <c r="E32" s="12"/>
      <c r="F32" s="12"/>
      <c r="G32" s="11"/>
      <c r="H32" s="266"/>
      <c r="I32" s="267"/>
      <c r="J32" s="266"/>
      <c r="K32" s="267"/>
      <c r="L32" s="3"/>
      <c r="M32" s="7"/>
    </row>
    <row r="33" spans="3:13" ht="15" customHeight="1">
      <c r="C33" s="3"/>
      <c r="D33" s="8" t="s">
        <v>938</v>
      </c>
      <c r="E33" s="12"/>
      <c r="F33" s="12"/>
      <c r="G33" s="11"/>
      <c r="H33" s="266"/>
      <c r="I33" s="267"/>
      <c r="J33" s="266"/>
      <c r="K33" s="267"/>
      <c r="L33" s="3"/>
      <c r="M33" s="7"/>
    </row>
    <row r="34" spans="3:13" ht="15" customHeight="1">
      <c r="C34" s="3"/>
      <c r="D34" s="8" t="s">
        <v>939</v>
      </c>
      <c r="E34" s="12"/>
      <c r="F34" s="12"/>
      <c r="G34" s="11"/>
      <c r="H34" s="266"/>
      <c r="I34" s="267"/>
      <c r="J34" s="266"/>
      <c r="K34" s="267"/>
      <c r="L34" s="3"/>
      <c r="M34" s="7"/>
    </row>
    <row r="35" spans="3:13" ht="15" customHeight="1">
      <c r="C35" s="3"/>
      <c r="D35" s="8" t="s">
        <v>940</v>
      </c>
      <c r="E35" s="12"/>
      <c r="F35" s="12"/>
      <c r="G35" s="11"/>
      <c r="H35" s="260"/>
      <c r="I35" s="260"/>
      <c r="J35" s="260"/>
      <c r="K35" s="260"/>
      <c r="L35" s="3"/>
      <c r="M35" s="7"/>
    </row>
    <row r="36" spans="3:13" ht="15" customHeight="1">
      <c r="C36" s="3"/>
      <c r="D36" s="3"/>
      <c r="E36" s="3"/>
      <c r="F36" s="3"/>
      <c r="G36" s="3"/>
      <c r="H36" s="3"/>
      <c r="I36" s="3"/>
      <c r="J36" s="3"/>
      <c r="K36" s="3"/>
      <c r="L36" s="3"/>
      <c r="M36" s="7"/>
    </row>
    <row r="37" spans="3:13" ht="15" customHeight="1">
      <c r="C37" s="3"/>
      <c r="D37" s="264" t="s">
        <v>941</v>
      </c>
      <c r="E37" s="264"/>
      <c r="F37" s="264"/>
      <c r="G37" s="264"/>
      <c r="H37" s="264"/>
      <c r="I37" s="264"/>
      <c r="J37" s="264"/>
      <c r="K37" s="264"/>
      <c r="L37" s="264"/>
      <c r="M37" s="233"/>
    </row>
    <row r="38" spans="3:13" ht="70.5" customHeight="1">
      <c r="C38" s="3"/>
      <c r="D38" s="265" t="s">
        <v>942</v>
      </c>
      <c r="E38" s="265"/>
      <c r="F38" s="265"/>
      <c r="G38" s="265"/>
      <c r="H38" s="265"/>
      <c r="I38" s="265"/>
      <c r="J38" s="265"/>
      <c r="K38" s="265"/>
      <c r="L38" s="265"/>
      <c r="M38" s="233"/>
    </row>
    <row r="39" spans="3:13" ht="9.75" customHeight="1">
      <c r="C39" s="3"/>
      <c r="D39" s="3"/>
      <c r="E39" s="3"/>
      <c r="F39" s="3"/>
      <c r="G39" s="3"/>
      <c r="H39" s="3"/>
      <c r="I39" s="3"/>
      <c r="J39" s="3"/>
      <c r="K39" s="3"/>
      <c r="L39" s="3"/>
      <c r="M39" s="3"/>
    </row>
    <row r="40" spans="3:13" ht="15" customHeight="1">
      <c r="C40" s="3"/>
      <c r="D40" s="8" t="s">
        <v>943</v>
      </c>
      <c r="E40" s="13" t="s">
        <v>3</v>
      </c>
      <c r="F40" s="13"/>
      <c r="G40" s="14"/>
      <c r="H40" s="261"/>
      <c r="I40" s="262"/>
      <c r="J40" s="262"/>
      <c r="K40" s="263"/>
      <c r="L40" s="3"/>
      <c r="M40" s="3"/>
    </row>
    <row r="41" spans="3:13" ht="21">
      <c r="C41" s="3"/>
      <c r="D41" s="3"/>
      <c r="E41" s="3"/>
      <c r="F41" s="3"/>
      <c r="G41" s="3"/>
      <c r="H41" s="3"/>
      <c r="I41" s="3"/>
      <c r="J41" s="3"/>
      <c r="K41" s="3"/>
      <c r="L41" s="3"/>
      <c r="M41" s="7"/>
    </row>
    <row r="42" spans="3:13" ht="60.75" customHeight="1">
      <c r="C42" s="15"/>
      <c r="D42" s="8" t="s">
        <v>944</v>
      </c>
      <c r="E42" s="3"/>
      <c r="F42" s="3"/>
      <c r="G42" s="3"/>
      <c r="H42" s="257"/>
      <c r="I42" s="258"/>
      <c r="J42" s="258"/>
      <c r="K42" s="259"/>
      <c r="L42" s="16"/>
      <c r="M42" s="17"/>
    </row>
    <row r="43" spans="3:13">
      <c r="C43" s="82"/>
      <c r="D43" s="82"/>
      <c r="E43" s="82"/>
      <c r="F43" s="82"/>
      <c r="G43" s="82"/>
      <c r="H43" s="82"/>
      <c r="I43" s="82"/>
      <c r="J43" s="82"/>
      <c r="K43" s="82"/>
      <c r="L43" s="82"/>
      <c r="M43" s="83"/>
    </row>
    <row r="44" spans="3:13" hidden="1">
      <c r="H44" s="2">
        <v>1</v>
      </c>
      <c r="I44" s="2"/>
      <c r="J44" s="2"/>
      <c r="K44" s="2"/>
      <c r="L44" s="2"/>
    </row>
  </sheetData>
  <sheetProtection password="CA1C" sheet="1" objects="1" scenarios="1" formatCells="0" formatColumns="0" formatRows="0" sort="0" autoFilter="0"/>
  <dataConsolidate/>
  <mergeCells count="37">
    <mergeCell ref="H11:L11"/>
    <mergeCell ref="D1:M1"/>
    <mergeCell ref="H5:K5"/>
    <mergeCell ref="D8:L8"/>
    <mergeCell ref="H10:L10"/>
    <mergeCell ref="H3:J3"/>
    <mergeCell ref="D9:L9"/>
    <mergeCell ref="H25:L25"/>
    <mergeCell ref="H12:L12"/>
    <mergeCell ref="H13:L13"/>
    <mergeCell ref="H14:L14"/>
    <mergeCell ref="H15:L15"/>
    <mergeCell ref="H16:L16"/>
    <mergeCell ref="H19:L19"/>
    <mergeCell ref="H20:L20"/>
    <mergeCell ref="H21:L21"/>
    <mergeCell ref="H22:L22"/>
    <mergeCell ref="H23:L23"/>
    <mergeCell ref="H24:L24"/>
    <mergeCell ref="D18:L18"/>
    <mergeCell ref="D27:L27"/>
    <mergeCell ref="H28:L28"/>
    <mergeCell ref="D30:L30"/>
    <mergeCell ref="H31:I31"/>
    <mergeCell ref="J31:K31"/>
    <mergeCell ref="H32:I32"/>
    <mergeCell ref="J32:K32"/>
    <mergeCell ref="H33:I33"/>
    <mergeCell ref="J33:K33"/>
    <mergeCell ref="H34:I34"/>
    <mergeCell ref="J34:K34"/>
    <mergeCell ref="H42:K42"/>
    <mergeCell ref="H35:I35"/>
    <mergeCell ref="J35:K35"/>
    <mergeCell ref="H40:K40"/>
    <mergeCell ref="D37:L37"/>
    <mergeCell ref="D38:L38"/>
  </mergeCells>
  <dataValidations count="4">
    <dataValidation allowBlank="1" showInputMessage="1" showErrorMessage="1" sqref="D40:G40 A1:B2 D42"/>
    <dataValidation type="textLength" allowBlank="1" showInputMessage="1" showErrorMessage="1" errorTitle="Entrée non valide" error="La longueur du texte devrait être comprise entre 2 et 500 caractères" sqref="H10:L16 H19:L25 H28:L28 H35:K35">
      <formula1>2</formula1>
      <formula2>500</formula2>
    </dataValidation>
    <dataValidation type="date" operator="greaterThan" allowBlank="1" showInputMessage="1" showErrorMessage="1" errorTitle="La valeur entrée est non permise" error="Veuillez utiliser le format jj/mm/aaaa pour votre date et entrer une date postérieure à 01/01/2000." sqref="H34:K34 H32:K32">
      <formula1>36526</formula1>
    </dataValidation>
    <dataValidation type="date" operator="greaterThan" allowBlank="1" showInputMessage="1" showErrorMessage="1" errorTitle="La valeur entrée est non permise" error="Veuillez utiliser le format jj/mm/aaaa pour votre date et entrer une date postérieure à la date de début de l'année scolaire." sqref="H33:K33">
      <formula1>H32</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5</xdr:row>
                    <xdr:rowOff>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4</xdr:row>
                    <xdr:rowOff>0</xdr:rowOff>
                  </from>
                  <to>
                    <xdr:col>11</xdr:col>
                    <xdr:colOff>0</xdr:colOff>
                    <xdr:row>5</xdr:row>
                    <xdr:rowOff>0</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53"/>
  <sheetViews>
    <sheetView showGridLines="0" topLeftCell="C1" zoomScaleNormal="100" zoomScalePageLayoutView="7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8.7109375" defaultRowHeight="15"/>
  <cols>
    <col min="1" max="1" width="21.28515625" style="97" hidden="1" customWidth="1"/>
    <col min="2" max="2" width="29" style="111" hidden="1" customWidth="1"/>
    <col min="3" max="3" width="5.7109375" style="97" customWidth="1"/>
    <col min="4" max="4" width="14.5703125" style="97" customWidth="1"/>
    <col min="5" max="5" width="22" style="97" customWidth="1"/>
    <col min="6" max="6" width="8.7109375" style="97" hidden="1" customWidth="1"/>
    <col min="7" max="7" width="9" style="97" hidden="1" customWidth="1"/>
    <col min="8" max="8" width="3" style="97" hidden="1" customWidth="1"/>
    <col min="9" max="9" width="8.28515625" style="97" hidden="1" customWidth="1"/>
    <col min="10" max="10" width="3" style="97" hidden="1" customWidth="1"/>
    <col min="11" max="11" width="5.28515625" style="97" hidden="1" customWidth="1"/>
    <col min="12" max="12" width="3.7109375" style="97" hidden="1" customWidth="1"/>
    <col min="13" max="13" width="3" style="97" hidden="1" customWidth="1"/>
    <col min="14" max="15" width="4.140625" style="97" hidden="1" customWidth="1"/>
    <col min="16" max="16" width="11.5703125" style="97" hidden="1" customWidth="1"/>
    <col min="17" max="17" width="12.7109375" style="97" customWidth="1"/>
    <col min="18" max="18" width="2.7109375" style="97" customWidth="1"/>
    <col min="19" max="19" width="5.7109375" style="97" customWidth="1"/>
    <col min="20" max="20" width="12.7109375" style="97" customWidth="1"/>
    <col min="21" max="21" width="2.7109375" style="97" customWidth="1"/>
    <col min="22" max="22" width="5.7109375" style="97" customWidth="1"/>
    <col min="23" max="23" width="12.7109375" style="97" customWidth="1"/>
    <col min="24" max="24" width="2.7109375" style="97" customWidth="1"/>
    <col min="25" max="25" width="5.7109375" style="97" customWidth="1"/>
    <col min="26" max="26" width="12.7109375" style="97" customWidth="1"/>
    <col min="27" max="27" width="2.7109375" style="97" customWidth="1"/>
    <col min="28" max="28" width="5.7109375" style="97" customWidth="1"/>
    <col min="29" max="29" width="12.7109375" style="97" customWidth="1"/>
    <col min="30" max="30" width="2.7109375" style="97" customWidth="1"/>
    <col min="31" max="31" width="5.7109375" style="97" customWidth="1"/>
    <col min="32" max="32" width="12.7109375" style="97" customWidth="1"/>
    <col min="33" max="33" width="2.7109375" style="97" customWidth="1"/>
    <col min="34" max="34" width="5.7109375" style="97" customWidth="1"/>
    <col min="35" max="35" width="12.7109375" style="97" customWidth="1"/>
    <col min="36" max="36" width="2.7109375" style="97" customWidth="1"/>
    <col min="37" max="38" width="5.7109375" style="97" customWidth="1"/>
    <col min="39" max="16384" width="8.7109375" style="97"/>
  </cols>
  <sheetData>
    <row r="1" spans="1:38" ht="45" customHeight="1">
      <c r="A1" s="93" t="s">
        <v>83</v>
      </c>
      <c r="B1" s="94" t="s">
        <v>152</v>
      </c>
      <c r="C1" s="95"/>
      <c r="D1" s="96" t="s">
        <v>464</v>
      </c>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ht="3.75" customHeight="1">
      <c r="A2" s="93" t="s">
        <v>89</v>
      </c>
      <c r="B2" s="98" t="str">
        <f>VLOOKUP(VAL_C1!$B$2,VAL_Drop_Down_Lists!$A$3:$B$213,2,FALSE)</f>
        <v>_X</v>
      </c>
      <c r="C2" s="99"/>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row>
    <row r="3" spans="1:38" ht="45" customHeight="1">
      <c r="A3" s="93" t="s">
        <v>93</v>
      </c>
      <c r="B3" s="98" t="str">
        <f>IF(VAL_C1!$H$32&lt;&gt;"", YEAR(VAL_C1!$H$32),"")</f>
        <v/>
      </c>
      <c r="C3" s="99"/>
      <c r="D3" s="278" t="s">
        <v>478</v>
      </c>
      <c r="E3" s="279"/>
      <c r="F3" s="101"/>
      <c r="G3" s="101"/>
      <c r="H3" s="101"/>
      <c r="I3" s="101"/>
      <c r="J3" s="101"/>
      <c r="K3" s="101"/>
      <c r="L3" s="101"/>
      <c r="M3" s="101"/>
      <c r="N3" s="101"/>
      <c r="O3" s="101"/>
      <c r="P3" s="101"/>
      <c r="Q3" s="299" t="s">
        <v>465</v>
      </c>
      <c r="R3" s="300"/>
      <c r="S3" s="301"/>
      <c r="T3" s="290" t="s">
        <v>466</v>
      </c>
      <c r="U3" s="291"/>
      <c r="V3" s="291"/>
      <c r="W3" s="300"/>
      <c r="X3" s="300"/>
      <c r="Y3" s="301"/>
      <c r="Z3" s="290" t="s">
        <v>467</v>
      </c>
      <c r="AA3" s="291"/>
      <c r="AB3" s="291"/>
      <c r="AC3" s="291"/>
      <c r="AD3" s="291"/>
      <c r="AE3" s="292"/>
      <c r="AF3" s="290" t="s">
        <v>468</v>
      </c>
      <c r="AG3" s="291"/>
      <c r="AH3" s="292"/>
      <c r="AI3" s="284" t="s">
        <v>469</v>
      </c>
      <c r="AJ3" s="285"/>
      <c r="AK3" s="286"/>
      <c r="AL3" s="100"/>
    </row>
    <row r="4" spans="1:38" ht="63" customHeight="1">
      <c r="A4" s="93" t="s">
        <v>96</v>
      </c>
      <c r="B4" s="98" t="str">
        <f>IF(VAL_C1!$H$33&lt;&gt;"", YEAR(VAL_C1!$H$33),"")</f>
        <v/>
      </c>
      <c r="C4" s="99"/>
      <c r="D4" s="280"/>
      <c r="E4" s="281"/>
      <c r="F4" s="101"/>
      <c r="G4" s="101"/>
      <c r="H4" s="101"/>
      <c r="I4" s="101"/>
      <c r="J4" s="101"/>
      <c r="K4" s="101"/>
      <c r="L4" s="101"/>
      <c r="M4" s="101"/>
      <c r="N4" s="101"/>
      <c r="O4" s="101"/>
      <c r="P4" s="101"/>
      <c r="Q4" s="290" t="s">
        <v>470</v>
      </c>
      <c r="R4" s="291"/>
      <c r="S4" s="292"/>
      <c r="T4" s="290" t="s">
        <v>470</v>
      </c>
      <c r="U4" s="291"/>
      <c r="V4" s="292"/>
      <c r="W4" s="290" t="s">
        <v>995</v>
      </c>
      <c r="X4" s="291"/>
      <c r="Y4" s="292"/>
      <c r="Z4" s="295" t="s">
        <v>470</v>
      </c>
      <c r="AA4" s="296"/>
      <c r="AB4" s="297"/>
      <c r="AC4" s="295" t="s">
        <v>995</v>
      </c>
      <c r="AD4" s="296"/>
      <c r="AE4" s="297"/>
      <c r="AF4" s="295" t="s">
        <v>470</v>
      </c>
      <c r="AG4" s="296"/>
      <c r="AH4" s="297"/>
      <c r="AI4" s="275" t="s">
        <v>470</v>
      </c>
      <c r="AJ4" s="276"/>
      <c r="AK4" s="277"/>
      <c r="AL4" s="100"/>
    </row>
    <row r="5" spans="1:38" ht="18.75" customHeight="1">
      <c r="A5" s="93" t="s">
        <v>98</v>
      </c>
      <c r="B5" s="94" t="s">
        <v>0</v>
      </c>
      <c r="C5" s="99"/>
      <c r="D5" s="282"/>
      <c r="E5" s="283"/>
      <c r="F5" s="101"/>
      <c r="G5" s="101"/>
      <c r="H5" s="101"/>
      <c r="I5" s="101"/>
      <c r="J5" s="101"/>
      <c r="K5" s="101"/>
      <c r="L5" s="101"/>
      <c r="M5" s="101"/>
      <c r="N5" s="101"/>
      <c r="O5" s="101"/>
      <c r="P5" s="101"/>
      <c r="Q5" s="293" t="s">
        <v>471</v>
      </c>
      <c r="R5" s="293"/>
      <c r="S5" s="293"/>
      <c r="T5" s="293" t="s">
        <v>472</v>
      </c>
      <c r="U5" s="293"/>
      <c r="V5" s="293"/>
      <c r="W5" s="295" t="s">
        <v>473</v>
      </c>
      <c r="X5" s="296"/>
      <c r="Y5" s="297"/>
      <c r="Z5" s="293" t="s">
        <v>474</v>
      </c>
      <c r="AA5" s="293"/>
      <c r="AB5" s="293"/>
      <c r="AC5" s="290" t="s">
        <v>475</v>
      </c>
      <c r="AD5" s="291"/>
      <c r="AE5" s="292"/>
      <c r="AF5" s="293" t="s">
        <v>476</v>
      </c>
      <c r="AG5" s="293"/>
      <c r="AH5" s="293"/>
      <c r="AI5" s="294" t="s">
        <v>477</v>
      </c>
      <c r="AJ5" s="294"/>
      <c r="AK5" s="294"/>
      <c r="AL5" s="100"/>
    </row>
    <row r="6" spans="1:38" ht="18.75" hidden="1" customHeight="1">
      <c r="A6" s="93" t="s">
        <v>100</v>
      </c>
      <c r="B6" s="94"/>
      <c r="C6" s="99"/>
      <c r="D6" s="100"/>
      <c r="E6" s="100"/>
      <c r="F6" s="102"/>
      <c r="G6" s="102"/>
      <c r="H6" s="102"/>
      <c r="I6" s="102"/>
      <c r="J6" s="102"/>
      <c r="K6" s="102"/>
      <c r="L6" s="102"/>
      <c r="M6" s="102"/>
      <c r="N6" s="102"/>
      <c r="O6" s="102"/>
      <c r="P6" s="103" t="s">
        <v>1</v>
      </c>
      <c r="Q6" s="103" t="s">
        <v>183</v>
      </c>
      <c r="R6" s="103"/>
      <c r="S6" s="103"/>
      <c r="T6" s="103" t="s">
        <v>183</v>
      </c>
      <c r="U6" s="103"/>
      <c r="V6" s="103"/>
      <c r="W6" s="103" t="s">
        <v>183</v>
      </c>
      <c r="X6" s="103"/>
      <c r="Y6" s="103"/>
      <c r="Z6" s="103" t="s">
        <v>183</v>
      </c>
      <c r="AA6" s="103"/>
      <c r="AB6" s="103"/>
      <c r="AC6" s="103" t="s">
        <v>183</v>
      </c>
      <c r="AD6" s="103"/>
      <c r="AE6" s="103"/>
      <c r="AF6" s="103" t="s">
        <v>183</v>
      </c>
      <c r="AG6" s="103"/>
      <c r="AH6" s="103"/>
      <c r="AI6" s="103" t="s">
        <v>183</v>
      </c>
      <c r="AJ6" s="103"/>
      <c r="AK6" s="103"/>
      <c r="AL6" s="100"/>
    </row>
    <row r="7" spans="1:38" ht="18.75" hidden="1" customHeight="1">
      <c r="A7" s="93" t="s">
        <v>102</v>
      </c>
      <c r="B7" s="98" t="str">
        <f>IF(VAL_C1!$H$33&lt;&gt;"", YEAR(VAL_C1!$H$33),"")</f>
        <v/>
      </c>
      <c r="C7" s="99"/>
      <c r="D7" s="100"/>
      <c r="E7" s="100"/>
      <c r="F7" s="102"/>
      <c r="G7" s="102"/>
      <c r="H7" s="104"/>
      <c r="I7" s="104"/>
      <c r="J7" s="104"/>
      <c r="K7" s="104"/>
      <c r="L7" s="104"/>
      <c r="M7" s="104"/>
      <c r="N7" s="104"/>
      <c r="O7" s="104"/>
      <c r="P7" s="105" t="s">
        <v>129</v>
      </c>
      <c r="Q7" s="103" t="s">
        <v>144</v>
      </c>
      <c r="R7" s="103"/>
      <c r="S7" s="103"/>
      <c r="T7" s="106" t="s">
        <v>145</v>
      </c>
      <c r="U7" s="106"/>
      <c r="V7" s="106"/>
      <c r="W7" s="106" t="s">
        <v>145</v>
      </c>
      <c r="X7" s="106"/>
      <c r="Y7" s="106"/>
      <c r="Z7" s="106" t="s">
        <v>146</v>
      </c>
      <c r="AA7" s="106"/>
      <c r="AB7" s="106"/>
      <c r="AC7" s="106" t="s">
        <v>146</v>
      </c>
      <c r="AD7" s="106"/>
      <c r="AE7" s="106"/>
      <c r="AF7" s="106" t="s">
        <v>147</v>
      </c>
      <c r="AG7" s="106"/>
      <c r="AH7" s="106"/>
      <c r="AI7" s="106" t="s">
        <v>148</v>
      </c>
      <c r="AJ7" s="106"/>
      <c r="AK7" s="106"/>
      <c r="AL7" s="100"/>
    </row>
    <row r="8" spans="1:38" ht="18.75" hidden="1" customHeight="1">
      <c r="A8" s="93" t="s">
        <v>104</v>
      </c>
      <c r="B8" s="98" t="str">
        <f>IF(VAL_C1!$H$34&lt;&gt;"", YEAR(VAL_C1!$H$34),"")</f>
        <v/>
      </c>
      <c r="C8" s="99"/>
      <c r="D8" s="107"/>
      <c r="E8" s="107"/>
      <c r="F8" s="108"/>
      <c r="G8" s="108"/>
      <c r="H8" s="108"/>
      <c r="I8" s="108"/>
      <c r="J8" s="108"/>
      <c r="K8" s="108"/>
      <c r="L8" s="108"/>
      <c r="M8" s="108"/>
      <c r="N8" s="108"/>
      <c r="O8" s="108"/>
      <c r="P8" s="105" t="s">
        <v>130</v>
      </c>
      <c r="Q8" s="103" t="s">
        <v>0</v>
      </c>
      <c r="R8" s="103"/>
      <c r="S8" s="103"/>
      <c r="T8" s="106" t="s">
        <v>0</v>
      </c>
      <c r="U8" s="106"/>
      <c r="V8" s="106"/>
      <c r="W8" s="106" t="s">
        <v>0</v>
      </c>
      <c r="X8" s="106"/>
      <c r="Y8" s="106"/>
      <c r="Z8" s="106" t="s">
        <v>0</v>
      </c>
      <c r="AA8" s="106"/>
      <c r="AB8" s="106"/>
      <c r="AC8" s="106" t="s">
        <v>0</v>
      </c>
      <c r="AD8" s="106"/>
      <c r="AE8" s="106"/>
      <c r="AF8" s="106" t="s">
        <v>0</v>
      </c>
      <c r="AG8" s="106"/>
      <c r="AH8" s="106"/>
      <c r="AI8" s="106" t="s">
        <v>0</v>
      </c>
      <c r="AJ8" s="106"/>
      <c r="AK8" s="106"/>
      <c r="AL8" s="100"/>
    </row>
    <row r="9" spans="1:38" ht="18.75" hidden="1" customHeight="1">
      <c r="A9" s="93" t="s">
        <v>106</v>
      </c>
      <c r="B9" s="94" t="s">
        <v>460</v>
      </c>
      <c r="C9" s="99"/>
      <c r="D9" s="107"/>
      <c r="E9" s="107"/>
      <c r="F9" s="108"/>
      <c r="G9" s="108"/>
      <c r="H9" s="108"/>
      <c r="I9" s="108"/>
      <c r="J9" s="108"/>
      <c r="K9" s="108"/>
      <c r="L9" s="108"/>
      <c r="M9" s="108"/>
      <c r="N9" s="108"/>
      <c r="O9" s="108"/>
      <c r="P9" s="105" t="s">
        <v>131</v>
      </c>
      <c r="Q9" s="103" t="s">
        <v>0</v>
      </c>
      <c r="R9" s="103"/>
      <c r="S9" s="103"/>
      <c r="T9" s="103" t="s">
        <v>0</v>
      </c>
      <c r="U9" s="106"/>
      <c r="V9" s="106"/>
      <c r="W9" s="103" t="s">
        <v>185</v>
      </c>
      <c r="X9" s="106"/>
      <c r="Y9" s="106"/>
      <c r="Z9" s="106" t="s">
        <v>0</v>
      </c>
      <c r="AA9" s="106"/>
      <c r="AB9" s="106"/>
      <c r="AC9" s="106" t="s">
        <v>185</v>
      </c>
      <c r="AD9" s="106"/>
      <c r="AE9" s="106"/>
      <c r="AF9" s="106" t="s">
        <v>0</v>
      </c>
      <c r="AG9" s="106"/>
      <c r="AH9" s="106"/>
      <c r="AI9" s="106" t="s">
        <v>0</v>
      </c>
      <c r="AJ9" s="106"/>
      <c r="AK9" s="106"/>
      <c r="AL9" s="100"/>
    </row>
    <row r="10" spans="1:38" ht="18.75" hidden="1" customHeight="1">
      <c r="A10" s="93" t="s">
        <v>108</v>
      </c>
      <c r="B10" s="94">
        <v>0</v>
      </c>
      <c r="C10" s="99"/>
      <c r="D10" s="107"/>
      <c r="E10" s="107"/>
      <c r="F10" s="108"/>
      <c r="G10" s="108"/>
      <c r="H10" s="108"/>
      <c r="I10" s="108"/>
      <c r="J10" s="108"/>
      <c r="K10" s="108"/>
      <c r="L10" s="108"/>
      <c r="M10" s="108"/>
      <c r="N10" s="108"/>
      <c r="O10" s="108"/>
      <c r="P10" s="105" t="s">
        <v>2</v>
      </c>
      <c r="Q10" s="103" t="s">
        <v>0</v>
      </c>
      <c r="R10" s="103"/>
      <c r="S10" s="103"/>
      <c r="T10" s="106" t="s">
        <v>0</v>
      </c>
      <c r="U10" s="106"/>
      <c r="V10" s="106"/>
      <c r="W10" s="106" t="s">
        <v>0</v>
      </c>
      <c r="X10" s="106"/>
      <c r="Y10" s="106"/>
      <c r="Z10" s="106" t="s">
        <v>0</v>
      </c>
      <c r="AA10" s="106"/>
      <c r="AB10" s="106"/>
      <c r="AC10" s="106" t="s">
        <v>0</v>
      </c>
      <c r="AD10" s="106"/>
      <c r="AE10" s="106"/>
      <c r="AF10" s="106" t="s">
        <v>0</v>
      </c>
      <c r="AG10" s="106"/>
      <c r="AH10" s="106"/>
      <c r="AI10" s="106" t="s">
        <v>0</v>
      </c>
      <c r="AJ10" s="106"/>
      <c r="AK10" s="106"/>
      <c r="AL10" s="100"/>
    </row>
    <row r="11" spans="1:38" ht="18.75" hidden="1" customHeight="1">
      <c r="A11" s="93" t="s">
        <v>110</v>
      </c>
      <c r="B11" s="94">
        <v>0</v>
      </c>
      <c r="C11" s="99"/>
      <c r="D11" s="107"/>
      <c r="E11" s="107"/>
      <c r="F11" s="108"/>
      <c r="G11" s="108"/>
      <c r="H11" s="108"/>
      <c r="I11" s="108"/>
      <c r="J11" s="108"/>
      <c r="K11" s="108"/>
      <c r="L11" s="108"/>
      <c r="M11" s="108"/>
      <c r="N11" s="108"/>
      <c r="O11" s="108"/>
      <c r="P11" s="105"/>
      <c r="Q11" s="103"/>
      <c r="R11" s="103"/>
      <c r="S11" s="103"/>
      <c r="T11" s="106"/>
      <c r="U11" s="106"/>
      <c r="V11" s="106"/>
      <c r="W11" s="106"/>
      <c r="X11" s="106"/>
      <c r="Y11" s="106"/>
      <c r="Z11" s="106"/>
      <c r="AA11" s="106"/>
      <c r="AB11" s="106"/>
      <c r="AC11" s="106"/>
      <c r="AD11" s="106"/>
      <c r="AE11" s="106"/>
      <c r="AF11" s="106"/>
      <c r="AG11" s="106"/>
      <c r="AH11" s="106"/>
      <c r="AI11" s="106"/>
      <c r="AJ11" s="106"/>
      <c r="AK11" s="106"/>
      <c r="AL11" s="100"/>
    </row>
    <row r="12" spans="1:38" ht="3.75" hidden="1" customHeight="1">
      <c r="A12" s="109"/>
      <c r="B12" s="110"/>
      <c r="C12" s="99"/>
      <c r="D12" s="107"/>
      <c r="E12" s="107"/>
      <c r="F12" s="108"/>
      <c r="G12" s="108"/>
      <c r="H12" s="108"/>
      <c r="I12" s="108"/>
      <c r="J12" s="108"/>
      <c r="K12" s="108"/>
      <c r="L12" s="108"/>
      <c r="M12" s="108"/>
      <c r="N12" s="108"/>
      <c r="O12" s="108"/>
      <c r="P12" s="105"/>
      <c r="Q12" s="103"/>
      <c r="R12" s="103"/>
      <c r="S12" s="103"/>
      <c r="T12" s="106"/>
      <c r="U12" s="106"/>
      <c r="V12" s="106"/>
      <c r="W12" s="106"/>
      <c r="X12" s="106"/>
      <c r="Y12" s="106"/>
      <c r="Z12" s="106"/>
      <c r="AA12" s="106"/>
      <c r="AB12" s="106"/>
      <c r="AC12" s="106"/>
      <c r="AD12" s="106"/>
      <c r="AE12" s="106"/>
      <c r="AF12" s="106"/>
      <c r="AG12" s="106"/>
      <c r="AH12" s="106"/>
      <c r="AI12" s="106"/>
      <c r="AJ12" s="106"/>
      <c r="AK12" s="106"/>
      <c r="AL12" s="100"/>
    </row>
    <row r="13" spans="1:38" ht="3.75" hidden="1" customHeight="1">
      <c r="C13" s="99"/>
      <c r="D13" s="107"/>
      <c r="E13" s="107"/>
      <c r="F13" s="108"/>
      <c r="G13" s="112"/>
      <c r="H13" s="113" t="s">
        <v>111</v>
      </c>
      <c r="I13" s="113" t="s">
        <v>114</v>
      </c>
      <c r="J13" s="113" t="s">
        <v>116</v>
      </c>
      <c r="K13" s="113" t="s">
        <v>118</v>
      </c>
      <c r="L13" s="113" t="s">
        <v>120</v>
      </c>
      <c r="M13" s="113" t="s">
        <v>122</v>
      </c>
      <c r="N13" s="113" t="s">
        <v>124</v>
      </c>
      <c r="O13" s="113" t="s">
        <v>126</v>
      </c>
      <c r="P13" s="112"/>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38" ht="15" customHeight="1">
      <c r="B14" s="97"/>
      <c r="C14" s="99"/>
      <c r="D14" s="287" t="s">
        <v>479</v>
      </c>
      <c r="E14" s="114" t="s">
        <v>480</v>
      </c>
      <c r="F14" s="115"/>
      <c r="G14" s="112"/>
      <c r="H14" s="115" t="s">
        <v>135</v>
      </c>
      <c r="I14" s="115" t="s">
        <v>137</v>
      </c>
      <c r="J14" s="116" t="s">
        <v>0</v>
      </c>
      <c r="K14" s="116" t="s">
        <v>140</v>
      </c>
      <c r="L14" s="116" t="s">
        <v>141</v>
      </c>
      <c r="M14" s="116" t="s">
        <v>0</v>
      </c>
      <c r="N14" s="116" t="s">
        <v>409</v>
      </c>
      <c r="O14" s="116" t="s">
        <v>409</v>
      </c>
      <c r="P14" s="117"/>
      <c r="Q14" s="39"/>
      <c r="R14" s="40"/>
      <c r="S14" s="41"/>
      <c r="T14" s="39"/>
      <c r="U14" s="40"/>
      <c r="V14" s="41"/>
      <c r="W14" s="39"/>
      <c r="X14" s="40"/>
      <c r="Y14" s="41"/>
      <c r="Z14" s="39"/>
      <c r="AA14" s="40"/>
      <c r="AB14" s="41"/>
      <c r="AC14" s="39"/>
      <c r="AD14" s="40"/>
      <c r="AE14" s="41"/>
      <c r="AF14" s="39"/>
      <c r="AG14" s="40"/>
      <c r="AH14" s="41"/>
      <c r="AI14" s="42" t="str">
        <f>IF(OR(EXACT(Q14,R14),EXACT(T14,U14),EXACT(Z14,AA14),EXACT(AF14,AG14),AND(R14="X",U14="X",AA14="X",AG14="X"),OR(R14="M",U14="M",AA14="M",AG14="M")),"",SUM(Q14,T14,Z14,AF14))</f>
        <v/>
      </c>
      <c r="AJ14" s="43" t="str">
        <f>IF(AND(AND(R14="X",U14="X",AA14="X",AG14="X"),SUM(Q14,T14,Z14,AF14)=0,ISNUMBER(AI14)),"",IF(OR(R14="M",U14="M",AA14="M",AG14="M"),"M",IF(AND(R14=U14,R14=AA14,R14=AG14,OR(R14="X",R14="W",R14="Z")),UPPER(R14),"")))</f>
        <v/>
      </c>
      <c r="AK14" s="44"/>
      <c r="AL14" s="118"/>
    </row>
    <row r="15" spans="1:38" ht="15" customHeight="1">
      <c r="B15" s="97"/>
      <c r="C15" s="99"/>
      <c r="D15" s="288"/>
      <c r="E15" s="114" t="s">
        <v>481</v>
      </c>
      <c r="F15" s="115"/>
      <c r="G15" s="112"/>
      <c r="H15" s="115" t="s">
        <v>136</v>
      </c>
      <c r="I15" s="115" t="s">
        <v>137</v>
      </c>
      <c r="J15" s="116" t="s">
        <v>0</v>
      </c>
      <c r="K15" s="116" t="s">
        <v>140</v>
      </c>
      <c r="L15" s="116" t="s">
        <v>141</v>
      </c>
      <c r="M15" s="116" t="s">
        <v>0</v>
      </c>
      <c r="N15" s="116" t="s">
        <v>409</v>
      </c>
      <c r="O15" s="116" t="s">
        <v>409</v>
      </c>
      <c r="P15" s="117"/>
      <c r="Q15" s="39"/>
      <c r="R15" s="40"/>
      <c r="S15" s="41"/>
      <c r="T15" s="39"/>
      <c r="U15" s="40"/>
      <c r="V15" s="41"/>
      <c r="W15" s="39"/>
      <c r="X15" s="40"/>
      <c r="Y15" s="41"/>
      <c r="Z15" s="39"/>
      <c r="AA15" s="40"/>
      <c r="AB15" s="41"/>
      <c r="AC15" s="39"/>
      <c r="AD15" s="40"/>
      <c r="AE15" s="41"/>
      <c r="AF15" s="39"/>
      <c r="AG15" s="40"/>
      <c r="AH15" s="41"/>
      <c r="AI15" s="42" t="str">
        <f t="shared" ref="AI15" si="0">IF(OR(EXACT(Q15,R15),EXACT(T15,U15),EXACT(Z15,AA15),EXACT(AF15,AG15),AND(R15="X",U15="X",AA15="X",AG15="X"),OR(R15="M",U15="M",AA15="M",AG15="M")),"",SUM(Q15,T15,Z15,AF15))</f>
        <v/>
      </c>
      <c r="AJ15" s="43" t="str">
        <f t="shared" ref="AJ15" si="1">IF(AND(AND(R15="X",U15="X",AA15="X",AG15="X"),SUM(Q15,T15,Z15,AF15)=0,ISNUMBER(AI15)),"",IF(OR(R15="M",U15="M",AA15="M",AG15="M"),"M",IF(AND(R15=U15,R15=AA15,R15=AG15,OR(R15="X",R15="W",R15="Z")),UPPER(R15),"")))</f>
        <v/>
      </c>
      <c r="AK15" s="44"/>
      <c r="AL15" s="118"/>
    </row>
    <row r="16" spans="1:38" ht="15" customHeight="1">
      <c r="B16" s="97"/>
      <c r="C16" s="99"/>
      <c r="D16" s="289"/>
      <c r="E16" s="119" t="s">
        <v>482</v>
      </c>
      <c r="F16" s="115"/>
      <c r="G16" s="112"/>
      <c r="H16" s="115" t="s">
        <v>0</v>
      </c>
      <c r="I16" s="115" t="s">
        <v>137</v>
      </c>
      <c r="J16" s="116" t="s">
        <v>0</v>
      </c>
      <c r="K16" s="116" t="s">
        <v>140</v>
      </c>
      <c r="L16" s="116" t="s">
        <v>141</v>
      </c>
      <c r="M16" s="116" t="s">
        <v>0</v>
      </c>
      <c r="N16" s="116" t="s">
        <v>409</v>
      </c>
      <c r="O16" s="116" t="s">
        <v>409</v>
      </c>
      <c r="P16" s="117"/>
      <c r="Q16" s="42" t="str">
        <f>IF(OR(AND(Q14="",R14=""),AND(Q15="",R15=""),AND(R14="X",R15="X"),OR(R14="M",R15="M")),"",SUM(Q14,Q15))</f>
        <v/>
      </c>
      <c r="R16" s="43" t="str">
        <f>IF(AND(AND(R14="X",R15="X"),SUM(Q14,Q15)=0,ISNUMBER(Q16)),"",IF(OR(R14="M",R15="M"),"M",IF(AND(R14=R15,OR(R14="X",R14="W",R14="Z")),UPPER(R14),"")))</f>
        <v/>
      </c>
      <c r="S16" s="44"/>
      <c r="T16" s="42" t="str">
        <f t="shared" ref="T16" si="2">IF(OR(AND(T14="",U14=""),AND(T15="",U15=""),AND(U14="X",U15="X"),OR(U14="M",U15="M")),"",SUM(T14,T15))</f>
        <v/>
      </c>
      <c r="U16" s="43" t="str">
        <f t="shared" ref="U16" si="3">IF(AND(AND(U14="X",U15="X"),SUM(T14,T15)=0,ISNUMBER(T16)),"",IF(OR(U14="M",U15="M"),"M",IF(AND(U14=U15,OR(U14="X",U14="W",U14="Z")),UPPER(U14),"")))</f>
        <v/>
      </c>
      <c r="V16" s="44"/>
      <c r="W16" s="42" t="str">
        <f t="shared" ref="W16" si="4">IF(OR(AND(W14="",X14=""),AND(W15="",X15=""),AND(X14="X",X15="X"),OR(X14="M",X15="M")),"",SUM(W14,W15))</f>
        <v/>
      </c>
      <c r="X16" s="43" t="str">
        <f t="shared" ref="X16" si="5">IF(AND(AND(X14="X",X15="X"),SUM(W14,W15)=0,ISNUMBER(W16)),"",IF(OR(X14="M",X15="M"),"M",IF(AND(X14=X15,OR(X14="X",X14="W",X14="Z")),UPPER(X14),"")))</f>
        <v/>
      </c>
      <c r="Y16" s="44"/>
      <c r="Z16" s="42" t="str">
        <f t="shared" ref="Z16" si="6">IF(OR(AND(Z14="",AA14=""),AND(Z15="",AA15=""),AND(AA14="X",AA15="X"),OR(AA14="M",AA15="M")),"",SUM(Z14,Z15))</f>
        <v/>
      </c>
      <c r="AA16" s="43" t="str">
        <f t="shared" ref="AA16" si="7">IF(AND(AND(AA14="X",AA15="X"),SUM(Z14,Z15)=0,ISNUMBER(Z16)),"",IF(OR(AA14="M",AA15="M"),"M",IF(AND(AA14=AA15,OR(AA14="X",AA14="W",AA14="Z")),UPPER(AA14),"")))</f>
        <v/>
      </c>
      <c r="AB16" s="44"/>
      <c r="AC16" s="42" t="str">
        <f t="shared" ref="AC16" si="8">IF(OR(AND(AC14="",AD14=""),AND(AC15="",AD15=""),AND(AD14="X",AD15="X"),OR(AD14="M",AD15="M")),"",SUM(AC14,AC15))</f>
        <v/>
      </c>
      <c r="AD16" s="43" t="str">
        <f t="shared" ref="AD16" si="9">IF(AND(AND(AD14="X",AD15="X"),SUM(AC14,AC15)=0,ISNUMBER(AC16)),"",IF(OR(AD14="M",AD15="M"),"M",IF(AND(AD14=AD15,OR(AD14="X",AD14="W",AD14="Z")),UPPER(AD14),"")))</f>
        <v/>
      </c>
      <c r="AE16" s="44"/>
      <c r="AF16" s="42" t="str">
        <f t="shared" ref="AF16" si="10">IF(OR(AND(AF14="",AG14=""),AND(AF15="",AG15=""),AND(AG14="X",AG15="X"),OR(AG14="M",AG15="M")),"",SUM(AF14,AF15))</f>
        <v/>
      </c>
      <c r="AG16" s="43" t="str">
        <f t="shared" ref="AG16" si="11">IF(AND(AND(AG14="X",AG15="X"),SUM(AF14,AF15)=0,ISNUMBER(AF16)),"",IF(OR(AG14="M",AG15="M"),"M",IF(AND(AG14=AG15,OR(AG14="X",AG14="W",AG14="Z")),UPPER(AG14),"")))</f>
        <v/>
      </c>
      <c r="AH16" s="44"/>
      <c r="AI16" s="42" t="str">
        <f t="shared" ref="AI16" si="12">IF(OR(AND(AI14="",AJ14=""),AND(AI15="",AJ15=""),AND(AJ14="X",AJ15="X"),OR(AJ14="M",AJ15="M")),"",SUM(AI14,AI15))</f>
        <v/>
      </c>
      <c r="AJ16" s="43" t="str">
        <f t="shared" ref="AJ16" si="13">IF(AND(AND(AJ14="X",AJ15="X"),SUM(AI14,AI15)=0,ISNUMBER(AI16)),"",IF(OR(AJ14="M",AJ15="M"),"M",IF(AND(AJ14=AJ15,OR(AJ14="X",AJ14="W",AJ14="Z")),UPPER(AJ14),"")))</f>
        <v/>
      </c>
      <c r="AK16" s="44"/>
      <c r="AL16" s="118"/>
    </row>
    <row r="17" spans="2:38" ht="15" customHeight="1">
      <c r="B17" s="97"/>
      <c r="C17" s="99"/>
      <c r="D17" s="287" t="s">
        <v>483</v>
      </c>
      <c r="E17" s="114" t="s">
        <v>480</v>
      </c>
      <c r="F17" s="115"/>
      <c r="G17" s="112"/>
      <c r="H17" s="115" t="s">
        <v>135</v>
      </c>
      <c r="I17" s="115" t="s">
        <v>138</v>
      </c>
      <c r="J17" s="116" t="s">
        <v>0</v>
      </c>
      <c r="K17" s="116" t="s">
        <v>140</v>
      </c>
      <c r="L17" s="116" t="s">
        <v>141</v>
      </c>
      <c r="M17" s="116" t="s">
        <v>0</v>
      </c>
      <c r="N17" s="116" t="s">
        <v>409</v>
      </c>
      <c r="O17" s="116" t="s">
        <v>409</v>
      </c>
      <c r="P17" s="117"/>
      <c r="Q17" s="39"/>
      <c r="R17" s="40"/>
      <c r="S17" s="41"/>
      <c r="T17" s="39"/>
      <c r="U17" s="40"/>
      <c r="V17" s="41"/>
      <c r="W17" s="39"/>
      <c r="X17" s="40"/>
      <c r="Y17" s="41"/>
      <c r="Z17" s="39"/>
      <c r="AA17" s="40"/>
      <c r="AB17" s="41"/>
      <c r="AC17" s="39"/>
      <c r="AD17" s="40"/>
      <c r="AE17" s="41"/>
      <c r="AF17" s="39"/>
      <c r="AG17" s="40"/>
      <c r="AH17" s="41"/>
      <c r="AI17" s="42" t="str">
        <f t="shared" ref="AI17:AI18" si="14">IF(OR(EXACT(Q17,R17),EXACT(T17,U17),EXACT(Z17,AA17),EXACT(AF17,AG17),AND(R17="X",U17="X",AA17="X",AG17="X"),OR(R17="M",U17="M",AA17="M",AG17="M")),"",SUM(Q17,T17,Z17,AF17))</f>
        <v/>
      </c>
      <c r="AJ17" s="43" t="str">
        <f t="shared" ref="AJ17:AJ18" si="15">IF(AND(AND(R17="X",U17="X",AA17="X",AG17="X"),SUM(Q17,T17,Z17,AF17)=0,ISNUMBER(AI17)),"",IF(OR(R17="M",U17="M",AA17="M",AG17="M"),"M",IF(AND(R17=U17,R17=AA17,R17=AG17,OR(R17="X",R17="W",R17="Z")),UPPER(R17),"")))</f>
        <v/>
      </c>
      <c r="AK17" s="44"/>
      <c r="AL17" s="118"/>
    </row>
    <row r="18" spans="2:38" ht="15" customHeight="1">
      <c r="B18" s="97"/>
      <c r="C18" s="99"/>
      <c r="D18" s="288"/>
      <c r="E18" s="114" t="s">
        <v>481</v>
      </c>
      <c r="F18" s="115"/>
      <c r="G18" s="112"/>
      <c r="H18" s="115" t="s">
        <v>136</v>
      </c>
      <c r="I18" s="115" t="s">
        <v>138</v>
      </c>
      <c r="J18" s="116" t="s">
        <v>0</v>
      </c>
      <c r="K18" s="116" t="s">
        <v>140</v>
      </c>
      <c r="L18" s="116" t="s">
        <v>141</v>
      </c>
      <c r="M18" s="116" t="s">
        <v>0</v>
      </c>
      <c r="N18" s="116" t="s">
        <v>409</v>
      </c>
      <c r="O18" s="116" t="s">
        <v>409</v>
      </c>
      <c r="P18" s="117"/>
      <c r="Q18" s="39"/>
      <c r="R18" s="40"/>
      <c r="S18" s="41"/>
      <c r="T18" s="39"/>
      <c r="U18" s="40"/>
      <c r="V18" s="41"/>
      <c r="W18" s="39"/>
      <c r="X18" s="40"/>
      <c r="Y18" s="41"/>
      <c r="Z18" s="39"/>
      <c r="AA18" s="40"/>
      <c r="AB18" s="41"/>
      <c r="AC18" s="39"/>
      <c r="AD18" s="40"/>
      <c r="AE18" s="41"/>
      <c r="AF18" s="39"/>
      <c r="AG18" s="40"/>
      <c r="AH18" s="41"/>
      <c r="AI18" s="42" t="str">
        <f t="shared" si="14"/>
        <v/>
      </c>
      <c r="AJ18" s="43" t="str">
        <f t="shared" si="15"/>
        <v/>
      </c>
      <c r="AK18" s="44"/>
      <c r="AL18" s="118"/>
    </row>
    <row r="19" spans="2:38" ht="15" customHeight="1">
      <c r="B19" s="97"/>
      <c r="C19" s="99"/>
      <c r="D19" s="289"/>
      <c r="E19" s="119" t="s">
        <v>482</v>
      </c>
      <c r="F19" s="115"/>
      <c r="G19" s="112"/>
      <c r="H19" s="115" t="s">
        <v>0</v>
      </c>
      <c r="I19" s="115" t="s">
        <v>138</v>
      </c>
      <c r="J19" s="116" t="s">
        <v>0</v>
      </c>
      <c r="K19" s="116" t="s">
        <v>140</v>
      </c>
      <c r="L19" s="116" t="s">
        <v>141</v>
      </c>
      <c r="M19" s="116" t="s">
        <v>0</v>
      </c>
      <c r="N19" s="116" t="s">
        <v>409</v>
      </c>
      <c r="O19" s="116" t="s">
        <v>409</v>
      </c>
      <c r="P19" s="117"/>
      <c r="Q19" s="42" t="str">
        <f t="shared" ref="Q19" si="16">IF(OR(AND(Q17="",R17=""),AND(Q18="",R18=""),AND(R17="X",R18="X"),OR(R17="M",R18="M")),"",SUM(Q17,Q18))</f>
        <v/>
      </c>
      <c r="R19" s="43" t="str">
        <f t="shared" ref="R19" si="17">IF(AND(AND(R17="X",R18="X"),SUM(Q17,Q18)=0,ISNUMBER(Q19)),"",IF(OR(R17="M",R18="M"),"M",IF(AND(R17=R18,OR(R17="X",R17="W",R17="Z")),UPPER(R17),"")))</f>
        <v/>
      </c>
      <c r="S19" s="44"/>
      <c r="T19" s="42" t="str">
        <f t="shared" ref="T19" si="18">IF(OR(AND(T17="",U17=""),AND(T18="",U18=""),AND(U17="X",U18="X"),OR(U17="M",U18="M")),"",SUM(T17,T18))</f>
        <v/>
      </c>
      <c r="U19" s="43" t="str">
        <f t="shared" ref="U19" si="19">IF(AND(AND(U17="X",U18="X"),SUM(T17,T18)=0,ISNUMBER(T19)),"",IF(OR(U17="M",U18="M"),"M",IF(AND(U17=U18,OR(U17="X",U17="W",U17="Z")),UPPER(U17),"")))</f>
        <v/>
      </c>
      <c r="V19" s="44"/>
      <c r="W19" s="42" t="str">
        <f t="shared" ref="W19" si="20">IF(OR(AND(W17="",X17=""),AND(W18="",X18=""),AND(X17="X",X18="X"),OR(X17="M",X18="M")),"",SUM(W17,W18))</f>
        <v/>
      </c>
      <c r="X19" s="43" t="str">
        <f t="shared" ref="X19" si="21">IF(AND(AND(X17="X",X18="X"),SUM(W17,W18)=0,ISNUMBER(W19)),"",IF(OR(X17="M",X18="M"),"M",IF(AND(X17=X18,OR(X17="X",X17="W",X17="Z")),UPPER(X17),"")))</f>
        <v/>
      </c>
      <c r="Y19" s="44"/>
      <c r="Z19" s="42" t="str">
        <f t="shared" ref="Z19" si="22">IF(OR(AND(Z17="",AA17=""),AND(Z18="",AA18=""),AND(AA17="X",AA18="X"),OR(AA17="M",AA18="M")),"",SUM(Z17,Z18))</f>
        <v/>
      </c>
      <c r="AA19" s="43" t="str">
        <f t="shared" ref="AA19" si="23">IF(AND(AND(AA17="X",AA18="X"),SUM(Z17,Z18)=0,ISNUMBER(Z19)),"",IF(OR(AA17="M",AA18="M"),"M",IF(AND(AA17=AA18,OR(AA17="X",AA17="W",AA17="Z")),UPPER(AA17),"")))</f>
        <v/>
      </c>
      <c r="AB19" s="44"/>
      <c r="AC19" s="42" t="str">
        <f t="shared" ref="AC19" si="24">IF(OR(AND(AC17="",AD17=""),AND(AC18="",AD18=""),AND(AD17="X",AD18="X"),OR(AD17="M",AD18="M")),"",SUM(AC17,AC18))</f>
        <v/>
      </c>
      <c r="AD19" s="43" t="str">
        <f t="shared" ref="AD19" si="25">IF(AND(AND(AD17="X",AD18="X"),SUM(AC17,AC18)=0,ISNUMBER(AC19)),"",IF(OR(AD17="M",AD18="M"),"M",IF(AND(AD17=AD18,OR(AD17="X",AD17="W",AD17="Z")),UPPER(AD17),"")))</f>
        <v/>
      </c>
      <c r="AE19" s="44"/>
      <c r="AF19" s="42" t="str">
        <f t="shared" ref="AF19" si="26">IF(OR(AND(AF17="",AG17=""),AND(AF18="",AG18=""),AND(AG17="X",AG18="X"),OR(AG17="M",AG18="M")),"",SUM(AF17,AF18))</f>
        <v/>
      </c>
      <c r="AG19" s="43" t="str">
        <f t="shared" ref="AG19" si="27">IF(AND(AND(AG17="X",AG18="X"),SUM(AF17,AF18)=0,ISNUMBER(AF19)),"",IF(OR(AG17="M",AG18="M"),"M",IF(AND(AG17=AG18,OR(AG17="X",AG17="W",AG17="Z")),UPPER(AG17),"")))</f>
        <v/>
      </c>
      <c r="AH19" s="44"/>
      <c r="AI19" s="42" t="str">
        <f t="shared" ref="AI19" si="28">IF(OR(AND(AI17="",AJ17=""),AND(AI18="",AJ18=""),AND(AJ17="X",AJ18="X"),OR(AJ17="M",AJ18="M")),"",SUM(AI17,AI18))</f>
        <v/>
      </c>
      <c r="AJ19" s="43" t="str">
        <f t="shared" ref="AJ19" si="29">IF(AND(AND(AJ17="X",AJ18="X"),SUM(AI17,AI18)=0,ISNUMBER(AI19)),"",IF(OR(AJ17="M",AJ18="M"),"M",IF(AND(AJ17=AJ18,OR(AJ17="X",AJ17="W",AJ17="Z")),UPPER(AJ17),"")))</f>
        <v/>
      </c>
      <c r="AK19" s="44"/>
      <c r="AL19" s="118"/>
    </row>
    <row r="20" spans="2:38" ht="15" customHeight="1">
      <c r="B20" s="97"/>
      <c r="C20" s="99"/>
      <c r="D20" s="302" t="s">
        <v>4</v>
      </c>
      <c r="E20" s="119" t="s">
        <v>480</v>
      </c>
      <c r="F20" s="115"/>
      <c r="G20" s="112"/>
      <c r="H20" s="115" t="s">
        <v>135</v>
      </c>
      <c r="I20" s="115" t="s">
        <v>139</v>
      </c>
      <c r="J20" s="116" t="s">
        <v>0</v>
      </c>
      <c r="K20" s="116" t="s">
        <v>140</v>
      </c>
      <c r="L20" s="116" t="s">
        <v>141</v>
      </c>
      <c r="M20" s="116" t="s">
        <v>0</v>
      </c>
      <c r="N20" s="116" t="s">
        <v>409</v>
      </c>
      <c r="O20" s="116" t="s">
        <v>409</v>
      </c>
      <c r="P20" s="117"/>
      <c r="Q20" s="42" t="str">
        <f>IF(OR(AND(Q14="",R14=""),AND(Q17="",R17=""),AND(R14="X",R17="X"),OR(R14="M",R17="M")),"",SUM(Q14,Q17))</f>
        <v/>
      </c>
      <c r="R20" s="43" t="str">
        <f>IF(AND(AND(R14="X",R17="X"),SUM(Q14,Q17)=0,ISNUMBER(Q20)),"",IF(OR(R14="M",R17="M"),"M",IF(AND(R14=R17,OR(R14="X",R14="W",R14="Z")),UPPER(R14),"")))</f>
        <v/>
      </c>
      <c r="S20" s="44"/>
      <c r="T20" s="42" t="str">
        <f t="shared" ref="T20" si="30">IF(OR(AND(T14="",U14=""),AND(T17="",U17=""),AND(U14="X",U17="X"),OR(U14="M",U17="M")),"",SUM(T14,T17))</f>
        <v/>
      </c>
      <c r="U20" s="43" t="str">
        <f t="shared" ref="U20" si="31">IF(AND(AND(U14="X",U17="X"),SUM(T14,T17)=0,ISNUMBER(T20)),"",IF(OR(U14="M",U17="M"),"M",IF(AND(U14=U17,OR(U14="X",U14="W",U14="Z")),UPPER(U14),"")))</f>
        <v/>
      </c>
      <c r="V20" s="44"/>
      <c r="W20" s="42" t="str">
        <f t="shared" ref="W20" si="32">IF(OR(AND(W14="",X14=""),AND(W17="",X17=""),AND(X14="X",X17="X"),OR(X14="M",X17="M")),"",SUM(W14,W17))</f>
        <v/>
      </c>
      <c r="X20" s="43" t="str">
        <f t="shared" ref="X20" si="33">IF(AND(AND(X14="X",X17="X"),SUM(W14,W17)=0,ISNUMBER(W20)),"",IF(OR(X14="M",X17="M"),"M",IF(AND(X14=X17,OR(X14="X",X14="W",X14="Z")),UPPER(X14),"")))</f>
        <v/>
      </c>
      <c r="Y20" s="44"/>
      <c r="Z20" s="42" t="str">
        <f t="shared" ref="Z20" si="34">IF(OR(AND(Z14="",AA14=""),AND(Z17="",AA17=""),AND(AA14="X",AA17="X"),OR(AA14="M",AA17="M")),"",SUM(Z14,Z17))</f>
        <v/>
      </c>
      <c r="AA20" s="43" t="str">
        <f t="shared" ref="AA20" si="35">IF(AND(AND(AA14="X",AA17="X"),SUM(Z14,Z17)=0,ISNUMBER(Z20)),"",IF(OR(AA14="M",AA17="M"),"M",IF(AND(AA14=AA17,OR(AA14="X",AA14="W",AA14="Z")),UPPER(AA14),"")))</f>
        <v/>
      </c>
      <c r="AB20" s="44"/>
      <c r="AC20" s="42" t="str">
        <f t="shared" ref="AC20" si="36">IF(OR(AND(AC14="",AD14=""),AND(AC17="",AD17=""),AND(AD14="X",AD17="X"),OR(AD14="M",AD17="M")),"",SUM(AC14,AC17))</f>
        <v/>
      </c>
      <c r="AD20" s="43" t="str">
        <f t="shared" ref="AD20" si="37">IF(AND(AND(AD14="X",AD17="X"),SUM(AC14,AC17)=0,ISNUMBER(AC20)),"",IF(OR(AD14="M",AD17="M"),"M",IF(AND(AD14=AD17,OR(AD14="X",AD14="W",AD14="Z")),UPPER(AD14),"")))</f>
        <v/>
      </c>
      <c r="AE20" s="44"/>
      <c r="AF20" s="42" t="str">
        <f t="shared" ref="AF20" si="38">IF(OR(AND(AF14="",AG14=""),AND(AF17="",AG17=""),AND(AG14="X",AG17="X"),OR(AG14="M",AG17="M")),"",SUM(AF14,AF17))</f>
        <v/>
      </c>
      <c r="AG20" s="43" t="str">
        <f t="shared" ref="AG20" si="39">IF(AND(AND(AG14="X",AG17="X"),SUM(AF14,AF17)=0,ISNUMBER(AF20)),"",IF(OR(AG14="M",AG17="M"),"M",IF(AND(AG14=AG17,OR(AG14="X",AG14="W",AG14="Z")),UPPER(AG14),"")))</f>
        <v/>
      </c>
      <c r="AH20" s="44"/>
      <c r="AI20" s="42" t="str">
        <f t="shared" ref="AI20" si="40">IF(OR(AND(AI14="",AJ14=""),AND(AI17="",AJ17=""),AND(AJ14="X",AJ17="X"),OR(AJ14="M",AJ17="M")),"",SUM(AI14,AI17))</f>
        <v/>
      </c>
      <c r="AJ20" s="43" t="str">
        <f t="shared" ref="AJ20" si="41">IF(AND(AND(AJ14="X",AJ17="X"),SUM(AI14,AI17)=0,ISNUMBER(AI20)),"",IF(OR(AJ14="M",AJ17="M"),"M",IF(AND(AJ14=AJ17,OR(AJ14="X",AJ14="W",AJ14="Z")),UPPER(AJ14),"")))</f>
        <v/>
      </c>
      <c r="AK20" s="44"/>
      <c r="AL20" s="118"/>
    </row>
    <row r="21" spans="2:38" ht="15" customHeight="1">
      <c r="B21" s="97"/>
      <c r="C21" s="99"/>
      <c r="D21" s="302"/>
      <c r="E21" s="119" t="s">
        <v>481</v>
      </c>
      <c r="F21" s="115"/>
      <c r="G21" s="112"/>
      <c r="H21" s="115" t="s">
        <v>136</v>
      </c>
      <c r="I21" s="115" t="s">
        <v>139</v>
      </c>
      <c r="J21" s="116" t="s">
        <v>0</v>
      </c>
      <c r="K21" s="116" t="s">
        <v>140</v>
      </c>
      <c r="L21" s="116" t="s">
        <v>141</v>
      </c>
      <c r="M21" s="116" t="s">
        <v>0</v>
      </c>
      <c r="N21" s="116" t="s">
        <v>409</v>
      </c>
      <c r="O21" s="116" t="s">
        <v>409</v>
      </c>
      <c r="P21" s="117"/>
      <c r="Q21" s="42" t="str">
        <f t="shared" ref="Q21" si="42">IF(OR(AND(Q15="",R15=""),AND(Q18="",R18=""),AND(R15="X",R18="X"),OR(R15="M",R18="M")),"",SUM(Q15,Q18))</f>
        <v/>
      </c>
      <c r="R21" s="43" t="str">
        <f t="shared" ref="R21" si="43">IF(AND(AND(R15="X",R18="X"),SUM(Q15,Q18)=0,ISNUMBER(Q21)),"",IF(OR(R15="M",R18="M"),"M",IF(AND(R15=R18,OR(R15="X",R15="W",R15="Z")),UPPER(R15),"")))</f>
        <v/>
      </c>
      <c r="S21" s="44"/>
      <c r="T21" s="42" t="str">
        <f t="shared" ref="T21" si="44">IF(OR(AND(T15="",U15=""),AND(T18="",U18=""),AND(U15="X",U18="X"),OR(U15="M",U18="M")),"",SUM(T15,T18))</f>
        <v/>
      </c>
      <c r="U21" s="43" t="str">
        <f t="shared" ref="U21" si="45">IF(AND(AND(U15="X",U18="X"),SUM(T15,T18)=0,ISNUMBER(T21)),"",IF(OR(U15="M",U18="M"),"M",IF(AND(U15=U18,OR(U15="X",U15="W",U15="Z")),UPPER(U15),"")))</f>
        <v/>
      </c>
      <c r="V21" s="44"/>
      <c r="W21" s="42" t="str">
        <f t="shared" ref="W21" si="46">IF(OR(AND(W15="",X15=""),AND(W18="",X18=""),AND(X15="X",X18="X"),OR(X15="M",X18="M")),"",SUM(W15,W18))</f>
        <v/>
      </c>
      <c r="X21" s="43" t="str">
        <f t="shared" ref="X21" si="47">IF(AND(AND(X15="X",X18="X"),SUM(W15,W18)=0,ISNUMBER(W21)),"",IF(OR(X15="M",X18="M"),"M",IF(AND(X15=X18,OR(X15="X",X15="W",X15="Z")),UPPER(X15),"")))</f>
        <v/>
      </c>
      <c r="Y21" s="44"/>
      <c r="Z21" s="42" t="str">
        <f t="shared" ref="Z21" si="48">IF(OR(AND(Z15="",AA15=""),AND(Z18="",AA18=""),AND(AA15="X",AA18="X"),OR(AA15="M",AA18="M")),"",SUM(Z15,Z18))</f>
        <v/>
      </c>
      <c r="AA21" s="43" t="str">
        <f t="shared" ref="AA21" si="49">IF(AND(AND(AA15="X",AA18="X"),SUM(Z15,Z18)=0,ISNUMBER(Z21)),"",IF(OR(AA15="M",AA18="M"),"M",IF(AND(AA15=AA18,OR(AA15="X",AA15="W",AA15="Z")),UPPER(AA15),"")))</f>
        <v/>
      </c>
      <c r="AB21" s="44"/>
      <c r="AC21" s="42" t="str">
        <f t="shared" ref="AC21" si="50">IF(OR(AND(AC15="",AD15=""),AND(AC18="",AD18=""),AND(AD15="X",AD18="X"),OR(AD15="M",AD18="M")),"",SUM(AC15,AC18))</f>
        <v/>
      </c>
      <c r="AD21" s="43" t="str">
        <f t="shared" ref="AD21" si="51">IF(AND(AND(AD15="X",AD18="X"),SUM(AC15,AC18)=0,ISNUMBER(AC21)),"",IF(OR(AD15="M",AD18="M"),"M",IF(AND(AD15=AD18,OR(AD15="X",AD15="W",AD15="Z")),UPPER(AD15),"")))</f>
        <v/>
      </c>
      <c r="AE21" s="44"/>
      <c r="AF21" s="42" t="str">
        <f t="shared" ref="AF21" si="52">IF(OR(AND(AF15="",AG15=""),AND(AF18="",AG18=""),AND(AG15="X",AG18="X"),OR(AG15="M",AG18="M")),"",SUM(AF15,AF18))</f>
        <v/>
      </c>
      <c r="AG21" s="43" t="str">
        <f t="shared" ref="AG21" si="53">IF(AND(AND(AG15="X",AG18="X"),SUM(AF15,AF18)=0,ISNUMBER(AF21)),"",IF(OR(AG15="M",AG18="M"),"M",IF(AND(AG15=AG18,OR(AG15="X",AG15="W",AG15="Z")),UPPER(AG15),"")))</f>
        <v/>
      </c>
      <c r="AH21" s="44"/>
      <c r="AI21" s="42" t="str">
        <f t="shared" ref="AI21" si="54">IF(OR(AND(AI15="",AJ15=""),AND(AI18="",AJ18=""),AND(AJ15="X",AJ18="X"),OR(AJ15="M",AJ18="M")),"",SUM(AI15,AI18))</f>
        <v/>
      </c>
      <c r="AJ21" s="43" t="str">
        <f t="shared" ref="AJ21" si="55">IF(AND(AND(AJ15="X",AJ18="X"),SUM(AI15,AI18)=0,ISNUMBER(AI21)),"",IF(OR(AJ15="M",AJ18="M"),"M",IF(AND(AJ15=AJ18,OR(AJ15="X",AJ15="W",AJ15="Z")),UPPER(AJ15),"")))</f>
        <v/>
      </c>
      <c r="AK21" s="44"/>
      <c r="AL21" s="118"/>
    </row>
    <row r="22" spans="2:38" ht="15" customHeight="1">
      <c r="B22" s="97"/>
      <c r="C22" s="99"/>
      <c r="D22" s="302"/>
      <c r="E22" s="119" t="s">
        <v>482</v>
      </c>
      <c r="F22" s="115"/>
      <c r="G22" s="112"/>
      <c r="H22" s="115" t="s">
        <v>0</v>
      </c>
      <c r="I22" s="115" t="s">
        <v>139</v>
      </c>
      <c r="J22" s="116" t="s">
        <v>0</v>
      </c>
      <c r="K22" s="116" t="s">
        <v>140</v>
      </c>
      <c r="L22" s="116" t="s">
        <v>141</v>
      </c>
      <c r="M22" s="116" t="s">
        <v>0</v>
      </c>
      <c r="N22" s="116" t="s">
        <v>409</v>
      </c>
      <c r="O22" s="116" t="s">
        <v>409</v>
      </c>
      <c r="P22" s="117"/>
      <c r="Q22" s="42" t="str">
        <f t="shared" ref="Q22" si="56">IF(OR(AND(Q16="",R16=""),AND(Q19="",R19=""),AND(R16="X",R19="X"),OR(R16="M",R19="M")),"",SUM(Q16,Q19))</f>
        <v/>
      </c>
      <c r="R22" s="43" t="str">
        <f t="shared" ref="R22" si="57">IF(AND(AND(R16="X",R19="X"),SUM(Q16,Q19)=0,ISNUMBER(Q22)),"",IF(OR(R16="M",R19="M"),"M",IF(AND(R16=R19,OR(R16="X",R16="W",R16="Z")),UPPER(R16),"")))</f>
        <v/>
      </c>
      <c r="S22" s="44"/>
      <c r="T22" s="42" t="str">
        <f t="shared" ref="T22" si="58">IF(OR(AND(T16="",U16=""),AND(T19="",U19=""),AND(U16="X",U19="X"),OR(U16="M",U19="M")),"",SUM(T16,T19))</f>
        <v/>
      </c>
      <c r="U22" s="43" t="str">
        <f t="shared" ref="U22" si="59">IF(AND(AND(U16="X",U19="X"),SUM(T16,T19)=0,ISNUMBER(T22)),"",IF(OR(U16="M",U19="M"),"M",IF(AND(U16=U19,OR(U16="X",U16="W",U16="Z")),UPPER(U16),"")))</f>
        <v/>
      </c>
      <c r="V22" s="44"/>
      <c r="W22" s="42" t="str">
        <f t="shared" ref="W22" si="60">IF(OR(AND(W16="",X16=""),AND(W19="",X19=""),AND(X16="X",X19="X"),OR(X16="M",X19="M")),"",SUM(W16,W19))</f>
        <v/>
      </c>
      <c r="X22" s="43" t="str">
        <f t="shared" ref="X22" si="61">IF(AND(AND(X16="X",X19="X"),SUM(W16,W19)=0,ISNUMBER(W22)),"",IF(OR(X16="M",X19="M"),"M",IF(AND(X16=X19,OR(X16="X",X16="W",X16="Z")),UPPER(X16),"")))</f>
        <v/>
      </c>
      <c r="Y22" s="44"/>
      <c r="Z22" s="42" t="str">
        <f t="shared" ref="Z22" si="62">IF(OR(AND(Z16="",AA16=""),AND(Z19="",AA19=""),AND(AA16="X",AA19="X"),OR(AA16="M",AA19="M")),"",SUM(Z16,Z19))</f>
        <v/>
      </c>
      <c r="AA22" s="43" t="str">
        <f t="shared" ref="AA22" si="63">IF(AND(AND(AA16="X",AA19="X"),SUM(Z16,Z19)=0,ISNUMBER(Z22)),"",IF(OR(AA16="M",AA19="M"),"M",IF(AND(AA16=AA19,OR(AA16="X",AA16="W",AA16="Z")),UPPER(AA16),"")))</f>
        <v/>
      </c>
      <c r="AB22" s="44"/>
      <c r="AC22" s="42" t="str">
        <f t="shared" ref="AC22" si="64">IF(OR(AND(AC16="",AD16=""),AND(AC19="",AD19=""),AND(AD16="X",AD19="X"),OR(AD16="M",AD19="M")),"",SUM(AC16,AC19))</f>
        <v/>
      </c>
      <c r="AD22" s="43" t="str">
        <f t="shared" ref="AD22" si="65">IF(AND(AND(AD16="X",AD19="X"),SUM(AC16,AC19)=0,ISNUMBER(AC22)),"",IF(OR(AD16="M",AD19="M"),"M",IF(AND(AD16=AD19,OR(AD16="X",AD16="W",AD16="Z")),UPPER(AD16),"")))</f>
        <v/>
      </c>
      <c r="AE22" s="44"/>
      <c r="AF22" s="42" t="str">
        <f t="shared" ref="AF22" si="66">IF(OR(AND(AF16="",AG16=""),AND(AF19="",AG19=""),AND(AG16="X",AG19="X"),OR(AG16="M",AG19="M")),"",SUM(AF16,AF19))</f>
        <v/>
      </c>
      <c r="AG22" s="43" t="str">
        <f t="shared" ref="AG22" si="67">IF(AND(AND(AG16="X",AG19="X"),SUM(AF16,AF19)=0,ISNUMBER(AF22)),"",IF(OR(AG16="M",AG19="M"),"M",IF(AND(AG16=AG19,OR(AG16="X",AG16="W",AG16="Z")),UPPER(AG16),"")))</f>
        <v/>
      </c>
      <c r="AH22" s="44"/>
      <c r="AI22" s="42" t="str">
        <f t="shared" ref="AI22" si="68">IF(OR(AND(AI16="",AJ16=""),AND(AI19="",AJ19=""),AND(AJ16="X",AJ19="X"),OR(AJ16="M",AJ19="M")),"",SUM(AI16,AI19))</f>
        <v/>
      </c>
      <c r="AJ22" s="43" t="str">
        <f t="shared" ref="AJ22" si="69">IF(AND(AND(AJ16="X",AJ19="X"),SUM(AI16,AI19)=0,ISNUMBER(AI22)),"",IF(OR(AJ16="M",AJ19="M"),"M",IF(AND(AJ16=AJ19,OR(AJ16="X",AJ16="W",AJ16="Z")),UPPER(AJ16),"")))</f>
        <v/>
      </c>
      <c r="AK22" s="44"/>
      <c r="AL22" s="118"/>
    </row>
    <row r="23" spans="2:38" ht="15" customHeight="1">
      <c r="B23" s="97"/>
      <c r="C23" s="99"/>
      <c r="D23" s="298" t="s">
        <v>484</v>
      </c>
      <c r="E23" s="298"/>
      <c r="F23" s="115"/>
      <c r="G23" s="112"/>
      <c r="H23" s="115" t="s">
        <v>0</v>
      </c>
      <c r="I23" s="115" t="s">
        <v>139</v>
      </c>
      <c r="J23" s="116" t="s">
        <v>0</v>
      </c>
      <c r="K23" s="108" t="s">
        <v>140</v>
      </c>
      <c r="L23" s="108" t="s">
        <v>142</v>
      </c>
      <c r="M23" s="116" t="s">
        <v>0</v>
      </c>
      <c r="N23" s="116" t="s">
        <v>409</v>
      </c>
      <c r="O23" s="116" t="s">
        <v>409</v>
      </c>
      <c r="P23" s="120"/>
      <c r="Q23" s="39"/>
      <c r="R23" s="40"/>
      <c r="S23" s="41"/>
      <c r="T23" s="39"/>
      <c r="U23" s="40"/>
      <c r="V23" s="41"/>
      <c r="W23" s="39"/>
      <c r="X23" s="40"/>
      <c r="Y23" s="41"/>
      <c r="Z23" s="39"/>
      <c r="AA23" s="40"/>
      <c r="AB23" s="41"/>
      <c r="AC23" s="39"/>
      <c r="AD23" s="40"/>
      <c r="AE23" s="41"/>
      <c r="AF23" s="39"/>
      <c r="AG23" s="40"/>
      <c r="AH23" s="41"/>
      <c r="AI23" s="42" t="str">
        <f>IF(OR(EXACT(Q23,R23),EXACT(T23,U23),EXACT(Z23,AA23),EXACT(AF23,AG23),AND(R23="X",U23="X",AA23="X",AG23="X"),OR(R23="M",U23="M",AA23="M",AG23="M")),"",SUM(Q23,T23,Z23,AF23))</f>
        <v/>
      </c>
      <c r="AJ23" s="43" t="str">
        <f>IF(AND(AND(R23="X",U23="X",AA23="X",AG23="X"),SUM(Q23,T23,Z23,AF23)=0,ISNUMBER(AI23)),"",IF(OR(R23="M",U23="M",AA23="M",AG23="M"),"M",IF(AND(R23=U23,R23=AA23,R23=AG23,OR(R23="X",R23="W",R23="Z")),UPPER(R23),"")))</f>
        <v/>
      </c>
      <c r="AK23" s="44"/>
      <c r="AL23" s="118"/>
    </row>
    <row r="24" spans="2:38" ht="15" customHeight="1">
      <c r="B24" s="97"/>
      <c r="C24" s="99"/>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row>
    <row r="25" spans="2:38" ht="15" customHeight="1">
      <c r="B25" s="97"/>
      <c r="C25" s="99"/>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row>
    <row r="26" spans="2:38" hidden="1">
      <c r="B26" s="97"/>
    </row>
    <row r="27" spans="2:38" hidden="1">
      <c r="B27" s="97"/>
      <c r="Q27" s="122">
        <f>SUMPRODUCT(--(Q14:Q23=0),--(Q14:Q23&lt;&gt;""),--(R14:R23="Z"))+SUMPRODUCT(--(Q14:Q23=0),--(Q14:Q23&lt;&gt;""),--(R14:R23=""))+SUMPRODUCT(--(Q14:Q23&gt;0),--(R14:R23="W"))+SUMPRODUCT(--(Q14:Q23&gt;0), --(Q14:Q23&lt;&gt;""),--(R14:R23=""))+SUMPRODUCT(--(Q14:Q23=""),--(R14:R23="Z"))</f>
        <v>0</v>
      </c>
      <c r="R27" s="123"/>
      <c r="S27" s="123"/>
      <c r="T27" s="122">
        <f t="shared" ref="T27" si="70">SUMPRODUCT(--(T14:T23=0),--(T14:T23&lt;&gt;""),--(U14:U23="Z"))+SUMPRODUCT(--(T14:T23=0),--(T14:T23&lt;&gt;""),--(U14:U23=""))+SUMPRODUCT(--(T14:T23&gt;0),--(U14:U23="W"))+SUMPRODUCT(--(T14:T23&gt;0), --(T14:T23&lt;&gt;""),--(U14:U23=""))+SUMPRODUCT(--(T14:T23=""),--(U14:U23="Z"))</f>
        <v>0</v>
      </c>
      <c r="U27" s="123"/>
      <c r="V27" s="123"/>
      <c r="W27" s="122">
        <f t="shared" ref="W27" si="71">SUMPRODUCT(--(W14:W23=0),--(W14:W23&lt;&gt;""),--(X14:X23="Z"))+SUMPRODUCT(--(W14:W23=0),--(W14:W23&lt;&gt;""),--(X14:X23=""))+SUMPRODUCT(--(W14:W23&gt;0),--(X14:X23="W"))+SUMPRODUCT(--(W14:W23&gt;0), --(W14:W23&lt;&gt;""),--(X14:X23=""))+SUMPRODUCT(--(W14:W23=""),--(X14:X23="Z"))</f>
        <v>0</v>
      </c>
      <c r="X27" s="123"/>
      <c r="Y27" s="123"/>
      <c r="Z27" s="122">
        <f t="shared" ref="Z27" si="72">SUMPRODUCT(--(Z14:Z23=0),--(Z14:Z23&lt;&gt;""),--(AA14:AA23="Z"))+SUMPRODUCT(--(Z14:Z23=0),--(Z14:Z23&lt;&gt;""),--(AA14:AA23=""))+SUMPRODUCT(--(Z14:Z23&gt;0),--(AA14:AA23="W"))+SUMPRODUCT(--(Z14:Z23&gt;0), --(Z14:Z23&lt;&gt;""),--(AA14:AA23=""))+SUMPRODUCT(--(Z14:Z23=""),--(AA14:AA23="Z"))</f>
        <v>0</v>
      </c>
      <c r="AA27" s="123"/>
      <c r="AB27" s="123"/>
      <c r="AC27" s="122">
        <f t="shared" ref="AC27" si="73">SUMPRODUCT(--(AC14:AC23=0),--(AC14:AC23&lt;&gt;""),--(AD14:AD23="Z"))+SUMPRODUCT(--(AC14:AC23=0),--(AC14:AC23&lt;&gt;""),--(AD14:AD23=""))+SUMPRODUCT(--(AC14:AC23&gt;0),--(AD14:AD23="W"))+SUMPRODUCT(--(AC14:AC23&gt;0), --(AC14:AC23&lt;&gt;""),--(AD14:AD23=""))+SUMPRODUCT(--(AC14:AC23=""),--(AD14:AD23="Z"))</f>
        <v>0</v>
      </c>
      <c r="AD27" s="123"/>
      <c r="AE27" s="123"/>
      <c r="AF27" s="122">
        <f t="shared" ref="AF27" si="74">SUMPRODUCT(--(AF14:AF23=0),--(AF14:AF23&lt;&gt;""),--(AG14:AG23="Z"))+SUMPRODUCT(--(AF14:AF23=0),--(AF14:AF23&lt;&gt;""),--(AG14:AG23=""))+SUMPRODUCT(--(AF14:AF23&gt;0),--(AG14:AG23="W"))+SUMPRODUCT(--(AF14:AF23&gt;0), --(AF14:AF23&lt;&gt;""),--(AG14:AG23=""))+SUMPRODUCT(--(AF14:AF23=""),--(AG14:AG23="Z"))</f>
        <v>0</v>
      </c>
      <c r="AG27" s="123"/>
      <c r="AH27" s="123"/>
      <c r="AI27" s="122">
        <f t="shared" ref="AI27" si="75">SUMPRODUCT(--(AI14:AI23=0),--(AI14:AI23&lt;&gt;""),--(AJ14:AJ23="Z"))+SUMPRODUCT(--(AI14:AI23=0),--(AI14:AI23&lt;&gt;""),--(AJ14:AJ23=""))+SUMPRODUCT(--(AI14:AI23&gt;0),--(AJ14:AJ23="W"))+SUMPRODUCT(--(AI14:AI23&gt;0), --(AI14:AI23&lt;&gt;""),--(AJ14:AJ23=""))+SUMPRODUCT(--(AI14:AI23=""),--(AJ14:AJ23="Z"))</f>
        <v>0</v>
      </c>
      <c r="AJ27" s="123"/>
      <c r="AK27" s="123"/>
    </row>
    <row r="28" spans="2:38" hidden="1">
      <c r="B28" s="97"/>
    </row>
    <row r="29" spans="2:38" hidden="1">
      <c r="B29" s="97"/>
    </row>
    <row r="30" spans="2:38" hidden="1">
      <c r="B30" s="97"/>
    </row>
    <row r="31" spans="2:38" hidden="1">
      <c r="B31" s="97"/>
    </row>
    <row r="32" spans="2:38" hidden="1">
      <c r="B32" s="97"/>
    </row>
    <row r="33" spans="2:2" hidden="1">
      <c r="B33" s="97"/>
    </row>
    <row r="34" spans="2:2" hidden="1">
      <c r="B34" s="97"/>
    </row>
    <row r="35" spans="2:2" hidden="1">
      <c r="B35" s="97"/>
    </row>
    <row r="36" spans="2:2" hidden="1">
      <c r="B36" s="97"/>
    </row>
    <row r="37" spans="2:2">
      <c r="B37" s="97"/>
    </row>
    <row r="38" spans="2:2">
      <c r="B38" s="97"/>
    </row>
    <row r="39" spans="2:2">
      <c r="B39" s="97"/>
    </row>
    <row r="40" spans="2:2">
      <c r="B40" s="97"/>
    </row>
    <row r="41" spans="2:2">
      <c r="B41" s="97"/>
    </row>
    <row r="42" spans="2:2">
      <c r="B42" s="97"/>
    </row>
    <row r="43" spans="2:2">
      <c r="B43" s="97"/>
    </row>
    <row r="44" spans="2:2">
      <c r="B44" s="97"/>
    </row>
    <row r="45" spans="2:2">
      <c r="B45" s="97"/>
    </row>
    <row r="46" spans="2:2">
      <c r="B46" s="97"/>
    </row>
    <row r="47" spans="2:2">
      <c r="B47" s="97"/>
    </row>
    <row r="48" spans="2:2">
      <c r="B48" s="97"/>
    </row>
    <row r="49" spans="2:2">
      <c r="B49" s="97"/>
    </row>
    <row r="50" spans="2:2">
      <c r="B50" s="97"/>
    </row>
    <row r="51" spans="2:2">
      <c r="B51" s="97"/>
    </row>
    <row r="53" spans="2:2">
      <c r="B53" s="97"/>
    </row>
  </sheetData>
  <sheetProtection password="CA1C" sheet="1" objects="1" scenarios="1" formatCells="0" formatColumns="0" formatRows="0" sort="0" autoFilter="0"/>
  <mergeCells count="24">
    <mergeCell ref="D23:E23"/>
    <mergeCell ref="Q3:S3"/>
    <mergeCell ref="T3:Y3"/>
    <mergeCell ref="Z3:AE3"/>
    <mergeCell ref="AF3:AH3"/>
    <mergeCell ref="AF4:AH4"/>
    <mergeCell ref="D20:D22"/>
    <mergeCell ref="Q5:S5"/>
    <mergeCell ref="T5:V5"/>
    <mergeCell ref="W5:Y5"/>
    <mergeCell ref="Z5:AB5"/>
    <mergeCell ref="AI4:AK4"/>
    <mergeCell ref="D3:E5"/>
    <mergeCell ref="AI3:AK3"/>
    <mergeCell ref="D14:D16"/>
    <mergeCell ref="D17:D19"/>
    <mergeCell ref="AC5:AE5"/>
    <mergeCell ref="AF5:AH5"/>
    <mergeCell ref="AI5:AK5"/>
    <mergeCell ref="Q4:S4"/>
    <mergeCell ref="T4:V4"/>
    <mergeCell ref="W4:Y4"/>
    <mergeCell ref="Z4:AB4"/>
    <mergeCell ref="AC4:AE4"/>
  </mergeCells>
  <conditionalFormatting sqref="Q14:Q23 T14:T23 W16 Z14:Z23 AC14:AC23 AF14:AF23 AI14:AI23 W19:W22">
    <cfRule type="expression" dxfId="117" priority="12">
      <formula xml:space="preserve"> OR(AND(Q14=0,Q14&lt;&gt;"",R14&lt;&gt;"Z",R14&lt;&gt;""),AND(Q14&gt;0,Q14&lt;&gt;"",R14&lt;&gt;"W",R14&lt;&gt;""),AND(Q14="", R14="W"))</formula>
    </cfRule>
  </conditionalFormatting>
  <conditionalFormatting sqref="R14:R23 U14:U23 X16 AA14:AA23 AD14:AD23 AG14:AG23 AJ14:AJ23 X19:X22">
    <cfRule type="expression" dxfId="116" priority="11">
      <formula xml:space="preserve"> OR(AND(Q14=0,Q14&lt;&gt;"",R14&lt;&gt;"Z",R14&lt;&gt;""),AND(Q14&gt;0,Q14&lt;&gt;"",R14&lt;&gt;"W",R14&lt;&gt;""),AND(Q14="", R14="W"))</formula>
    </cfRule>
  </conditionalFormatting>
  <conditionalFormatting sqref="S14:S23 V14:V23 Y16 AB14:AB23 AE14:AE23 AH14:AH23 AK14:AK23 Y19:Y22">
    <cfRule type="expression" dxfId="115" priority="10">
      <formula xml:space="preserve"> AND(OR(R14="X",R14="W"),S14="")</formula>
    </cfRule>
  </conditionalFormatting>
  <conditionalFormatting sqref="W16 W19 AI16 AI19 Q16 T16 Z16 AC16 AF16 Q19 T19 Z19 AC19 AF19">
    <cfRule type="expression" dxfId="114" priority="14">
      <formula>OR(AND(R14="X",R15="X"),AND(R14="M",R15="M"))</formula>
    </cfRule>
    <cfRule type="expression" dxfId="113" priority="16">
      <formula>IF(OR(AND(Q14="",R14=""),AND(Q15="",R15=""),AND(R14="X",R15="X"),OR(R14="M",R15="M")),"",SUM(Q14,Q15)) &lt;&gt; Q16</formula>
    </cfRule>
  </conditionalFormatting>
  <conditionalFormatting sqref="X16 X19 AJ16 AJ19 R16 U16 AA16 AD16 AG16 R19 U19 AA19 AD19 AG19">
    <cfRule type="expression" dxfId="112" priority="18">
      <formula>OR(AND(R14="X",R15="X"),AND(R14="M",R15="M"))</formula>
    </cfRule>
    <cfRule type="expression" dxfId="111" priority="20">
      <formula>IF(AND(AND(R14="X",R15="X"),SUM(Q14,Q15)=0,ISNUMBER(Q16)),"",IF(OR(R14="M",R15="M"),"M",IF(AND(R14=R15,OR(R14="X",R14="W",R14="Z")),UPPER(R14),""))) &lt;&gt; R16</formula>
    </cfRule>
  </conditionalFormatting>
  <conditionalFormatting sqref="W20:W22 AI20:AI22 Q20:Q22 T20:T22 Z20:Z22 AC20:AC22 AF20:AF22">
    <cfRule type="expression" dxfId="110" priority="22">
      <formula>OR(AND(R14="X",R17="X"),AND(R14="M",R17="M"))</formula>
    </cfRule>
    <cfRule type="expression" dxfId="109" priority="24">
      <formula>IF(OR(AND(Q14="",R14=""),AND(Q17="",R17=""),AND(R14="X",R17="X"),OR(R14="M",R17="M")),"",SUM(Q14,Q17)) &lt;&gt; Q20</formula>
    </cfRule>
  </conditionalFormatting>
  <conditionalFormatting sqref="X20:X22 AJ20:AJ22 R20:R22 U20:U22 AA20:AA22 AD20:AD22 AG20:AG22">
    <cfRule type="expression" dxfId="108" priority="26">
      <formula>OR(AND(R14="X",R17="X"),AND(R14="M",R17="M"))</formula>
    </cfRule>
    <cfRule type="expression" dxfId="107" priority="28">
      <formula>IF(AND(AND(R14="X",R17="X"),SUM(Q14,Q17)=0,ISNUMBER(Q20)),"",IF(OR(R14="M",R17="M"),"M",IF(AND(R14=R17,OR(R14="X",R14="W",R14="Z")),UPPER(R14),""))) &lt;&gt; R20</formula>
    </cfRule>
  </conditionalFormatting>
  <conditionalFormatting sqref="AI14:AI15 AI17:AI18 AI23">
    <cfRule type="expression" dxfId="106" priority="38">
      <formula>OR(AND(R14="X",U14="X",AA14="X",AG14="X"),AND(R14="M",U14="M",AA14="M",AG14="M"))</formula>
    </cfRule>
    <cfRule type="expression" dxfId="105" priority="40">
      <formula>IF(OR(EXACT(Q14,R14),EXACT(T14,U14),EXACT(Z14,AA14),EXACT(AF14,AG14),AND(R14="X",U14="X",AA14="X",AG14="X"),OR(R14="M",U14="M",AA14="M",AG14="M")),"",SUM(Q14,T14,Z14,AF14)) &lt;&gt; AI14</formula>
    </cfRule>
  </conditionalFormatting>
  <conditionalFormatting sqref="AJ14:AJ15 AJ17:AJ18 AJ23">
    <cfRule type="expression" dxfId="104" priority="42">
      <formula>OR(AND(R14="X",U14="X",AA14="X",AG14="X"),AND(R14="M",U14="M",AA14="M",AG14="M"))</formula>
    </cfRule>
    <cfRule type="expression" dxfId="103" priority="44">
      <formula>IF(AND(AND(R14="X",U14="X",AA14="X",AG14="X"),SUM(Q14,T14,Z14,AF14)=0,ISNUMBER(AI14)),"",IF(OR(R14="M",U14="M",AA14="M",AG14="M"),"M",IF(AND(R14=U14,R14=AA14,R14=AG14,OR(R14="X",R14="W",R14="Z")),UPPER(R14),""))) &lt;&gt; AJ14</formula>
    </cfRule>
  </conditionalFormatting>
  <conditionalFormatting sqref="W14:W15">
    <cfRule type="expression" dxfId="102" priority="9">
      <formula xml:space="preserve"> OR(AND(W14=0,W14&lt;&gt;"",X14&lt;&gt;"Z",X14&lt;&gt;""),AND(W14&gt;0,W14&lt;&gt;"",X14&lt;&gt;"W",X14&lt;&gt;""),AND(W14="", X14="W"))</formula>
    </cfRule>
  </conditionalFormatting>
  <conditionalFormatting sqref="X14:X15">
    <cfRule type="expression" dxfId="101" priority="8">
      <formula xml:space="preserve"> OR(AND(W14=0,W14&lt;&gt;"",X14&lt;&gt;"Z",X14&lt;&gt;""),AND(W14&gt;0,W14&lt;&gt;"",X14&lt;&gt;"W",X14&lt;&gt;""),AND(W14="", X14="W"))</formula>
    </cfRule>
  </conditionalFormatting>
  <conditionalFormatting sqref="Y14:Y15">
    <cfRule type="expression" dxfId="100" priority="7">
      <formula xml:space="preserve"> AND(OR(X14="X",X14="W"),Y14="")</formula>
    </cfRule>
  </conditionalFormatting>
  <conditionalFormatting sqref="W17:W18">
    <cfRule type="expression" dxfId="99" priority="6">
      <formula xml:space="preserve"> OR(AND(W17=0,W17&lt;&gt;"",X17&lt;&gt;"Z",X17&lt;&gt;""),AND(W17&gt;0,W17&lt;&gt;"",X17&lt;&gt;"W",X17&lt;&gt;""),AND(W17="", X17="W"))</formula>
    </cfRule>
  </conditionalFormatting>
  <conditionalFormatting sqref="X17:X18">
    <cfRule type="expression" dxfId="98" priority="5">
      <formula xml:space="preserve"> OR(AND(W17=0,W17&lt;&gt;"",X17&lt;&gt;"Z",X17&lt;&gt;""),AND(W17&gt;0,W17&lt;&gt;"",X17&lt;&gt;"W",X17&lt;&gt;""),AND(W17="", X17="W"))</formula>
    </cfRule>
  </conditionalFormatting>
  <conditionalFormatting sqref="Y17:Y18">
    <cfRule type="expression" dxfId="97" priority="4">
      <formula xml:space="preserve"> AND(OR(X17="X",X17="W"),Y17="")</formula>
    </cfRule>
  </conditionalFormatting>
  <conditionalFormatting sqref="W23">
    <cfRule type="expression" dxfId="96" priority="3">
      <formula xml:space="preserve"> OR(AND(W23=0,W23&lt;&gt;"",X23&lt;&gt;"Z",X23&lt;&gt;""),AND(W23&gt;0,W23&lt;&gt;"",X23&lt;&gt;"W",X23&lt;&gt;""),AND(W23="", X23="W"))</formula>
    </cfRule>
  </conditionalFormatting>
  <conditionalFormatting sqref="X23">
    <cfRule type="expression" dxfId="95" priority="2">
      <formula xml:space="preserve"> OR(AND(W23=0,W23&lt;&gt;"",X23&lt;&gt;"Z",X23&lt;&gt;""),AND(W23&gt;0,W23&lt;&gt;"",X23&lt;&gt;"W",X23&lt;&gt;""),AND(W23="", X23="W"))</formula>
    </cfRule>
  </conditionalFormatting>
  <conditionalFormatting sqref="Y23">
    <cfRule type="expression" dxfId="94" priority="1">
      <formula xml:space="preserve"> AND(OR(X23="X",X23="W"),Y23="")</formula>
    </cfRule>
  </conditionalFormatting>
  <dataValidations count="4">
    <dataValidation allowBlank="1" showInputMessage="1" showErrorMessage="1" sqref="Q24:AK1048576 A1:P1048576 AL1:XFD1048576 Q1:AK13"/>
    <dataValidation type="textLength" allowBlank="1" showInputMessage="1" showErrorMessage="1" errorTitle="Entrée non valide" error="La longueur du texte devrait être comprise entre 2 et 500 caractères" sqref="S14:S23 V14:V23 Y14:Y23 AB14:AB23 AE14:AE23 AH14:AH23 AK14:AK23">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23 U14:U23 X14:X23 AA14:AA23 AD14:AD23 AG14:AG23 AJ14:AJ23">
      <formula1>"Z,M,X,W"</formula1>
    </dataValidation>
    <dataValidation type="decimal" operator="greaterThanOrEqual" allowBlank="1" showInputMessage="1" showErrorMessage="1" errorTitle="Entrée non valide" error="Veuillez entrer une valeur numérique" sqref="Q14:Q23 T14:T23 W14:W23 Z14:Z23 AC14:AC23 AF14:AF23 AI14:AI23">
      <formula1>0</formula1>
    </dataValidation>
  </dataValidations>
  <pageMargins left="0.23622047244094491" right="0.23622047244094491" top="0.74803149606299213" bottom="0.74803149606299213" header="0.31496062992125984" footer="0.31496062992125984"/>
  <pageSetup scale="52" fitToHeight="0" orientation="portrait" r:id="rId1"/>
  <headerFooter>
    <oddFooter>&amp;C&amp;P&amp;R&amp;F</oddFooter>
  </headerFooter>
  <colBreaks count="1" manualBreakCount="1">
    <brk id="3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62"/>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9.140625" defaultRowHeight="15"/>
  <cols>
    <col min="1" max="1" width="18.28515625" style="139" hidden="1" customWidth="1"/>
    <col min="2" max="2" width="5" style="139" hidden="1" customWidth="1"/>
    <col min="3" max="3" width="5.7109375" style="139" customWidth="1"/>
    <col min="4" max="4" width="11.140625" style="139" customWidth="1"/>
    <col min="5" max="5" width="60.140625" style="139" bestFit="1" customWidth="1"/>
    <col min="6" max="7" width="8.7109375" style="139" hidden="1" customWidth="1"/>
    <col min="8" max="8" width="3" style="139" hidden="1" customWidth="1"/>
    <col min="9" max="9" width="5.85546875" style="139" hidden="1" customWidth="1"/>
    <col min="10" max="10" width="3" style="139" hidden="1" customWidth="1"/>
    <col min="11" max="11" width="5.28515625" style="139" hidden="1" customWidth="1"/>
    <col min="12" max="12" width="3.7109375" style="139" hidden="1" customWidth="1"/>
    <col min="13" max="13" width="6.7109375" style="139" hidden="1" customWidth="1"/>
    <col min="14" max="15" width="4.140625" style="139" hidden="1" customWidth="1"/>
    <col min="16" max="16" width="11" style="139" hidden="1" customWidth="1"/>
    <col min="17" max="17" width="12.7109375" style="139" customWidth="1"/>
    <col min="18" max="18" width="2.7109375" style="139" customWidth="1"/>
    <col min="19" max="19" width="5.7109375" style="139" customWidth="1"/>
    <col min="20" max="20" width="12.7109375" style="139" customWidth="1"/>
    <col min="21" max="21" width="2.7109375" style="139" customWidth="1"/>
    <col min="22" max="22" width="5.7109375" style="139" customWidth="1"/>
    <col min="23" max="23" width="12.7109375" style="139" customWidth="1"/>
    <col min="24" max="24" width="2.7109375" style="139" customWidth="1"/>
    <col min="25" max="25" width="5.7109375" style="139" customWidth="1"/>
    <col min="26" max="26" width="12.7109375" style="139" customWidth="1"/>
    <col min="27" max="27" width="2.7109375" style="139" customWidth="1"/>
    <col min="28" max="28" width="5.7109375" style="139" customWidth="1"/>
    <col min="29" max="29" width="12.7109375" style="139" customWidth="1"/>
    <col min="30" max="30" width="2.7109375" style="139" customWidth="1"/>
    <col min="31" max="32" width="5.7109375" style="139" customWidth="1"/>
    <col min="33" max="16384" width="9.140625" style="139"/>
  </cols>
  <sheetData>
    <row r="1" spans="1:39" s="125" customFormat="1" ht="33.75" customHeight="1">
      <c r="A1" s="93" t="s">
        <v>83</v>
      </c>
      <c r="B1" s="94" t="s">
        <v>410</v>
      </c>
      <c r="C1" s="95"/>
      <c r="D1" s="303" t="s">
        <v>485</v>
      </c>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124"/>
      <c r="AH1" s="124"/>
      <c r="AI1" s="124"/>
      <c r="AJ1" s="124"/>
      <c r="AK1" s="124"/>
      <c r="AL1" s="124"/>
      <c r="AM1" s="124"/>
    </row>
    <row r="2" spans="1:39" s="124" customFormat="1" ht="3.75" customHeight="1">
      <c r="A2" s="93" t="s">
        <v>89</v>
      </c>
      <c r="B2" s="98" t="str">
        <f>VLOOKUP(VAL_C1!$B$2,VAL_Drop_Down_Lists!$A$3:$B$213,2,FALSE)</f>
        <v>_X</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26"/>
    </row>
    <row r="3" spans="1:39" s="124" customFormat="1" ht="45" customHeight="1">
      <c r="A3" s="93" t="s">
        <v>93</v>
      </c>
      <c r="B3" s="98" t="str">
        <f>IF(VAL_C1!$H$32&lt;&gt;"", YEAR(VAL_C1!$H$32),"")</f>
        <v/>
      </c>
      <c r="C3" s="100"/>
      <c r="D3" s="278" t="s">
        <v>478</v>
      </c>
      <c r="E3" s="279"/>
      <c r="F3" s="100"/>
      <c r="G3" s="100"/>
      <c r="H3" s="100"/>
      <c r="I3" s="100"/>
      <c r="J3" s="100"/>
      <c r="K3" s="100"/>
      <c r="L3" s="100"/>
      <c r="M3" s="100"/>
      <c r="N3" s="100"/>
      <c r="O3" s="100"/>
      <c r="P3" s="100"/>
      <c r="Q3" s="308" t="s">
        <v>465</v>
      </c>
      <c r="R3" s="308"/>
      <c r="S3" s="308"/>
      <c r="T3" s="308" t="s">
        <v>466</v>
      </c>
      <c r="U3" s="308"/>
      <c r="V3" s="308"/>
      <c r="W3" s="308" t="s">
        <v>467</v>
      </c>
      <c r="X3" s="308"/>
      <c r="Y3" s="308"/>
      <c r="Z3" s="308" t="s">
        <v>468</v>
      </c>
      <c r="AA3" s="308"/>
      <c r="AB3" s="308"/>
      <c r="AC3" s="309" t="s">
        <v>469</v>
      </c>
      <c r="AD3" s="309"/>
      <c r="AE3" s="309"/>
      <c r="AF3" s="126"/>
    </row>
    <row r="4" spans="1:39" s="124" customFormat="1" ht="32.25" customHeight="1">
      <c r="A4" s="93" t="s">
        <v>96</v>
      </c>
      <c r="B4" s="98" t="str">
        <f>IF(VAL_C1!$H$33&lt;&gt;"", YEAR(VAL_C1!$H$33),"")</f>
        <v/>
      </c>
      <c r="C4" s="100"/>
      <c r="D4" s="237" t="s">
        <v>486</v>
      </c>
      <c r="E4" s="127" t="s">
        <v>488</v>
      </c>
      <c r="F4" s="128"/>
      <c r="G4" s="128"/>
      <c r="H4" s="128"/>
      <c r="I4" s="128"/>
      <c r="J4" s="128"/>
      <c r="K4" s="128"/>
      <c r="L4" s="128"/>
      <c r="M4" s="128"/>
      <c r="N4" s="128"/>
      <c r="O4" s="128"/>
      <c r="P4" s="128"/>
      <c r="Q4" s="308" t="s">
        <v>471</v>
      </c>
      <c r="R4" s="308"/>
      <c r="S4" s="308"/>
      <c r="T4" s="308" t="s">
        <v>472</v>
      </c>
      <c r="U4" s="308"/>
      <c r="V4" s="308"/>
      <c r="W4" s="308" t="s">
        <v>474</v>
      </c>
      <c r="X4" s="308"/>
      <c r="Y4" s="308"/>
      <c r="Z4" s="308" t="s">
        <v>476</v>
      </c>
      <c r="AA4" s="308"/>
      <c r="AB4" s="308"/>
      <c r="AC4" s="309" t="s">
        <v>477</v>
      </c>
      <c r="AD4" s="309"/>
      <c r="AE4" s="309"/>
      <c r="AF4" s="126"/>
    </row>
    <row r="5" spans="1:39" s="124" customFormat="1" ht="21" hidden="1">
      <c r="A5" s="93" t="s">
        <v>98</v>
      </c>
      <c r="B5" s="94" t="s">
        <v>0</v>
      </c>
      <c r="C5" s="100"/>
      <c r="D5" s="100"/>
      <c r="E5" s="100"/>
      <c r="F5" s="129"/>
      <c r="G5" s="129"/>
      <c r="H5" s="129"/>
      <c r="I5" s="129"/>
      <c r="J5" s="129"/>
      <c r="K5" s="129"/>
      <c r="L5" s="129"/>
      <c r="M5" s="129"/>
      <c r="N5" s="129"/>
      <c r="O5" s="130"/>
      <c r="P5" s="108"/>
      <c r="Q5" s="131"/>
      <c r="R5" s="131"/>
      <c r="S5" s="131"/>
      <c r="T5" s="131"/>
      <c r="U5" s="131"/>
      <c r="V5" s="131"/>
      <c r="W5" s="131"/>
      <c r="X5" s="131"/>
      <c r="Y5" s="131"/>
      <c r="Z5" s="131"/>
      <c r="AA5" s="131"/>
      <c r="AB5" s="131"/>
      <c r="AC5" s="131"/>
      <c r="AD5" s="131"/>
      <c r="AE5" s="131"/>
      <c r="AF5" s="126"/>
    </row>
    <row r="6" spans="1:39" s="124" customFormat="1" ht="21" hidden="1">
      <c r="A6" s="93" t="s">
        <v>100</v>
      </c>
      <c r="B6" s="94"/>
      <c r="C6" s="100"/>
      <c r="D6" s="128"/>
      <c r="E6" s="128"/>
      <c r="F6" s="129"/>
      <c r="G6" s="129"/>
      <c r="H6" s="129"/>
      <c r="I6" s="129"/>
      <c r="J6" s="129"/>
      <c r="K6" s="129"/>
      <c r="L6" s="129"/>
      <c r="M6" s="129"/>
      <c r="N6" s="129"/>
      <c r="O6" s="130"/>
      <c r="P6" s="108" t="s">
        <v>1</v>
      </c>
      <c r="Q6" s="131" t="s">
        <v>183</v>
      </c>
      <c r="R6" s="131"/>
      <c r="S6" s="131"/>
      <c r="T6" s="131" t="s">
        <v>183</v>
      </c>
      <c r="U6" s="131"/>
      <c r="V6" s="131"/>
      <c r="W6" s="131" t="s">
        <v>183</v>
      </c>
      <c r="X6" s="131"/>
      <c r="Y6" s="131"/>
      <c r="Z6" s="131" t="s">
        <v>183</v>
      </c>
      <c r="AA6" s="131"/>
      <c r="AB6" s="131"/>
      <c r="AC6" s="131" t="s">
        <v>183</v>
      </c>
      <c r="AD6" s="131"/>
      <c r="AE6" s="131"/>
      <c r="AF6" s="126"/>
    </row>
    <row r="7" spans="1:39" s="124" customFormat="1" ht="21" hidden="1">
      <c r="A7" s="93" t="s">
        <v>102</v>
      </c>
      <c r="B7" s="98" t="str">
        <f>IF(VAL_C1!$H$33&lt;&gt;"", YEAR(VAL_C1!$H$33),"")</f>
        <v/>
      </c>
      <c r="C7" s="100"/>
      <c r="D7" s="128"/>
      <c r="E7" s="128"/>
      <c r="F7" s="129"/>
      <c r="G7" s="129"/>
      <c r="H7" s="129"/>
      <c r="I7" s="129"/>
      <c r="J7" s="129"/>
      <c r="K7" s="129"/>
      <c r="L7" s="129"/>
      <c r="M7" s="129"/>
      <c r="N7" s="129"/>
      <c r="O7" s="130"/>
      <c r="P7" s="108" t="s">
        <v>129</v>
      </c>
      <c r="Q7" s="131" t="s">
        <v>144</v>
      </c>
      <c r="R7" s="131"/>
      <c r="S7" s="131"/>
      <c r="T7" s="131" t="s">
        <v>145</v>
      </c>
      <c r="U7" s="131"/>
      <c r="V7" s="131"/>
      <c r="W7" s="131" t="s">
        <v>146</v>
      </c>
      <c r="X7" s="131"/>
      <c r="Y7" s="131"/>
      <c r="Z7" s="131" t="s">
        <v>147</v>
      </c>
      <c r="AA7" s="131"/>
      <c r="AB7" s="131"/>
      <c r="AC7" s="131" t="s">
        <v>148</v>
      </c>
      <c r="AD7" s="131"/>
      <c r="AE7" s="131"/>
      <c r="AF7" s="126"/>
    </row>
    <row r="8" spans="1:39" s="124" customFormat="1" ht="21" hidden="1">
      <c r="A8" s="93" t="s">
        <v>104</v>
      </c>
      <c r="B8" s="98" t="str">
        <f>IF(VAL_C1!$H$34&lt;&gt;"", YEAR(VAL_C1!$H$34),"")</f>
        <v/>
      </c>
      <c r="C8" s="100"/>
      <c r="D8" s="128"/>
      <c r="E8" s="128"/>
      <c r="F8" s="129"/>
      <c r="G8" s="129"/>
      <c r="H8" s="129"/>
      <c r="I8" s="129"/>
      <c r="J8" s="129"/>
      <c r="K8" s="129"/>
      <c r="L8" s="129"/>
      <c r="M8" s="129"/>
      <c r="N8" s="129"/>
      <c r="O8" s="130"/>
      <c r="P8" s="108" t="s">
        <v>130</v>
      </c>
      <c r="Q8" s="131" t="s">
        <v>0</v>
      </c>
      <c r="R8" s="131"/>
      <c r="S8" s="131"/>
      <c r="T8" s="131" t="s">
        <v>0</v>
      </c>
      <c r="U8" s="131"/>
      <c r="V8" s="131"/>
      <c r="W8" s="131" t="s">
        <v>0</v>
      </c>
      <c r="X8" s="131"/>
      <c r="Y8" s="131"/>
      <c r="Z8" s="131" t="s">
        <v>0</v>
      </c>
      <c r="AA8" s="131"/>
      <c r="AB8" s="131"/>
      <c r="AC8" s="131" t="s">
        <v>0</v>
      </c>
      <c r="AD8" s="131"/>
      <c r="AE8" s="131"/>
      <c r="AF8" s="126"/>
    </row>
    <row r="9" spans="1:39" s="124" customFormat="1" ht="21" hidden="1">
      <c r="A9" s="93" t="s">
        <v>106</v>
      </c>
      <c r="B9" s="94" t="s">
        <v>460</v>
      </c>
      <c r="C9" s="100"/>
      <c r="D9" s="128"/>
      <c r="E9" s="128"/>
      <c r="F9" s="129"/>
      <c r="G9" s="129"/>
      <c r="H9" s="129"/>
      <c r="I9" s="129"/>
      <c r="J9" s="129"/>
      <c r="K9" s="129"/>
      <c r="L9" s="129"/>
      <c r="M9" s="129"/>
      <c r="N9" s="129"/>
      <c r="O9" s="130"/>
      <c r="P9" s="108" t="s">
        <v>131</v>
      </c>
      <c r="Q9" s="131" t="s">
        <v>0</v>
      </c>
      <c r="R9" s="131"/>
      <c r="S9" s="131"/>
      <c r="T9" s="131" t="s">
        <v>0</v>
      </c>
      <c r="U9" s="131"/>
      <c r="V9" s="131"/>
      <c r="W9" s="131" t="s">
        <v>0</v>
      </c>
      <c r="X9" s="131"/>
      <c r="Y9" s="131"/>
      <c r="Z9" s="131" t="s">
        <v>0</v>
      </c>
      <c r="AA9" s="131"/>
      <c r="AB9" s="131"/>
      <c r="AC9" s="131" t="s">
        <v>0</v>
      </c>
      <c r="AD9" s="131"/>
      <c r="AE9" s="131"/>
      <c r="AF9" s="126"/>
    </row>
    <row r="10" spans="1:39" s="124" customFormat="1" ht="21" hidden="1">
      <c r="A10" s="93" t="s">
        <v>108</v>
      </c>
      <c r="B10" s="94">
        <v>0</v>
      </c>
      <c r="C10" s="100"/>
      <c r="D10" s="128"/>
      <c r="E10" s="128"/>
      <c r="F10" s="129"/>
      <c r="G10" s="129"/>
      <c r="H10" s="129"/>
      <c r="I10" s="129"/>
      <c r="J10" s="129"/>
      <c r="K10" s="129"/>
      <c r="L10" s="129"/>
      <c r="M10" s="129"/>
      <c r="N10" s="129"/>
      <c r="O10" s="108"/>
      <c r="P10" s="108" t="s">
        <v>2</v>
      </c>
      <c r="Q10" s="131" t="s">
        <v>0</v>
      </c>
      <c r="R10" s="131"/>
      <c r="S10" s="131"/>
      <c r="T10" s="131" t="s">
        <v>0</v>
      </c>
      <c r="U10" s="131"/>
      <c r="V10" s="131"/>
      <c r="W10" s="131" t="s">
        <v>0</v>
      </c>
      <c r="X10" s="131"/>
      <c r="Y10" s="131"/>
      <c r="Z10" s="131" t="s">
        <v>0</v>
      </c>
      <c r="AA10" s="131"/>
      <c r="AB10" s="131"/>
      <c r="AC10" s="131" t="s">
        <v>0</v>
      </c>
      <c r="AD10" s="131"/>
      <c r="AE10" s="131"/>
      <c r="AF10" s="126"/>
    </row>
    <row r="11" spans="1:39" s="124" customFormat="1" ht="21" hidden="1">
      <c r="A11" s="93" t="s">
        <v>110</v>
      </c>
      <c r="B11" s="94">
        <v>0</v>
      </c>
      <c r="C11" s="100"/>
      <c r="D11" s="128"/>
      <c r="E11" s="128"/>
      <c r="F11" s="129"/>
      <c r="G11" s="129"/>
      <c r="H11" s="129"/>
      <c r="I11" s="129"/>
      <c r="J11" s="129"/>
      <c r="K11" s="129"/>
      <c r="L11" s="129"/>
      <c r="M11" s="129"/>
      <c r="N11" s="129"/>
      <c r="O11" s="108"/>
      <c r="P11" s="108"/>
      <c r="Q11" s="131"/>
      <c r="R11" s="131"/>
      <c r="S11" s="131"/>
      <c r="T11" s="131"/>
      <c r="U11" s="131"/>
      <c r="V11" s="131"/>
      <c r="W11" s="131"/>
      <c r="X11" s="131"/>
      <c r="Y11" s="131"/>
      <c r="Z11" s="131"/>
      <c r="AA11" s="131"/>
      <c r="AB11" s="131"/>
      <c r="AC11" s="131"/>
      <c r="AD11" s="131"/>
      <c r="AE11" s="131"/>
      <c r="AF11" s="126"/>
    </row>
    <row r="12" spans="1:39" s="124" customFormat="1" ht="21" hidden="1">
      <c r="C12" s="100"/>
      <c r="D12" s="128"/>
      <c r="E12" s="128"/>
      <c r="F12" s="129"/>
      <c r="G12" s="129"/>
      <c r="H12" s="129"/>
      <c r="I12" s="129"/>
      <c r="J12" s="129"/>
      <c r="K12" s="129"/>
      <c r="L12" s="129"/>
      <c r="M12" s="129"/>
      <c r="N12" s="129"/>
      <c r="O12" s="108"/>
      <c r="P12" s="108"/>
      <c r="Q12" s="131"/>
      <c r="R12" s="131"/>
      <c r="S12" s="131"/>
      <c r="T12" s="131"/>
      <c r="U12" s="131"/>
      <c r="V12" s="131"/>
      <c r="W12" s="131"/>
      <c r="X12" s="131"/>
      <c r="Y12" s="131"/>
      <c r="Z12" s="131"/>
      <c r="AA12" s="131"/>
      <c r="AB12" s="131"/>
      <c r="AC12" s="131"/>
      <c r="AD12" s="131"/>
      <c r="AE12" s="131"/>
      <c r="AF12" s="126"/>
    </row>
    <row r="13" spans="1:39" s="124" customFormat="1" ht="3.75" hidden="1" customHeight="1">
      <c r="C13" s="100"/>
      <c r="D13" s="128"/>
      <c r="E13" s="128"/>
      <c r="F13" s="220"/>
      <c r="G13" s="220"/>
      <c r="H13" s="221" t="s">
        <v>111</v>
      </c>
      <c r="I13" s="221" t="s">
        <v>114</v>
      </c>
      <c r="J13" s="221" t="s">
        <v>116</v>
      </c>
      <c r="K13" s="221" t="s">
        <v>118</v>
      </c>
      <c r="L13" s="221" t="s">
        <v>120</v>
      </c>
      <c r="M13" s="221" t="s">
        <v>122</v>
      </c>
      <c r="N13" s="221" t="s">
        <v>124</v>
      </c>
      <c r="O13" s="221" t="s">
        <v>126</v>
      </c>
      <c r="P13" s="220"/>
      <c r="Q13" s="126"/>
      <c r="R13" s="126"/>
      <c r="S13" s="126"/>
      <c r="T13" s="126"/>
      <c r="U13" s="126"/>
      <c r="V13" s="126"/>
      <c r="W13" s="126"/>
      <c r="X13" s="126"/>
      <c r="Y13" s="126"/>
      <c r="Z13" s="126"/>
      <c r="AA13" s="126"/>
      <c r="AB13" s="126"/>
      <c r="AC13" s="126"/>
      <c r="AD13" s="126"/>
      <c r="AE13" s="126"/>
      <c r="AF13" s="126"/>
    </row>
    <row r="14" spans="1:39" s="132" customFormat="1" ht="15" customHeight="1">
      <c r="C14" s="100"/>
      <c r="D14" s="304" t="s">
        <v>480</v>
      </c>
      <c r="E14" s="133" t="s">
        <v>489</v>
      </c>
      <c r="F14" s="131"/>
      <c r="G14" s="131"/>
      <c r="H14" s="131" t="s">
        <v>135</v>
      </c>
      <c r="I14" s="131" t="s">
        <v>139</v>
      </c>
      <c r="J14" s="131" t="s">
        <v>0</v>
      </c>
      <c r="K14" s="131" t="s">
        <v>140</v>
      </c>
      <c r="L14" s="131" t="s">
        <v>141</v>
      </c>
      <c r="M14" s="131" t="s">
        <v>448</v>
      </c>
      <c r="N14" s="131" t="s">
        <v>409</v>
      </c>
      <c r="O14" s="131" t="s">
        <v>409</v>
      </c>
      <c r="P14" s="134"/>
      <c r="Q14" s="48"/>
      <c r="R14" s="49"/>
      <c r="S14" s="50"/>
      <c r="T14" s="48"/>
      <c r="U14" s="49"/>
      <c r="V14" s="50"/>
      <c r="W14" s="48"/>
      <c r="X14" s="49"/>
      <c r="Y14" s="50"/>
      <c r="Z14" s="48"/>
      <c r="AA14" s="49"/>
      <c r="AB14" s="50"/>
      <c r="AC14" s="51" t="str">
        <f>IF(OR(EXACT(Q14,R14),EXACT(T14,U14), EXACT(W14,X14),EXACT(Z14,AA14), COUNTIF(R14:AA14,"M")&gt;0,COUNTIF(R14:AA14,"X")=4),"",SUM(Q14,T14, W14,Z14))</f>
        <v/>
      </c>
      <c r="AD14" s="52" t="str">
        <f>IF(AND(COUNTIF(R14:AA14,"X")=4,SUM(Q14,T14, W14, Z14)=0,ISNUMBER(AC14)),"",IF(COUNTIF(R14:AA14,"M")&gt;0,"M", IF(AND(COUNTIF(R14:AA14,R14)=4,OR(R14="X",R14="W",R14="Z")),UPPER(R14),"")))</f>
        <v/>
      </c>
      <c r="AE14" s="53"/>
      <c r="AF14" s="135"/>
    </row>
    <row r="15" spans="1:39" s="132" customFormat="1" ht="15" customHeight="1">
      <c r="C15" s="100"/>
      <c r="D15" s="304"/>
      <c r="E15" s="133" t="s">
        <v>490</v>
      </c>
      <c r="F15" s="131"/>
      <c r="G15" s="131"/>
      <c r="H15" s="131" t="s">
        <v>135</v>
      </c>
      <c r="I15" s="131" t="s">
        <v>139</v>
      </c>
      <c r="J15" s="131" t="s">
        <v>0</v>
      </c>
      <c r="K15" s="131" t="s">
        <v>140</v>
      </c>
      <c r="L15" s="131" t="s">
        <v>141</v>
      </c>
      <c r="M15" s="131" t="s">
        <v>449</v>
      </c>
      <c r="N15" s="131" t="s">
        <v>409</v>
      </c>
      <c r="O15" s="131" t="s">
        <v>409</v>
      </c>
      <c r="P15" s="134"/>
      <c r="Q15" s="45"/>
      <c r="R15" s="46"/>
      <c r="S15" s="47"/>
      <c r="T15" s="45"/>
      <c r="U15" s="46"/>
      <c r="V15" s="47"/>
      <c r="W15" s="45"/>
      <c r="X15" s="46"/>
      <c r="Y15" s="47"/>
      <c r="Z15" s="45"/>
      <c r="AA15" s="46"/>
      <c r="AB15" s="47"/>
      <c r="AC15" s="51" t="str">
        <f t="shared" ref="AC15:AC24" si="0">IF(OR(EXACT(Q15,R15),EXACT(T15,U15), EXACT(W15,X15),EXACT(Z15,AA15), COUNTIF(R15:AA15,"M")&gt;0,COUNTIF(R15:AA15,"X")=4),"",SUM(Q15,T15, W15,Z15))</f>
        <v/>
      </c>
      <c r="AD15" s="52" t="str">
        <f t="shared" ref="AD15:AD24" si="1">IF(AND(COUNTIF(R15:AA15,"X")=4,SUM(Q15,T15, W15, Z15)=0,ISNUMBER(AC15)),"",IF(COUNTIF(R15:AA15,"M")&gt;0,"M", IF(AND(COUNTIF(R15:AA15,R15)=4,OR(R15="X",R15="W",R15="Z")),UPPER(R15),"")))</f>
        <v/>
      </c>
      <c r="AE15" s="53"/>
      <c r="AF15" s="135"/>
    </row>
    <row r="16" spans="1:39" s="132" customFormat="1" ht="15" customHeight="1">
      <c r="C16" s="100"/>
      <c r="D16" s="304"/>
      <c r="E16" s="133" t="s">
        <v>491</v>
      </c>
      <c r="F16" s="131"/>
      <c r="G16" s="131"/>
      <c r="H16" s="131" t="s">
        <v>135</v>
      </c>
      <c r="I16" s="131" t="s">
        <v>139</v>
      </c>
      <c r="J16" s="131" t="s">
        <v>0</v>
      </c>
      <c r="K16" s="131" t="s">
        <v>140</v>
      </c>
      <c r="L16" s="131" t="s">
        <v>141</v>
      </c>
      <c r="M16" s="131" t="s">
        <v>450</v>
      </c>
      <c r="N16" s="131" t="s">
        <v>409</v>
      </c>
      <c r="O16" s="131" t="s">
        <v>409</v>
      </c>
      <c r="P16" s="134"/>
      <c r="Q16" s="45"/>
      <c r="R16" s="46"/>
      <c r="S16" s="47"/>
      <c r="T16" s="45"/>
      <c r="U16" s="46"/>
      <c r="V16" s="47"/>
      <c r="W16" s="45"/>
      <c r="X16" s="46"/>
      <c r="Y16" s="47"/>
      <c r="Z16" s="45"/>
      <c r="AA16" s="46"/>
      <c r="AB16" s="47"/>
      <c r="AC16" s="51" t="str">
        <f t="shared" si="0"/>
        <v/>
      </c>
      <c r="AD16" s="52" t="str">
        <f t="shared" si="1"/>
        <v/>
      </c>
      <c r="AE16" s="53"/>
      <c r="AF16" s="135"/>
    </row>
    <row r="17" spans="3:32" s="132" customFormat="1" ht="15" customHeight="1">
      <c r="C17" s="100"/>
      <c r="D17" s="304"/>
      <c r="E17" s="133" t="s">
        <v>492</v>
      </c>
      <c r="F17" s="131"/>
      <c r="G17" s="131"/>
      <c r="H17" s="131" t="s">
        <v>135</v>
      </c>
      <c r="I17" s="131" t="s">
        <v>139</v>
      </c>
      <c r="J17" s="131" t="s">
        <v>0</v>
      </c>
      <c r="K17" s="131" t="s">
        <v>140</v>
      </c>
      <c r="L17" s="131" t="s">
        <v>141</v>
      </c>
      <c r="M17" s="131" t="s">
        <v>451</v>
      </c>
      <c r="N17" s="131" t="s">
        <v>409</v>
      </c>
      <c r="O17" s="131" t="s">
        <v>409</v>
      </c>
      <c r="P17" s="134"/>
      <c r="Q17" s="45"/>
      <c r="R17" s="46"/>
      <c r="S17" s="47"/>
      <c r="T17" s="45"/>
      <c r="U17" s="46"/>
      <c r="V17" s="47"/>
      <c r="W17" s="45"/>
      <c r="X17" s="46"/>
      <c r="Y17" s="47"/>
      <c r="Z17" s="45"/>
      <c r="AA17" s="46"/>
      <c r="AB17" s="47"/>
      <c r="AC17" s="51" t="str">
        <f t="shared" si="0"/>
        <v/>
      </c>
      <c r="AD17" s="52" t="str">
        <f t="shared" si="1"/>
        <v/>
      </c>
      <c r="AE17" s="53"/>
      <c r="AF17" s="135"/>
    </row>
    <row r="18" spans="3:32" s="132" customFormat="1" ht="15" customHeight="1">
      <c r="C18" s="100"/>
      <c r="D18" s="304"/>
      <c r="E18" s="133" t="s">
        <v>493</v>
      </c>
      <c r="F18" s="131"/>
      <c r="G18" s="131"/>
      <c r="H18" s="131" t="s">
        <v>135</v>
      </c>
      <c r="I18" s="131" t="s">
        <v>139</v>
      </c>
      <c r="J18" s="131" t="s">
        <v>0</v>
      </c>
      <c r="K18" s="131" t="s">
        <v>140</v>
      </c>
      <c r="L18" s="131" t="s">
        <v>141</v>
      </c>
      <c r="M18" s="131" t="s">
        <v>452</v>
      </c>
      <c r="N18" s="131" t="s">
        <v>409</v>
      </c>
      <c r="O18" s="131" t="s">
        <v>409</v>
      </c>
      <c r="P18" s="134"/>
      <c r="Q18" s="45"/>
      <c r="R18" s="46"/>
      <c r="S18" s="47"/>
      <c r="T18" s="45"/>
      <c r="U18" s="46"/>
      <c r="V18" s="47"/>
      <c r="W18" s="45"/>
      <c r="X18" s="46"/>
      <c r="Y18" s="47"/>
      <c r="Z18" s="45"/>
      <c r="AA18" s="46"/>
      <c r="AB18" s="47"/>
      <c r="AC18" s="51" t="str">
        <f t="shared" si="0"/>
        <v/>
      </c>
      <c r="AD18" s="52" t="str">
        <f t="shared" si="1"/>
        <v/>
      </c>
      <c r="AE18" s="53"/>
      <c r="AF18" s="135"/>
    </row>
    <row r="19" spans="3:32" s="132" customFormat="1" ht="15" customHeight="1">
      <c r="C19" s="100"/>
      <c r="D19" s="304"/>
      <c r="E19" s="133" t="s">
        <v>494</v>
      </c>
      <c r="F19" s="131"/>
      <c r="G19" s="131"/>
      <c r="H19" s="131" t="s">
        <v>135</v>
      </c>
      <c r="I19" s="131" t="s">
        <v>139</v>
      </c>
      <c r="J19" s="131" t="s">
        <v>0</v>
      </c>
      <c r="K19" s="131" t="s">
        <v>140</v>
      </c>
      <c r="L19" s="131" t="s">
        <v>141</v>
      </c>
      <c r="M19" s="131" t="s">
        <v>453</v>
      </c>
      <c r="N19" s="131" t="s">
        <v>409</v>
      </c>
      <c r="O19" s="131" t="s">
        <v>409</v>
      </c>
      <c r="P19" s="134"/>
      <c r="Q19" s="45"/>
      <c r="R19" s="46"/>
      <c r="S19" s="47"/>
      <c r="T19" s="45"/>
      <c r="U19" s="46"/>
      <c r="V19" s="47"/>
      <c r="W19" s="45"/>
      <c r="X19" s="46"/>
      <c r="Y19" s="47"/>
      <c r="Z19" s="45"/>
      <c r="AA19" s="46"/>
      <c r="AB19" s="47"/>
      <c r="AC19" s="51" t="str">
        <f t="shared" si="0"/>
        <v/>
      </c>
      <c r="AD19" s="52" t="str">
        <f t="shared" si="1"/>
        <v/>
      </c>
      <c r="AE19" s="53"/>
      <c r="AF19" s="135"/>
    </row>
    <row r="20" spans="3:32" s="132" customFormat="1" ht="15" customHeight="1">
      <c r="C20" s="100"/>
      <c r="D20" s="304"/>
      <c r="E20" s="133" t="s">
        <v>495</v>
      </c>
      <c r="F20" s="131"/>
      <c r="G20" s="131"/>
      <c r="H20" s="131" t="s">
        <v>135</v>
      </c>
      <c r="I20" s="131" t="s">
        <v>139</v>
      </c>
      <c r="J20" s="131" t="s">
        <v>0</v>
      </c>
      <c r="K20" s="131" t="s">
        <v>140</v>
      </c>
      <c r="L20" s="131" t="s">
        <v>141</v>
      </c>
      <c r="M20" s="131" t="s">
        <v>454</v>
      </c>
      <c r="N20" s="131" t="s">
        <v>409</v>
      </c>
      <c r="O20" s="131" t="s">
        <v>409</v>
      </c>
      <c r="P20" s="134"/>
      <c r="Q20" s="45"/>
      <c r="R20" s="46"/>
      <c r="S20" s="47"/>
      <c r="T20" s="45"/>
      <c r="U20" s="46"/>
      <c r="V20" s="47"/>
      <c r="W20" s="45"/>
      <c r="X20" s="46"/>
      <c r="Y20" s="47"/>
      <c r="Z20" s="45"/>
      <c r="AA20" s="46"/>
      <c r="AB20" s="47"/>
      <c r="AC20" s="51" t="str">
        <f t="shared" si="0"/>
        <v/>
      </c>
      <c r="AD20" s="52" t="str">
        <f t="shared" si="1"/>
        <v/>
      </c>
      <c r="AE20" s="53"/>
      <c r="AF20" s="135"/>
    </row>
    <row r="21" spans="3:32" s="132" customFormat="1" ht="15" customHeight="1">
      <c r="C21" s="100"/>
      <c r="D21" s="304"/>
      <c r="E21" s="133" t="s">
        <v>496</v>
      </c>
      <c r="F21" s="131"/>
      <c r="G21" s="131"/>
      <c r="H21" s="131" t="s">
        <v>135</v>
      </c>
      <c r="I21" s="131" t="s">
        <v>139</v>
      </c>
      <c r="J21" s="131" t="s">
        <v>0</v>
      </c>
      <c r="K21" s="131" t="s">
        <v>140</v>
      </c>
      <c r="L21" s="131" t="s">
        <v>141</v>
      </c>
      <c r="M21" s="131" t="s">
        <v>455</v>
      </c>
      <c r="N21" s="131" t="s">
        <v>409</v>
      </c>
      <c r="O21" s="131" t="s">
        <v>409</v>
      </c>
      <c r="P21" s="134"/>
      <c r="Q21" s="45"/>
      <c r="R21" s="46"/>
      <c r="S21" s="47"/>
      <c r="T21" s="45"/>
      <c r="U21" s="46"/>
      <c r="V21" s="47"/>
      <c r="W21" s="45"/>
      <c r="X21" s="46"/>
      <c r="Y21" s="47"/>
      <c r="Z21" s="45"/>
      <c r="AA21" s="46"/>
      <c r="AB21" s="47"/>
      <c r="AC21" s="51" t="str">
        <f t="shared" si="0"/>
        <v/>
      </c>
      <c r="AD21" s="52" t="str">
        <f t="shared" si="1"/>
        <v/>
      </c>
      <c r="AE21" s="53"/>
      <c r="AF21" s="135"/>
    </row>
    <row r="22" spans="3:32" s="132" customFormat="1" ht="15" customHeight="1">
      <c r="C22" s="100"/>
      <c r="D22" s="304"/>
      <c r="E22" s="133" t="s">
        <v>497</v>
      </c>
      <c r="F22" s="131"/>
      <c r="G22" s="131"/>
      <c r="H22" s="131" t="s">
        <v>135</v>
      </c>
      <c r="I22" s="131" t="s">
        <v>139</v>
      </c>
      <c r="J22" s="131" t="s">
        <v>0</v>
      </c>
      <c r="K22" s="131" t="s">
        <v>140</v>
      </c>
      <c r="L22" s="131" t="s">
        <v>141</v>
      </c>
      <c r="M22" s="131" t="s">
        <v>456</v>
      </c>
      <c r="N22" s="131" t="s">
        <v>409</v>
      </c>
      <c r="O22" s="131" t="s">
        <v>409</v>
      </c>
      <c r="P22" s="134"/>
      <c r="Q22" s="45"/>
      <c r="R22" s="46"/>
      <c r="S22" s="47"/>
      <c r="T22" s="45"/>
      <c r="U22" s="46"/>
      <c r="V22" s="47"/>
      <c r="W22" s="45"/>
      <c r="X22" s="46"/>
      <c r="Y22" s="47"/>
      <c r="Z22" s="45"/>
      <c r="AA22" s="46"/>
      <c r="AB22" s="47"/>
      <c r="AC22" s="51" t="str">
        <f t="shared" si="0"/>
        <v/>
      </c>
      <c r="AD22" s="52" t="str">
        <f t="shared" si="1"/>
        <v/>
      </c>
      <c r="AE22" s="53"/>
      <c r="AF22" s="135"/>
    </row>
    <row r="23" spans="3:32" s="132" customFormat="1" ht="15" customHeight="1">
      <c r="C23" s="100"/>
      <c r="D23" s="304"/>
      <c r="E23" s="133" t="s">
        <v>459</v>
      </c>
      <c r="F23" s="131"/>
      <c r="G23" s="131"/>
      <c r="H23" s="131" t="s">
        <v>135</v>
      </c>
      <c r="I23" s="131" t="s">
        <v>139</v>
      </c>
      <c r="J23" s="131" t="s">
        <v>0</v>
      </c>
      <c r="K23" s="131" t="s">
        <v>140</v>
      </c>
      <c r="L23" s="131" t="s">
        <v>141</v>
      </c>
      <c r="M23" s="131" t="s">
        <v>457</v>
      </c>
      <c r="N23" s="131" t="s">
        <v>409</v>
      </c>
      <c r="O23" s="131" t="s">
        <v>409</v>
      </c>
      <c r="P23" s="134"/>
      <c r="Q23" s="45"/>
      <c r="R23" s="46"/>
      <c r="S23" s="47"/>
      <c r="T23" s="45"/>
      <c r="U23" s="46"/>
      <c r="V23" s="47"/>
      <c r="W23" s="45"/>
      <c r="X23" s="46"/>
      <c r="Y23" s="47"/>
      <c r="Z23" s="45"/>
      <c r="AA23" s="46"/>
      <c r="AB23" s="47"/>
      <c r="AC23" s="51" t="str">
        <f t="shared" si="0"/>
        <v/>
      </c>
      <c r="AD23" s="52" t="str">
        <f t="shared" si="1"/>
        <v/>
      </c>
      <c r="AE23" s="53"/>
      <c r="AF23" s="135"/>
    </row>
    <row r="24" spans="3:32" s="132" customFormat="1" ht="15" customHeight="1">
      <c r="C24" s="100"/>
      <c r="D24" s="304"/>
      <c r="E24" s="133" t="s">
        <v>498</v>
      </c>
      <c r="F24" s="131"/>
      <c r="G24" s="131"/>
      <c r="H24" s="131" t="s">
        <v>135</v>
      </c>
      <c r="I24" s="131" t="s">
        <v>139</v>
      </c>
      <c r="J24" s="131" t="s">
        <v>0</v>
      </c>
      <c r="K24" s="131" t="s">
        <v>140</v>
      </c>
      <c r="L24" s="131" t="s">
        <v>141</v>
      </c>
      <c r="M24" s="131" t="s">
        <v>143</v>
      </c>
      <c r="N24" s="131" t="s">
        <v>409</v>
      </c>
      <c r="O24" s="131" t="s">
        <v>409</v>
      </c>
      <c r="P24" s="134"/>
      <c r="Q24" s="45"/>
      <c r="R24" s="46"/>
      <c r="S24" s="47"/>
      <c r="T24" s="45"/>
      <c r="U24" s="46"/>
      <c r="V24" s="47"/>
      <c r="W24" s="45"/>
      <c r="X24" s="46"/>
      <c r="Y24" s="47"/>
      <c r="Z24" s="45"/>
      <c r="AA24" s="46"/>
      <c r="AB24" s="47"/>
      <c r="AC24" s="51" t="str">
        <f t="shared" si="0"/>
        <v/>
      </c>
      <c r="AD24" s="52" t="str">
        <f t="shared" si="1"/>
        <v/>
      </c>
      <c r="AE24" s="53"/>
      <c r="AF24" s="135"/>
    </row>
    <row r="25" spans="3:32" s="132" customFormat="1" ht="15" customHeight="1">
      <c r="C25" s="100"/>
      <c r="D25" s="304"/>
      <c r="E25" s="136" t="s">
        <v>487</v>
      </c>
      <c r="F25" s="131"/>
      <c r="G25" s="131"/>
      <c r="H25" s="131" t="s">
        <v>135</v>
      </c>
      <c r="I25" s="131" t="s">
        <v>139</v>
      </c>
      <c r="J25" s="131" t="s">
        <v>0</v>
      </c>
      <c r="K25" s="131" t="s">
        <v>140</v>
      </c>
      <c r="L25" s="131" t="s">
        <v>141</v>
      </c>
      <c r="M25" s="131" t="s">
        <v>0</v>
      </c>
      <c r="N25" s="131" t="s">
        <v>409</v>
      </c>
      <c r="O25" s="131" t="s">
        <v>409</v>
      </c>
      <c r="P25" s="137"/>
      <c r="Q25" s="42" t="str">
        <f>IF(OR(SUMPRODUCT(--(Q14:Q24=""),--(R14:R24=""))&gt;0,COUNTIF(R14:R24,"M")&gt;0,COUNTIF(R14:R24,"X")=11),"",SUM(Q14:Q24))</f>
        <v/>
      </c>
      <c r="R25" s="43" t="str">
        <f>IF(AND(COUNTIF(R14:R24,"X")=11,SUM(Q14:Q24)=0,ISNUMBER(Q25)),"",IF(COUNTIF(R14:R24,"M")&gt;0,"M",IF(AND(COUNTIF(R14:R24,R14)=11,OR(R14="X",R14="W",R14="Z")),UPPER(R14),"")))</f>
        <v/>
      </c>
      <c r="S25" s="44"/>
      <c r="T25" s="42" t="str">
        <f t="shared" ref="T25" si="2">IF(OR(SUMPRODUCT(--(T14:T24=""),--(U14:U24=""))&gt;0,COUNTIF(U14:U24,"M")&gt;0,COUNTIF(U14:U24,"X")=11),"",SUM(T14:T24))</f>
        <v/>
      </c>
      <c r="U25" s="43" t="str">
        <f t="shared" ref="U25" si="3">IF(AND(COUNTIF(U14:U24,"X")=11,SUM(T14:T24)=0,ISNUMBER(T25)),"",IF(COUNTIF(U14:U24,"M")&gt;0,"M",IF(AND(COUNTIF(U14:U24,U14)=11,OR(U14="X",U14="W",U14="Z")),UPPER(U14),"")))</f>
        <v/>
      </c>
      <c r="V25" s="44"/>
      <c r="W25" s="42" t="str">
        <f t="shared" ref="W25" si="4">IF(OR(SUMPRODUCT(--(W14:W24=""),--(X14:X24=""))&gt;0,COUNTIF(X14:X24,"M")&gt;0,COUNTIF(X14:X24,"X")=11),"",SUM(W14:W24))</f>
        <v/>
      </c>
      <c r="X25" s="43" t="str">
        <f t="shared" ref="X25" si="5">IF(AND(COUNTIF(X14:X24,"X")=11,SUM(W14:W24)=0,ISNUMBER(W25)),"",IF(COUNTIF(X14:X24,"M")&gt;0,"M",IF(AND(COUNTIF(X14:X24,X14)=11,OR(X14="X",X14="W",X14="Z")),UPPER(X14),"")))</f>
        <v/>
      </c>
      <c r="Y25" s="44"/>
      <c r="Z25" s="42" t="str">
        <f t="shared" ref="Z25" si="6">IF(OR(SUMPRODUCT(--(Z14:Z24=""),--(AA14:AA24=""))&gt;0,COUNTIF(AA14:AA24,"M")&gt;0,COUNTIF(AA14:AA24,"X")=11),"",SUM(Z14:Z24))</f>
        <v/>
      </c>
      <c r="AA25" s="43" t="str">
        <f t="shared" ref="AA25" si="7">IF(AND(COUNTIF(AA14:AA24,"X")=11,SUM(Z14:Z24)=0,ISNUMBER(Z25)),"",IF(COUNTIF(AA14:AA24,"M")&gt;0,"M",IF(AND(COUNTIF(AA14:AA24,AA14)=11,OR(AA14="X",AA14="W",AA14="Z")),UPPER(AA14),"")))</f>
        <v/>
      </c>
      <c r="AB25" s="44"/>
      <c r="AC25" s="42" t="str">
        <f t="shared" ref="AC25" si="8">IF(OR(SUMPRODUCT(--(AC14:AC24=""),--(AD14:AD24=""))&gt;0,COUNTIF(AD14:AD24,"M")&gt;0,COUNTIF(AD14:AD24,"X")=11),"",SUM(AC14:AC24))</f>
        <v/>
      </c>
      <c r="AD25" s="43" t="str">
        <f t="shared" ref="AD25" si="9">IF(AND(COUNTIF(AD14:AD24,"X")=11,SUM(AC14:AC24)=0,ISNUMBER(AC25)),"",IF(COUNTIF(AD14:AD24,"M")&gt;0,"M",IF(AND(COUNTIF(AD14:AD24,AD14)=11,OR(AD14="X",AD14="W",AD14="Z")),UPPER(AD14),"")))</f>
        <v/>
      </c>
      <c r="AE25" s="44"/>
      <c r="AF25" s="135"/>
    </row>
    <row r="26" spans="3:32" s="132" customFormat="1" ht="15" customHeight="1">
      <c r="C26" s="100"/>
      <c r="D26" s="304" t="s">
        <v>481</v>
      </c>
      <c r="E26" s="133" t="s">
        <v>489</v>
      </c>
      <c r="F26" s="131"/>
      <c r="G26" s="131"/>
      <c r="H26" s="131" t="s">
        <v>136</v>
      </c>
      <c r="I26" s="131" t="s">
        <v>139</v>
      </c>
      <c r="J26" s="131" t="s">
        <v>0</v>
      </c>
      <c r="K26" s="131" t="s">
        <v>140</v>
      </c>
      <c r="L26" s="131" t="s">
        <v>141</v>
      </c>
      <c r="M26" s="131" t="s">
        <v>448</v>
      </c>
      <c r="N26" s="131" t="s">
        <v>409</v>
      </c>
      <c r="O26" s="131" t="s">
        <v>409</v>
      </c>
      <c r="P26" s="134"/>
      <c r="Q26" s="45"/>
      <c r="R26" s="46"/>
      <c r="S26" s="47"/>
      <c r="T26" s="45"/>
      <c r="U26" s="46"/>
      <c r="V26" s="47"/>
      <c r="W26" s="45"/>
      <c r="X26" s="46"/>
      <c r="Y26" s="47"/>
      <c r="Z26" s="45"/>
      <c r="AA26" s="46"/>
      <c r="AB26" s="47"/>
      <c r="AC26" s="51" t="str">
        <f t="shared" ref="AC26:AC36" si="10">IF(OR(EXACT(Q26,R26),EXACT(T26,U26), EXACT(W26,X26),EXACT(Z26,AA26), COUNTIF(R26:AA26,"M")&gt;0,COUNTIF(R26:AA26,"X")=4),"",SUM(Q26,T26, W26,Z26))</f>
        <v/>
      </c>
      <c r="AD26" s="52" t="str">
        <f t="shared" ref="AD26:AD36" si="11">IF(AND(COUNTIF(R26:AA26,"X")=4,SUM(Q26,T26, W26, Z26)=0,ISNUMBER(AC26)),"",IF(COUNTIF(R26:AA26,"M")&gt;0,"M", IF(AND(COUNTIF(R26:AA26,R26)=4,OR(R26="X",R26="W",R26="Z")),UPPER(R26),"")))</f>
        <v/>
      </c>
      <c r="AE26" s="53"/>
      <c r="AF26" s="135"/>
    </row>
    <row r="27" spans="3:32" s="132" customFormat="1" ht="15" customHeight="1">
      <c r="C27" s="100"/>
      <c r="D27" s="304"/>
      <c r="E27" s="133" t="s">
        <v>490</v>
      </c>
      <c r="F27" s="131"/>
      <c r="G27" s="131"/>
      <c r="H27" s="131" t="s">
        <v>136</v>
      </c>
      <c r="I27" s="131" t="s">
        <v>139</v>
      </c>
      <c r="J27" s="131" t="s">
        <v>0</v>
      </c>
      <c r="K27" s="131" t="s">
        <v>140</v>
      </c>
      <c r="L27" s="131" t="s">
        <v>141</v>
      </c>
      <c r="M27" s="131" t="s">
        <v>449</v>
      </c>
      <c r="N27" s="131" t="s">
        <v>409</v>
      </c>
      <c r="O27" s="131" t="s">
        <v>409</v>
      </c>
      <c r="P27" s="134"/>
      <c r="Q27" s="45"/>
      <c r="R27" s="46"/>
      <c r="S27" s="47"/>
      <c r="T27" s="45"/>
      <c r="U27" s="46"/>
      <c r="V27" s="47"/>
      <c r="W27" s="45"/>
      <c r="X27" s="46"/>
      <c r="Y27" s="47"/>
      <c r="Z27" s="45"/>
      <c r="AA27" s="46"/>
      <c r="AB27" s="47"/>
      <c r="AC27" s="51" t="str">
        <f t="shared" si="10"/>
        <v/>
      </c>
      <c r="AD27" s="52" t="str">
        <f t="shared" si="11"/>
        <v/>
      </c>
      <c r="AE27" s="53"/>
      <c r="AF27" s="135"/>
    </row>
    <row r="28" spans="3:32" s="132" customFormat="1" ht="15" customHeight="1">
      <c r="C28" s="100"/>
      <c r="D28" s="304"/>
      <c r="E28" s="133" t="s">
        <v>491</v>
      </c>
      <c r="F28" s="131"/>
      <c r="G28" s="131"/>
      <c r="H28" s="131" t="s">
        <v>136</v>
      </c>
      <c r="I28" s="131" t="s">
        <v>139</v>
      </c>
      <c r="J28" s="131" t="s">
        <v>0</v>
      </c>
      <c r="K28" s="131" t="s">
        <v>140</v>
      </c>
      <c r="L28" s="131" t="s">
        <v>141</v>
      </c>
      <c r="M28" s="131" t="s">
        <v>450</v>
      </c>
      <c r="N28" s="131" t="s">
        <v>409</v>
      </c>
      <c r="O28" s="131" t="s">
        <v>409</v>
      </c>
      <c r="P28" s="134"/>
      <c r="Q28" s="45"/>
      <c r="R28" s="46"/>
      <c r="S28" s="47"/>
      <c r="T28" s="45"/>
      <c r="U28" s="46"/>
      <c r="V28" s="47"/>
      <c r="W28" s="45"/>
      <c r="X28" s="46"/>
      <c r="Y28" s="47"/>
      <c r="Z28" s="45"/>
      <c r="AA28" s="46"/>
      <c r="AB28" s="47"/>
      <c r="AC28" s="51" t="str">
        <f t="shared" si="10"/>
        <v/>
      </c>
      <c r="AD28" s="52" t="str">
        <f t="shared" si="11"/>
        <v/>
      </c>
      <c r="AE28" s="53"/>
      <c r="AF28" s="135"/>
    </row>
    <row r="29" spans="3:32" s="132" customFormat="1" ht="15" customHeight="1">
      <c r="C29" s="100"/>
      <c r="D29" s="304"/>
      <c r="E29" s="133" t="s">
        <v>492</v>
      </c>
      <c r="F29" s="131"/>
      <c r="G29" s="131"/>
      <c r="H29" s="131" t="s">
        <v>136</v>
      </c>
      <c r="I29" s="131" t="s">
        <v>139</v>
      </c>
      <c r="J29" s="131" t="s">
        <v>0</v>
      </c>
      <c r="K29" s="131" t="s">
        <v>140</v>
      </c>
      <c r="L29" s="131" t="s">
        <v>141</v>
      </c>
      <c r="M29" s="131" t="s">
        <v>451</v>
      </c>
      <c r="N29" s="131" t="s">
        <v>409</v>
      </c>
      <c r="O29" s="131" t="s">
        <v>409</v>
      </c>
      <c r="P29" s="134"/>
      <c r="Q29" s="45"/>
      <c r="R29" s="46"/>
      <c r="S29" s="47"/>
      <c r="T29" s="45"/>
      <c r="U29" s="46"/>
      <c r="V29" s="47"/>
      <c r="W29" s="45"/>
      <c r="X29" s="46"/>
      <c r="Y29" s="47"/>
      <c r="Z29" s="45"/>
      <c r="AA29" s="46"/>
      <c r="AB29" s="47"/>
      <c r="AC29" s="51" t="str">
        <f t="shared" si="10"/>
        <v/>
      </c>
      <c r="AD29" s="52" t="str">
        <f t="shared" si="11"/>
        <v/>
      </c>
      <c r="AE29" s="53"/>
      <c r="AF29" s="135"/>
    </row>
    <row r="30" spans="3:32" s="132" customFormat="1" ht="15" customHeight="1">
      <c r="C30" s="100"/>
      <c r="D30" s="304"/>
      <c r="E30" s="133" t="s">
        <v>493</v>
      </c>
      <c r="F30" s="131"/>
      <c r="G30" s="131"/>
      <c r="H30" s="131" t="s">
        <v>136</v>
      </c>
      <c r="I30" s="131" t="s">
        <v>139</v>
      </c>
      <c r="J30" s="131" t="s">
        <v>0</v>
      </c>
      <c r="K30" s="131" t="s">
        <v>140</v>
      </c>
      <c r="L30" s="131" t="s">
        <v>141</v>
      </c>
      <c r="M30" s="131" t="s">
        <v>452</v>
      </c>
      <c r="N30" s="131" t="s">
        <v>409</v>
      </c>
      <c r="O30" s="131" t="s">
        <v>409</v>
      </c>
      <c r="P30" s="134"/>
      <c r="Q30" s="45"/>
      <c r="R30" s="46"/>
      <c r="S30" s="47"/>
      <c r="T30" s="45"/>
      <c r="U30" s="46"/>
      <c r="V30" s="47"/>
      <c r="W30" s="45"/>
      <c r="X30" s="46"/>
      <c r="Y30" s="47"/>
      <c r="Z30" s="45"/>
      <c r="AA30" s="46"/>
      <c r="AB30" s="47"/>
      <c r="AC30" s="51" t="str">
        <f t="shared" si="10"/>
        <v/>
      </c>
      <c r="AD30" s="52" t="str">
        <f t="shared" si="11"/>
        <v/>
      </c>
      <c r="AE30" s="53"/>
      <c r="AF30" s="135"/>
    </row>
    <row r="31" spans="3:32" s="132" customFormat="1" ht="15" customHeight="1">
      <c r="C31" s="100"/>
      <c r="D31" s="304"/>
      <c r="E31" s="133" t="s">
        <v>494</v>
      </c>
      <c r="F31" s="131"/>
      <c r="G31" s="131"/>
      <c r="H31" s="131" t="s">
        <v>136</v>
      </c>
      <c r="I31" s="131" t="s">
        <v>139</v>
      </c>
      <c r="J31" s="131" t="s">
        <v>0</v>
      </c>
      <c r="K31" s="131" t="s">
        <v>140</v>
      </c>
      <c r="L31" s="131" t="s">
        <v>141</v>
      </c>
      <c r="M31" s="131" t="s">
        <v>453</v>
      </c>
      <c r="N31" s="131" t="s">
        <v>409</v>
      </c>
      <c r="O31" s="131" t="s">
        <v>409</v>
      </c>
      <c r="P31" s="134"/>
      <c r="Q31" s="45"/>
      <c r="R31" s="46"/>
      <c r="S31" s="47"/>
      <c r="T31" s="45"/>
      <c r="U31" s="46"/>
      <c r="V31" s="47"/>
      <c r="W31" s="45"/>
      <c r="X31" s="46"/>
      <c r="Y31" s="47"/>
      <c r="Z31" s="45"/>
      <c r="AA31" s="46"/>
      <c r="AB31" s="47"/>
      <c r="AC31" s="51" t="str">
        <f t="shared" si="10"/>
        <v/>
      </c>
      <c r="AD31" s="52" t="str">
        <f t="shared" si="11"/>
        <v/>
      </c>
      <c r="AE31" s="53"/>
      <c r="AF31" s="135"/>
    </row>
    <row r="32" spans="3:32" s="132" customFormat="1" ht="15" customHeight="1">
      <c r="C32" s="100"/>
      <c r="D32" s="304"/>
      <c r="E32" s="133" t="s">
        <v>495</v>
      </c>
      <c r="F32" s="131"/>
      <c r="G32" s="131"/>
      <c r="H32" s="131" t="s">
        <v>136</v>
      </c>
      <c r="I32" s="131" t="s">
        <v>139</v>
      </c>
      <c r="J32" s="131" t="s">
        <v>0</v>
      </c>
      <c r="K32" s="131" t="s">
        <v>140</v>
      </c>
      <c r="L32" s="131" t="s">
        <v>141</v>
      </c>
      <c r="M32" s="131" t="s">
        <v>454</v>
      </c>
      <c r="N32" s="131" t="s">
        <v>409</v>
      </c>
      <c r="O32" s="131" t="s">
        <v>409</v>
      </c>
      <c r="P32" s="134"/>
      <c r="Q32" s="45"/>
      <c r="R32" s="46"/>
      <c r="S32" s="47"/>
      <c r="T32" s="45"/>
      <c r="U32" s="46"/>
      <c r="V32" s="47"/>
      <c r="W32" s="45"/>
      <c r="X32" s="46"/>
      <c r="Y32" s="47"/>
      <c r="Z32" s="45"/>
      <c r="AA32" s="46"/>
      <c r="AB32" s="47"/>
      <c r="AC32" s="51" t="str">
        <f t="shared" si="10"/>
        <v/>
      </c>
      <c r="AD32" s="52" t="str">
        <f t="shared" si="11"/>
        <v/>
      </c>
      <c r="AE32" s="53"/>
      <c r="AF32" s="135"/>
    </row>
    <row r="33" spans="3:32" s="132" customFormat="1" ht="15" customHeight="1">
      <c r="C33" s="100"/>
      <c r="D33" s="304"/>
      <c r="E33" s="133" t="s">
        <v>496</v>
      </c>
      <c r="F33" s="131"/>
      <c r="G33" s="131"/>
      <c r="H33" s="131" t="s">
        <v>136</v>
      </c>
      <c r="I33" s="131" t="s">
        <v>139</v>
      </c>
      <c r="J33" s="131" t="s">
        <v>0</v>
      </c>
      <c r="K33" s="131" t="s">
        <v>140</v>
      </c>
      <c r="L33" s="131" t="s">
        <v>141</v>
      </c>
      <c r="M33" s="131" t="s">
        <v>455</v>
      </c>
      <c r="N33" s="131" t="s">
        <v>409</v>
      </c>
      <c r="O33" s="131" t="s">
        <v>409</v>
      </c>
      <c r="P33" s="134"/>
      <c r="Q33" s="45"/>
      <c r="R33" s="46"/>
      <c r="S33" s="47"/>
      <c r="T33" s="45"/>
      <c r="U33" s="46"/>
      <c r="V33" s="47"/>
      <c r="W33" s="45"/>
      <c r="X33" s="46"/>
      <c r="Y33" s="47"/>
      <c r="Z33" s="45"/>
      <c r="AA33" s="46"/>
      <c r="AB33" s="47"/>
      <c r="AC33" s="51" t="str">
        <f t="shared" si="10"/>
        <v/>
      </c>
      <c r="AD33" s="52" t="str">
        <f t="shared" si="11"/>
        <v/>
      </c>
      <c r="AE33" s="53"/>
      <c r="AF33" s="135"/>
    </row>
    <row r="34" spans="3:32" s="132" customFormat="1" ht="15" customHeight="1">
      <c r="C34" s="100"/>
      <c r="D34" s="304"/>
      <c r="E34" s="133" t="s">
        <v>497</v>
      </c>
      <c r="F34" s="131"/>
      <c r="G34" s="131"/>
      <c r="H34" s="131" t="s">
        <v>136</v>
      </c>
      <c r="I34" s="131" t="s">
        <v>139</v>
      </c>
      <c r="J34" s="131" t="s">
        <v>0</v>
      </c>
      <c r="K34" s="131" t="s">
        <v>140</v>
      </c>
      <c r="L34" s="131" t="s">
        <v>141</v>
      </c>
      <c r="M34" s="131" t="s">
        <v>456</v>
      </c>
      <c r="N34" s="131" t="s">
        <v>409</v>
      </c>
      <c r="O34" s="131" t="s">
        <v>409</v>
      </c>
      <c r="P34" s="134"/>
      <c r="Q34" s="45"/>
      <c r="R34" s="46"/>
      <c r="S34" s="47"/>
      <c r="T34" s="45"/>
      <c r="U34" s="46"/>
      <c r="V34" s="47"/>
      <c r="W34" s="45"/>
      <c r="X34" s="46"/>
      <c r="Y34" s="47"/>
      <c r="Z34" s="45"/>
      <c r="AA34" s="46"/>
      <c r="AB34" s="47"/>
      <c r="AC34" s="51" t="str">
        <f t="shared" si="10"/>
        <v/>
      </c>
      <c r="AD34" s="52" t="str">
        <f t="shared" si="11"/>
        <v/>
      </c>
      <c r="AE34" s="53"/>
      <c r="AF34" s="135"/>
    </row>
    <row r="35" spans="3:32" s="132" customFormat="1" ht="15" customHeight="1">
      <c r="C35" s="100"/>
      <c r="D35" s="304"/>
      <c r="E35" s="133" t="s">
        <v>459</v>
      </c>
      <c r="F35" s="131"/>
      <c r="G35" s="131"/>
      <c r="H35" s="131" t="s">
        <v>136</v>
      </c>
      <c r="I35" s="131" t="s">
        <v>139</v>
      </c>
      <c r="J35" s="131" t="s">
        <v>0</v>
      </c>
      <c r="K35" s="131" t="s">
        <v>140</v>
      </c>
      <c r="L35" s="131" t="s">
        <v>141</v>
      </c>
      <c r="M35" s="131" t="s">
        <v>457</v>
      </c>
      <c r="N35" s="131" t="s">
        <v>409</v>
      </c>
      <c r="O35" s="131" t="s">
        <v>409</v>
      </c>
      <c r="P35" s="134"/>
      <c r="Q35" s="45"/>
      <c r="R35" s="46"/>
      <c r="S35" s="47"/>
      <c r="T35" s="45"/>
      <c r="U35" s="46"/>
      <c r="V35" s="47"/>
      <c r="W35" s="45"/>
      <c r="X35" s="46"/>
      <c r="Y35" s="47"/>
      <c r="Z35" s="45"/>
      <c r="AA35" s="46"/>
      <c r="AB35" s="47"/>
      <c r="AC35" s="51" t="str">
        <f t="shared" si="10"/>
        <v/>
      </c>
      <c r="AD35" s="52" t="str">
        <f t="shared" si="11"/>
        <v/>
      </c>
      <c r="AE35" s="53"/>
      <c r="AF35" s="135"/>
    </row>
    <row r="36" spans="3:32" s="132" customFormat="1" ht="15" customHeight="1">
      <c r="C36" s="100"/>
      <c r="D36" s="304"/>
      <c r="E36" s="133" t="s">
        <v>498</v>
      </c>
      <c r="F36" s="131"/>
      <c r="G36" s="131"/>
      <c r="H36" s="131" t="s">
        <v>136</v>
      </c>
      <c r="I36" s="131" t="s">
        <v>139</v>
      </c>
      <c r="J36" s="131" t="s">
        <v>0</v>
      </c>
      <c r="K36" s="131" t="s">
        <v>140</v>
      </c>
      <c r="L36" s="131" t="s">
        <v>141</v>
      </c>
      <c r="M36" s="131" t="s">
        <v>143</v>
      </c>
      <c r="N36" s="131" t="s">
        <v>409</v>
      </c>
      <c r="O36" s="131" t="s">
        <v>409</v>
      </c>
      <c r="P36" s="134"/>
      <c r="Q36" s="45"/>
      <c r="R36" s="46"/>
      <c r="S36" s="47"/>
      <c r="T36" s="45"/>
      <c r="U36" s="46"/>
      <c r="V36" s="47"/>
      <c r="W36" s="45"/>
      <c r="X36" s="46"/>
      <c r="Y36" s="47"/>
      <c r="Z36" s="45"/>
      <c r="AA36" s="46"/>
      <c r="AB36" s="47"/>
      <c r="AC36" s="51" t="str">
        <f t="shared" si="10"/>
        <v/>
      </c>
      <c r="AD36" s="52" t="str">
        <f t="shared" si="11"/>
        <v/>
      </c>
      <c r="AE36" s="53"/>
      <c r="AF36" s="135"/>
    </row>
    <row r="37" spans="3:32" s="132" customFormat="1" ht="15" customHeight="1">
      <c r="C37" s="100"/>
      <c r="D37" s="304"/>
      <c r="E37" s="136" t="s">
        <v>487</v>
      </c>
      <c r="F37" s="131"/>
      <c r="G37" s="131"/>
      <c r="H37" s="131" t="s">
        <v>136</v>
      </c>
      <c r="I37" s="131" t="s">
        <v>139</v>
      </c>
      <c r="J37" s="131" t="s">
        <v>0</v>
      </c>
      <c r="K37" s="131" t="s">
        <v>140</v>
      </c>
      <c r="L37" s="131" t="s">
        <v>141</v>
      </c>
      <c r="M37" s="131" t="s">
        <v>0</v>
      </c>
      <c r="N37" s="131" t="s">
        <v>409</v>
      </c>
      <c r="O37" s="131" t="s">
        <v>409</v>
      </c>
      <c r="P37" s="137"/>
      <c r="Q37" s="42" t="str">
        <f t="shared" ref="Q37" si="12">IF(OR(SUMPRODUCT(--(Q26:Q36=""),--(R26:R36=""))&gt;0,COUNTIF(R26:R36,"M")&gt;0,COUNTIF(R26:R36,"X")=11),"",SUM(Q26:Q36))</f>
        <v/>
      </c>
      <c r="R37" s="43" t="str">
        <f t="shared" ref="R37" si="13">IF(AND(COUNTIF(R26:R36,"X")=11,SUM(Q26:Q36)=0,ISNUMBER(Q37)),"",IF(COUNTIF(R26:R36,"M")&gt;0,"M",IF(AND(COUNTIF(R26:R36,R26)=11,OR(R26="X",R26="W",R26="Z")),UPPER(R26),"")))</f>
        <v/>
      </c>
      <c r="S37" s="44"/>
      <c r="T37" s="42" t="str">
        <f t="shared" ref="T37" si="14">IF(OR(SUMPRODUCT(--(T26:T36=""),--(U26:U36=""))&gt;0,COUNTIF(U26:U36,"M")&gt;0,COUNTIF(U26:U36,"X")=11),"",SUM(T26:T36))</f>
        <v/>
      </c>
      <c r="U37" s="43" t="str">
        <f t="shared" ref="U37" si="15">IF(AND(COUNTIF(U26:U36,"X")=11,SUM(T26:T36)=0,ISNUMBER(T37)),"",IF(COUNTIF(U26:U36,"M")&gt;0,"M",IF(AND(COUNTIF(U26:U36,U26)=11,OR(U26="X",U26="W",U26="Z")),UPPER(U26),"")))</f>
        <v/>
      </c>
      <c r="V37" s="44"/>
      <c r="W37" s="42" t="str">
        <f t="shared" ref="W37" si="16">IF(OR(SUMPRODUCT(--(W26:W36=""),--(X26:X36=""))&gt;0,COUNTIF(X26:X36,"M")&gt;0,COUNTIF(X26:X36,"X")=11),"",SUM(W26:W36))</f>
        <v/>
      </c>
      <c r="X37" s="43" t="str">
        <f t="shared" ref="X37" si="17">IF(AND(COUNTIF(X26:X36,"X")=11,SUM(W26:W36)=0,ISNUMBER(W37)),"",IF(COUNTIF(X26:X36,"M")&gt;0,"M",IF(AND(COUNTIF(X26:X36,X26)=11,OR(X26="X",X26="W",X26="Z")),UPPER(X26),"")))</f>
        <v/>
      </c>
      <c r="Y37" s="44"/>
      <c r="Z37" s="42" t="str">
        <f t="shared" ref="Z37" si="18">IF(OR(SUMPRODUCT(--(Z26:Z36=""),--(AA26:AA36=""))&gt;0,COUNTIF(AA26:AA36,"M")&gt;0,COUNTIF(AA26:AA36,"X")=11),"",SUM(Z26:Z36))</f>
        <v/>
      </c>
      <c r="AA37" s="43" t="str">
        <f t="shared" ref="AA37" si="19">IF(AND(COUNTIF(AA26:AA36,"X")=11,SUM(Z26:Z36)=0,ISNUMBER(Z37)),"",IF(COUNTIF(AA26:AA36,"M")&gt;0,"M",IF(AND(COUNTIF(AA26:AA36,AA26)=11,OR(AA26="X",AA26="W",AA26="Z")),UPPER(AA26),"")))</f>
        <v/>
      </c>
      <c r="AB37" s="44"/>
      <c r="AC37" s="42" t="str">
        <f t="shared" ref="AC37" si="20">IF(OR(SUMPRODUCT(--(AC26:AC36=""),--(AD26:AD36=""))&gt;0,COUNTIF(AD26:AD36,"M")&gt;0,COUNTIF(AD26:AD36,"X")=11),"",SUM(AC26:AC36))</f>
        <v/>
      </c>
      <c r="AD37" s="43" t="str">
        <f t="shared" ref="AD37" si="21">IF(AND(COUNTIF(AD26:AD36,"X")=11,SUM(AC26:AC36)=0,ISNUMBER(AC37)),"",IF(COUNTIF(AD26:AD36,"M")&gt;0,"M",IF(AND(COUNTIF(AD26:AD36,AD26)=11,OR(AD26="X",AD26="W",AD26="Z")),UPPER(AD26),"")))</f>
        <v/>
      </c>
      <c r="AE37" s="44"/>
      <c r="AF37" s="135"/>
    </row>
    <row r="38" spans="3:32" s="132" customFormat="1" ht="15" customHeight="1">
      <c r="C38" s="100"/>
      <c r="D38" s="305" t="s">
        <v>482</v>
      </c>
      <c r="E38" s="138" t="s">
        <v>489</v>
      </c>
      <c r="F38" s="131"/>
      <c r="G38" s="131"/>
      <c r="H38" s="131" t="s">
        <v>0</v>
      </c>
      <c r="I38" s="131" t="s">
        <v>139</v>
      </c>
      <c r="J38" s="131" t="s">
        <v>0</v>
      </c>
      <c r="K38" s="131" t="s">
        <v>140</v>
      </c>
      <c r="L38" s="131" t="s">
        <v>141</v>
      </c>
      <c r="M38" s="131" t="s">
        <v>448</v>
      </c>
      <c r="N38" s="131" t="s">
        <v>409</v>
      </c>
      <c r="O38" s="131" t="s">
        <v>409</v>
      </c>
      <c r="P38" s="134"/>
      <c r="Q38" s="42" t="str">
        <f>IF(OR(AND(Q14="",R14=""),AND(Q26="",R26=""),AND(R14="X",R26="X"),OR(R14="M",R26="M")),"",SUM(Q14,Q26))</f>
        <v/>
      </c>
      <c r="R38" s="43" t="str">
        <f>IF(AND(AND(R14="X",R26="X"),SUM(Q14,Q26)=0,ISNUMBER(Q38)),"",IF(OR(R14="M",R26="M"),"M",IF(AND(R14=R26,OR(R14="X",R14="W",R14="Z")),UPPER(R14),"")))</f>
        <v/>
      </c>
      <c r="S38" s="44"/>
      <c r="T38" s="42" t="str">
        <f t="shared" ref="T38" si="22">IF(OR(AND(T14="",U14=""),AND(T26="",U26=""),AND(U14="X",U26="X"),OR(U14="M",U26="M")),"",SUM(T14,T26))</f>
        <v/>
      </c>
      <c r="U38" s="43" t="str">
        <f t="shared" ref="U38" si="23">IF(AND(AND(U14="X",U26="X"),SUM(T14,T26)=0,ISNUMBER(T38)),"",IF(OR(U14="M",U26="M"),"M",IF(AND(U14=U26,OR(U14="X",U14="W",U14="Z")),UPPER(U14),"")))</f>
        <v/>
      </c>
      <c r="V38" s="44"/>
      <c r="W38" s="42" t="str">
        <f t="shared" ref="W38" si="24">IF(OR(AND(W14="",X14=""),AND(W26="",X26=""),AND(X14="X",X26="X"),OR(X14="M",X26="M")),"",SUM(W14,W26))</f>
        <v/>
      </c>
      <c r="X38" s="43" t="str">
        <f t="shared" ref="X38" si="25">IF(AND(AND(X14="X",X26="X"),SUM(W14,W26)=0,ISNUMBER(W38)),"",IF(OR(X14="M",X26="M"),"M",IF(AND(X14=X26,OR(X14="X",X14="W",X14="Z")),UPPER(X14),"")))</f>
        <v/>
      </c>
      <c r="Y38" s="44"/>
      <c r="Z38" s="42" t="str">
        <f t="shared" ref="Z38" si="26">IF(OR(AND(Z14="",AA14=""),AND(Z26="",AA26=""),AND(AA14="X",AA26="X"),OR(AA14="M",AA26="M")),"",SUM(Z14,Z26))</f>
        <v/>
      </c>
      <c r="AA38" s="43" t="str">
        <f t="shared" ref="AA38" si="27">IF(AND(AND(AA14="X",AA26="X"),SUM(Z14,Z26)=0,ISNUMBER(Z38)),"",IF(OR(AA14="M",AA26="M"),"M",IF(AND(AA14=AA26,OR(AA14="X",AA14="W",AA14="Z")),UPPER(AA14),"")))</f>
        <v/>
      </c>
      <c r="AB38" s="44"/>
      <c r="AC38" s="42" t="str">
        <f t="shared" ref="AC38" si="28">IF(OR(AND(AC14="",AD14=""),AND(AC26="",AD26=""),AND(AD14="X",AD26="X"),OR(AD14="M",AD26="M")),"",SUM(AC14,AC26))</f>
        <v/>
      </c>
      <c r="AD38" s="43" t="str">
        <f t="shared" ref="AD38" si="29">IF(AND(AND(AD14="X",AD26="X"),SUM(AC14,AC26)=0,ISNUMBER(AC38)),"",IF(OR(AD14="M",AD26="M"),"M",IF(AND(AD14=AD26,OR(AD14="X",AD14="W",AD14="Z")),UPPER(AD14),"")))</f>
        <v/>
      </c>
      <c r="AE38" s="44"/>
      <c r="AF38" s="135"/>
    </row>
    <row r="39" spans="3:32" s="132" customFormat="1" ht="15" customHeight="1">
      <c r="C39" s="100"/>
      <c r="D39" s="306"/>
      <c r="E39" s="138" t="s">
        <v>490</v>
      </c>
      <c r="F39" s="131"/>
      <c r="G39" s="131"/>
      <c r="H39" s="131" t="s">
        <v>0</v>
      </c>
      <c r="I39" s="131" t="s">
        <v>139</v>
      </c>
      <c r="J39" s="131" t="s">
        <v>0</v>
      </c>
      <c r="K39" s="131" t="s">
        <v>140</v>
      </c>
      <c r="L39" s="131" t="s">
        <v>141</v>
      </c>
      <c r="M39" s="131" t="s">
        <v>449</v>
      </c>
      <c r="N39" s="131" t="s">
        <v>409</v>
      </c>
      <c r="O39" s="131" t="s">
        <v>409</v>
      </c>
      <c r="P39" s="134"/>
      <c r="Q39" s="42" t="str">
        <f t="shared" ref="Q39" si="30">IF(OR(AND(Q15="",R15=""),AND(Q27="",R27=""),AND(R15="X",R27="X"),OR(R15="M",R27="M")),"",SUM(Q15,Q27))</f>
        <v/>
      </c>
      <c r="R39" s="43" t="str">
        <f t="shared" ref="R39" si="31">IF(AND(AND(R15="X",R27="X"),SUM(Q15,Q27)=0,ISNUMBER(Q39)),"",IF(OR(R15="M",R27="M"),"M",IF(AND(R15=R27,OR(R15="X",R15="W",R15="Z")),UPPER(R15),"")))</f>
        <v/>
      </c>
      <c r="S39" s="44"/>
      <c r="T39" s="42" t="str">
        <f t="shared" ref="T39" si="32">IF(OR(AND(T15="",U15=""),AND(T27="",U27=""),AND(U15="X",U27="X"),OR(U15="M",U27="M")),"",SUM(T15,T27))</f>
        <v/>
      </c>
      <c r="U39" s="43" t="str">
        <f t="shared" ref="U39" si="33">IF(AND(AND(U15="X",U27="X"),SUM(T15,T27)=0,ISNUMBER(T39)),"",IF(OR(U15="M",U27="M"),"M",IF(AND(U15=U27,OR(U15="X",U15="W",U15="Z")),UPPER(U15),"")))</f>
        <v/>
      </c>
      <c r="V39" s="44"/>
      <c r="W39" s="42" t="str">
        <f t="shared" ref="W39" si="34">IF(OR(AND(W15="",X15=""),AND(W27="",X27=""),AND(X15="X",X27="X"),OR(X15="M",X27="M")),"",SUM(W15,W27))</f>
        <v/>
      </c>
      <c r="X39" s="43" t="str">
        <f t="shared" ref="X39" si="35">IF(AND(AND(X15="X",X27="X"),SUM(W15,W27)=0,ISNUMBER(W39)),"",IF(OR(X15="M",X27="M"),"M",IF(AND(X15=X27,OR(X15="X",X15="W",X15="Z")),UPPER(X15),"")))</f>
        <v/>
      </c>
      <c r="Y39" s="44"/>
      <c r="Z39" s="42" t="str">
        <f t="shared" ref="Z39" si="36">IF(OR(AND(Z15="",AA15=""),AND(Z27="",AA27=""),AND(AA15="X",AA27="X"),OR(AA15="M",AA27="M")),"",SUM(Z15,Z27))</f>
        <v/>
      </c>
      <c r="AA39" s="43" t="str">
        <f t="shared" ref="AA39" si="37">IF(AND(AND(AA15="X",AA27="X"),SUM(Z15,Z27)=0,ISNUMBER(Z39)),"",IF(OR(AA15="M",AA27="M"),"M",IF(AND(AA15=AA27,OR(AA15="X",AA15="W",AA15="Z")),UPPER(AA15),"")))</f>
        <v/>
      </c>
      <c r="AB39" s="44"/>
      <c r="AC39" s="42" t="str">
        <f t="shared" ref="AC39" si="38">IF(OR(AND(AC15="",AD15=""),AND(AC27="",AD27=""),AND(AD15="X",AD27="X"),OR(AD15="M",AD27="M")),"",SUM(AC15,AC27))</f>
        <v/>
      </c>
      <c r="AD39" s="43" t="str">
        <f t="shared" ref="AD39" si="39">IF(AND(AND(AD15="X",AD27="X"),SUM(AC15,AC27)=0,ISNUMBER(AC39)),"",IF(OR(AD15="M",AD27="M"),"M",IF(AND(AD15=AD27,OR(AD15="X",AD15="W",AD15="Z")),UPPER(AD15),"")))</f>
        <v/>
      </c>
      <c r="AE39" s="44"/>
      <c r="AF39" s="135"/>
    </row>
    <row r="40" spans="3:32" s="132" customFormat="1" ht="15" customHeight="1">
      <c r="C40" s="100"/>
      <c r="D40" s="306"/>
      <c r="E40" s="138" t="s">
        <v>491</v>
      </c>
      <c r="F40" s="131"/>
      <c r="G40" s="131"/>
      <c r="H40" s="131" t="s">
        <v>0</v>
      </c>
      <c r="I40" s="131" t="s">
        <v>139</v>
      </c>
      <c r="J40" s="131" t="s">
        <v>0</v>
      </c>
      <c r="K40" s="131" t="s">
        <v>140</v>
      </c>
      <c r="L40" s="131" t="s">
        <v>141</v>
      </c>
      <c r="M40" s="131" t="s">
        <v>450</v>
      </c>
      <c r="N40" s="131" t="s">
        <v>409</v>
      </c>
      <c r="O40" s="131" t="s">
        <v>409</v>
      </c>
      <c r="P40" s="134"/>
      <c r="Q40" s="42" t="str">
        <f t="shared" ref="Q40" si="40">IF(OR(AND(Q16="",R16=""),AND(Q28="",R28=""),AND(R16="X",R28="X"),OR(R16="M",R28="M")),"",SUM(Q16,Q28))</f>
        <v/>
      </c>
      <c r="R40" s="43" t="str">
        <f t="shared" ref="R40" si="41">IF(AND(AND(R16="X",R28="X"),SUM(Q16,Q28)=0,ISNUMBER(Q40)),"",IF(OR(R16="M",R28="M"),"M",IF(AND(R16=R28,OR(R16="X",R16="W",R16="Z")),UPPER(R16),"")))</f>
        <v/>
      </c>
      <c r="S40" s="44"/>
      <c r="T40" s="42" t="str">
        <f t="shared" ref="T40" si="42">IF(OR(AND(T16="",U16=""),AND(T28="",U28=""),AND(U16="X",U28="X"),OR(U16="M",U28="M")),"",SUM(T16,T28))</f>
        <v/>
      </c>
      <c r="U40" s="43" t="str">
        <f t="shared" ref="U40" si="43">IF(AND(AND(U16="X",U28="X"),SUM(T16,T28)=0,ISNUMBER(T40)),"",IF(OR(U16="M",U28="M"),"M",IF(AND(U16=U28,OR(U16="X",U16="W",U16="Z")),UPPER(U16),"")))</f>
        <v/>
      </c>
      <c r="V40" s="44"/>
      <c r="W40" s="42" t="str">
        <f t="shared" ref="W40" si="44">IF(OR(AND(W16="",X16=""),AND(W28="",X28=""),AND(X16="X",X28="X"),OR(X16="M",X28="M")),"",SUM(W16,W28))</f>
        <v/>
      </c>
      <c r="X40" s="43" t="str">
        <f t="shared" ref="X40" si="45">IF(AND(AND(X16="X",X28="X"),SUM(W16,W28)=0,ISNUMBER(W40)),"",IF(OR(X16="M",X28="M"),"M",IF(AND(X16=X28,OR(X16="X",X16="W",X16="Z")),UPPER(X16),"")))</f>
        <v/>
      </c>
      <c r="Y40" s="44"/>
      <c r="Z40" s="42" t="str">
        <f t="shared" ref="Z40" si="46">IF(OR(AND(Z16="",AA16=""),AND(Z28="",AA28=""),AND(AA16="X",AA28="X"),OR(AA16="M",AA28="M")),"",SUM(Z16,Z28))</f>
        <v/>
      </c>
      <c r="AA40" s="43" t="str">
        <f t="shared" ref="AA40" si="47">IF(AND(AND(AA16="X",AA28="X"),SUM(Z16,Z28)=0,ISNUMBER(Z40)),"",IF(OR(AA16="M",AA28="M"),"M",IF(AND(AA16=AA28,OR(AA16="X",AA16="W",AA16="Z")),UPPER(AA16),"")))</f>
        <v/>
      </c>
      <c r="AB40" s="44"/>
      <c r="AC40" s="42" t="str">
        <f t="shared" ref="AC40" si="48">IF(OR(AND(AC16="",AD16=""),AND(AC28="",AD28=""),AND(AD16="X",AD28="X"),OR(AD16="M",AD28="M")),"",SUM(AC16,AC28))</f>
        <v/>
      </c>
      <c r="AD40" s="43" t="str">
        <f t="shared" ref="AD40" si="49">IF(AND(AND(AD16="X",AD28="X"),SUM(AC16,AC28)=0,ISNUMBER(AC40)),"",IF(OR(AD16="M",AD28="M"),"M",IF(AND(AD16=AD28,OR(AD16="X",AD16="W",AD16="Z")),UPPER(AD16),"")))</f>
        <v/>
      </c>
      <c r="AE40" s="44"/>
      <c r="AF40" s="135"/>
    </row>
    <row r="41" spans="3:32" s="132" customFormat="1" ht="15" customHeight="1">
      <c r="C41" s="100"/>
      <c r="D41" s="306"/>
      <c r="E41" s="138" t="s">
        <v>492</v>
      </c>
      <c r="F41" s="131"/>
      <c r="G41" s="131"/>
      <c r="H41" s="131" t="s">
        <v>0</v>
      </c>
      <c r="I41" s="131" t="s">
        <v>139</v>
      </c>
      <c r="J41" s="131" t="s">
        <v>0</v>
      </c>
      <c r="K41" s="131" t="s">
        <v>140</v>
      </c>
      <c r="L41" s="131" t="s">
        <v>141</v>
      </c>
      <c r="M41" s="131" t="s">
        <v>451</v>
      </c>
      <c r="N41" s="131" t="s">
        <v>409</v>
      </c>
      <c r="O41" s="131" t="s">
        <v>409</v>
      </c>
      <c r="P41" s="134"/>
      <c r="Q41" s="42" t="str">
        <f t="shared" ref="Q41" si="50">IF(OR(AND(Q17="",R17=""),AND(Q29="",R29=""),AND(R17="X",R29="X"),OR(R17="M",R29="M")),"",SUM(Q17,Q29))</f>
        <v/>
      </c>
      <c r="R41" s="43" t="str">
        <f t="shared" ref="R41" si="51">IF(AND(AND(R17="X",R29="X"),SUM(Q17,Q29)=0,ISNUMBER(Q41)),"",IF(OR(R17="M",R29="M"),"M",IF(AND(R17=R29,OR(R17="X",R17="W",R17="Z")),UPPER(R17),"")))</f>
        <v/>
      </c>
      <c r="S41" s="44"/>
      <c r="T41" s="42" t="str">
        <f t="shared" ref="T41" si="52">IF(OR(AND(T17="",U17=""),AND(T29="",U29=""),AND(U17="X",U29="X"),OR(U17="M",U29="M")),"",SUM(T17,T29))</f>
        <v/>
      </c>
      <c r="U41" s="43" t="str">
        <f t="shared" ref="U41" si="53">IF(AND(AND(U17="X",U29="X"),SUM(T17,T29)=0,ISNUMBER(T41)),"",IF(OR(U17="M",U29="M"),"M",IF(AND(U17=U29,OR(U17="X",U17="W",U17="Z")),UPPER(U17),"")))</f>
        <v/>
      </c>
      <c r="V41" s="44"/>
      <c r="W41" s="42" t="str">
        <f t="shared" ref="W41" si="54">IF(OR(AND(W17="",X17=""),AND(W29="",X29=""),AND(X17="X",X29="X"),OR(X17="M",X29="M")),"",SUM(W17,W29))</f>
        <v/>
      </c>
      <c r="X41" s="43" t="str">
        <f t="shared" ref="X41" si="55">IF(AND(AND(X17="X",X29="X"),SUM(W17,W29)=0,ISNUMBER(W41)),"",IF(OR(X17="M",X29="M"),"M",IF(AND(X17=X29,OR(X17="X",X17="W",X17="Z")),UPPER(X17),"")))</f>
        <v/>
      </c>
      <c r="Y41" s="44"/>
      <c r="Z41" s="42" t="str">
        <f t="shared" ref="Z41" si="56">IF(OR(AND(Z17="",AA17=""),AND(Z29="",AA29=""),AND(AA17="X",AA29="X"),OR(AA17="M",AA29="M")),"",SUM(Z17,Z29))</f>
        <v/>
      </c>
      <c r="AA41" s="43" t="str">
        <f t="shared" ref="AA41" si="57">IF(AND(AND(AA17="X",AA29="X"),SUM(Z17,Z29)=0,ISNUMBER(Z41)),"",IF(OR(AA17="M",AA29="M"),"M",IF(AND(AA17=AA29,OR(AA17="X",AA17="W",AA17="Z")),UPPER(AA17),"")))</f>
        <v/>
      </c>
      <c r="AB41" s="44"/>
      <c r="AC41" s="42" t="str">
        <f t="shared" ref="AC41" si="58">IF(OR(AND(AC17="",AD17=""),AND(AC29="",AD29=""),AND(AD17="X",AD29="X"),OR(AD17="M",AD29="M")),"",SUM(AC17,AC29))</f>
        <v/>
      </c>
      <c r="AD41" s="43" t="str">
        <f t="shared" ref="AD41" si="59">IF(AND(AND(AD17="X",AD29="X"),SUM(AC17,AC29)=0,ISNUMBER(AC41)),"",IF(OR(AD17="M",AD29="M"),"M",IF(AND(AD17=AD29,OR(AD17="X",AD17="W",AD17="Z")),UPPER(AD17),"")))</f>
        <v/>
      </c>
      <c r="AE41" s="44"/>
      <c r="AF41" s="135"/>
    </row>
    <row r="42" spans="3:32" s="132" customFormat="1" ht="15" customHeight="1">
      <c r="C42" s="100"/>
      <c r="D42" s="306"/>
      <c r="E42" s="138" t="s">
        <v>493</v>
      </c>
      <c r="F42" s="131"/>
      <c r="G42" s="131"/>
      <c r="H42" s="131" t="s">
        <v>0</v>
      </c>
      <c r="I42" s="131" t="s">
        <v>139</v>
      </c>
      <c r="J42" s="131" t="s">
        <v>0</v>
      </c>
      <c r="K42" s="131" t="s">
        <v>140</v>
      </c>
      <c r="L42" s="131" t="s">
        <v>141</v>
      </c>
      <c r="M42" s="131" t="s">
        <v>452</v>
      </c>
      <c r="N42" s="131" t="s">
        <v>409</v>
      </c>
      <c r="O42" s="131" t="s">
        <v>409</v>
      </c>
      <c r="P42" s="134"/>
      <c r="Q42" s="42" t="str">
        <f t="shared" ref="Q42" si="60">IF(OR(AND(Q18="",R18=""),AND(Q30="",R30=""),AND(R18="X",R30="X"),OR(R18="M",R30="M")),"",SUM(Q18,Q30))</f>
        <v/>
      </c>
      <c r="R42" s="43" t="str">
        <f t="shared" ref="R42" si="61">IF(AND(AND(R18="X",R30="X"),SUM(Q18,Q30)=0,ISNUMBER(Q42)),"",IF(OR(R18="M",R30="M"),"M",IF(AND(R18=R30,OR(R18="X",R18="W",R18="Z")),UPPER(R18),"")))</f>
        <v/>
      </c>
      <c r="S42" s="44"/>
      <c r="T42" s="42" t="str">
        <f t="shared" ref="T42" si="62">IF(OR(AND(T18="",U18=""),AND(T30="",U30=""),AND(U18="X",U30="X"),OR(U18="M",U30="M")),"",SUM(T18,T30))</f>
        <v/>
      </c>
      <c r="U42" s="43" t="str">
        <f t="shared" ref="U42" si="63">IF(AND(AND(U18="X",U30="X"),SUM(T18,T30)=0,ISNUMBER(T42)),"",IF(OR(U18="M",U30="M"),"M",IF(AND(U18=U30,OR(U18="X",U18="W",U18="Z")),UPPER(U18),"")))</f>
        <v/>
      </c>
      <c r="V42" s="44"/>
      <c r="W42" s="42" t="str">
        <f t="shared" ref="W42" si="64">IF(OR(AND(W18="",X18=""),AND(W30="",X30=""),AND(X18="X",X30="X"),OR(X18="M",X30="M")),"",SUM(W18,W30))</f>
        <v/>
      </c>
      <c r="X42" s="43" t="str">
        <f t="shared" ref="X42" si="65">IF(AND(AND(X18="X",X30="X"),SUM(W18,W30)=0,ISNUMBER(W42)),"",IF(OR(X18="M",X30="M"),"M",IF(AND(X18=X30,OR(X18="X",X18="W",X18="Z")),UPPER(X18),"")))</f>
        <v/>
      </c>
      <c r="Y42" s="44"/>
      <c r="Z42" s="42" t="str">
        <f t="shared" ref="Z42" si="66">IF(OR(AND(Z18="",AA18=""),AND(Z30="",AA30=""),AND(AA18="X",AA30="X"),OR(AA18="M",AA30="M")),"",SUM(Z18,Z30))</f>
        <v/>
      </c>
      <c r="AA42" s="43" t="str">
        <f t="shared" ref="AA42" si="67">IF(AND(AND(AA18="X",AA30="X"),SUM(Z18,Z30)=0,ISNUMBER(Z42)),"",IF(OR(AA18="M",AA30="M"),"M",IF(AND(AA18=AA30,OR(AA18="X",AA18="W",AA18="Z")),UPPER(AA18),"")))</f>
        <v/>
      </c>
      <c r="AB42" s="44"/>
      <c r="AC42" s="42" t="str">
        <f t="shared" ref="AC42" si="68">IF(OR(AND(AC18="",AD18=""),AND(AC30="",AD30=""),AND(AD18="X",AD30="X"),OR(AD18="M",AD30="M")),"",SUM(AC18,AC30))</f>
        <v/>
      </c>
      <c r="AD42" s="43" t="str">
        <f t="shared" ref="AD42" si="69">IF(AND(AND(AD18="X",AD30="X"),SUM(AC18,AC30)=0,ISNUMBER(AC42)),"",IF(OR(AD18="M",AD30="M"),"M",IF(AND(AD18=AD30,OR(AD18="X",AD18="W",AD18="Z")),UPPER(AD18),"")))</f>
        <v/>
      </c>
      <c r="AE42" s="44"/>
      <c r="AF42" s="135"/>
    </row>
    <row r="43" spans="3:32" s="132" customFormat="1" ht="15" customHeight="1">
      <c r="C43" s="100"/>
      <c r="D43" s="306"/>
      <c r="E43" s="138" t="s">
        <v>494</v>
      </c>
      <c r="F43" s="131"/>
      <c r="G43" s="131"/>
      <c r="H43" s="131" t="s">
        <v>0</v>
      </c>
      <c r="I43" s="131" t="s">
        <v>139</v>
      </c>
      <c r="J43" s="131" t="s">
        <v>0</v>
      </c>
      <c r="K43" s="131" t="s">
        <v>140</v>
      </c>
      <c r="L43" s="131" t="s">
        <v>141</v>
      </c>
      <c r="M43" s="131" t="s">
        <v>453</v>
      </c>
      <c r="N43" s="131" t="s">
        <v>409</v>
      </c>
      <c r="O43" s="131" t="s">
        <v>409</v>
      </c>
      <c r="P43" s="134"/>
      <c r="Q43" s="42" t="str">
        <f t="shared" ref="Q43" si="70">IF(OR(AND(Q19="",R19=""),AND(Q31="",R31=""),AND(R19="X",R31="X"),OR(R19="M",R31="M")),"",SUM(Q19,Q31))</f>
        <v/>
      </c>
      <c r="R43" s="43" t="str">
        <f t="shared" ref="R43" si="71">IF(AND(AND(R19="X",R31="X"),SUM(Q19,Q31)=0,ISNUMBER(Q43)),"",IF(OR(R19="M",R31="M"),"M",IF(AND(R19=R31,OR(R19="X",R19="W",R19="Z")),UPPER(R19),"")))</f>
        <v/>
      </c>
      <c r="S43" s="44"/>
      <c r="T43" s="42" t="str">
        <f t="shared" ref="T43" si="72">IF(OR(AND(T19="",U19=""),AND(T31="",U31=""),AND(U19="X",U31="X"),OR(U19="M",U31="M")),"",SUM(T19,T31))</f>
        <v/>
      </c>
      <c r="U43" s="43" t="str">
        <f t="shared" ref="U43" si="73">IF(AND(AND(U19="X",U31="X"),SUM(T19,T31)=0,ISNUMBER(T43)),"",IF(OR(U19="M",U31="M"),"M",IF(AND(U19=U31,OR(U19="X",U19="W",U19="Z")),UPPER(U19),"")))</f>
        <v/>
      </c>
      <c r="V43" s="44"/>
      <c r="W43" s="42" t="str">
        <f t="shared" ref="W43" si="74">IF(OR(AND(W19="",X19=""),AND(W31="",X31=""),AND(X19="X",X31="X"),OR(X19="M",X31="M")),"",SUM(W19,W31))</f>
        <v/>
      </c>
      <c r="X43" s="43" t="str">
        <f t="shared" ref="X43" si="75">IF(AND(AND(X19="X",X31="X"),SUM(W19,W31)=0,ISNUMBER(W43)),"",IF(OR(X19="M",X31="M"),"M",IF(AND(X19=X31,OR(X19="X",X19="W",X19="Z")),UPPER(X19),"")))</f>
        <v/>
      </c>
      <c r="Y43" s="44"/>
      <c r="Z43" s="42" t="str">
        <f t="shared" ref="Z43" si="76">IF(OR(AND(Z19="",AA19=""),AND(Z31="",AA31=""),AND(AA19="X",AA31="X"),OR(AA19="M",AA31="M")),"",SUM(Z19,Z31))</f>
        <v/>
      </c>
      <c r="AA43" s="43" t="str">
        <f t="shared" ref="AA43" si="77">IF(AND(AND(AA19="X",AA31="X"),SUM(Z19,Z31)=0,ISNUMBER(Z43)),"",IF(OR(AA19="M",AA31="M"),"M",IF(AND(AA19=AA31,OR(AA19="X",AA19="W",AA19="Z")),UPPER(AA19),"")))</f>
        <v/>
      </c>
      <c r="AB43" s="44"/>
      <c r="AC43" s="42" t="str">
        <f t="shared" ref="AC43" si="78">IF(OR(AND(AC19="",AD19=""),AND(AC31="",AD31=""),AND(AD19="X",AD31="X"),OR(AD19="M",AD31="M")),"",SUM(AC19,AC31))</f>
        <v/>
      </c>
      <c r="AD43" s="43" t="str">
        <f t="shared" ref="AD43" si="79">IF(AND(AND(AD19="X",AD31="X"),SUM(AC19,AC31)=0,ISNUMBER(AC43)),"",IF(OR(AD19="M",AD31="M"),"M",IF(AND(AD19=AD31,OR(AD19="X",AD19="W",AD19="Z")),UPPER(AD19),"")))</f>
        <v/>
      </c>
      <c r="AE43" s="44"/>
      <c r="AF43" s="135"/>
    </row>
    <row r="44" spans="3:32" s="132" customFormat="1" ht="15" customHeight="1">
      <c r="C44" s="100"/>
      <c r="D44" s="306"/>
      <c r="E44" s="138" t="s">
        <v>495</v>
      </c>
      <c r="F44" s="131"/>
      <c r="G44" s="131"/>
      <c r="H44" s="131" t="s">
        <v>0</v>
      </c>
      <c r="I44" s="131" t="s">
        <v>139</v>
      </c>
      <c r="J44" s="131" t="s">
        <v>0</v>
      </c>
      <c r="K44" s="131" t="s">
        <v>140</v>
      </c>
      <c r="L44" s="131" t="s">
        <v>141</v>
      </c>
      <c r="M44" s="131" t="s">
        <v>454</v>
      </c>
      <c r="N44" s="131" t="s">
        <v>409</v>
      </c>
      <c r="O44" s="131" t="s">
        <v>409</v>
      </c>
      <c r="P44" s="134"/>
      <c r="Q44" s="42" t="str">
        <f t="shared" ref="Q44" si="80">IF(OR(AND(Q20="",R20=""),AND(Q32="",R32=""),AND(R20="X",R32="X"),OR(R20="M",R32="M")),"",SUM(Q20,Q32))</f>
        <v/>
      </c>
      <c r="R44" s="43" t="str">
        <f t="shared" ref="R44" si="81">IF(AND(AND(R20="X",R32="X"),SUM(Q20,Q32)=0,ISNUMBER(Q44)),"",IF(OR(R20="M",R32="M"),"M",IF(AND(R20=R32,OR(R20="X",R20="W",R20="Z")),UPPER(R20),"")))</f>
        <v/>
      </c>
      <c r="S44" s="44"/>
      <c r="T44" s="42" t="str">
        <f t="shared" ref="T44" si="82">IF(OR(AND(T20="",U20=""),AND(T32="",U32=""),AND(U20="X",U32="X"),OR(U20="M",U32="M")),"",SUM(T20,T32))</f>
        <v/>
      </c>
      <c r="U44" s="43" t="str">
        <f t="shared" ref="U44" si="83">IF(AND(AND(U20="X",U32="X"),SUM(T20,T32)=0,ISNUMBER(T44)),"",IF(OR(U20="M",U32="M"),"M",IF(AND(U20=U32,OR(U20="X",U20="W",U20="Z")),UPPER(U20),"")))</f>
        <v/>
      </c>
      <c r="V44" s="44"/>
      <c r="W44" s="42" t="str">
        <f t="shared" ref="W44" si="84">IF(OR(AND(W20="",X20=""),AND(W32="",X32=""),AND(X20="X",X32="X"),OR(X20="M",X32="M")),"",SUM(W20,W32))</f>
        <v/>
      </c>
      <c r="X44" s="43" t="str">
        <f t="shared" ref="X44" si="85">IF(AND(AND(X20="X",X32="X"),SUM(W20,W32)=0,ISNUMBER(W44)),"",IF(OR(X20="M",X32="M"),"M",IF(AND(X20=X32,OR(X20="X",X20="W",X20="Z")),UPPER(X20),"")))</f>
        <v/>
      </c>
      <c r="Y44" s="44"/>
      <c r="Z44" s="42" t="str">
        <f t="shared" ref="Z44" si="86">IF(OR(AND(Z20="",AA20=""),AND(Z32="",AA32=""),AND(AA20="X",AA32="X"),OR(AA20="M",AA32="M")),"",SUM(Z20,Z32))</f>
        <v/>
      </c>
      <c r="AA44" s="43" t="str">
        <f t="shared" ref="AA44" si="87">IF(AND(AND(AA20="X",AA32="X"),SUM(Z20,Z32)=0,ISNUMBER(Z44)),"",IF(OR(AA20="M",AA32="M"),"M",IF(AND(AA20=AA32,OR(AA20="X",AA20="W",AA20="Z")),UPPER(AA20),"")))</f>
        <v/>
      </c>
      <c r="AB44" s="44"/>
      <c r="AC44" s="42" t="str">
        <f t="shared" ref="AC44" si="88">IF(OR(AND(AC20="",AD20=""),AND(AC32="",AD32=""),AND(AD20="X",AD32="X"),OR(AD20="M",AD32="M")),"",SUM(AC20,AC32))</f>
        <v/>
      </c>
      <c r="AD44" s="43" t="str">
        <f t="shared" ref="AD44" si="89">IF(AND(AND(AD20="X",AD32="X"),SUM(AC20,AC32)=0,ISNUMBER(AC44)),"",IF(OR(AD20="M",AD32="M"),"M",IF(AND(AD20=AD32,OR(AD20="X",AD20="W",AD20="Z")),UPPER(AD20),"")))</f>
        <v/>
      </c>
      <c r="AE44" s="44"/>
      <c r="AF44" s="135"/>
    </row>
    <row r="45" spans="3:32" s="132" customFormat="1" ht="15" customHeight="1">
      <c r="C45" s="100"/>
      <c r="D45" s="306"/>
      <c r="E45" s="138" t="s">
        <v>496</v>
      </c>
      <c r="F45" s="131"/>
      <c r="G45" s="131"/>
      <c r="H45" s="131" t="s">
        <v>0</v>
      </c>
      <c r="I45" s="131" t="s">
        <v>139</v>
      </c>
      <c r="J45" s="131" t="s">
        <v>0</v>
      </c>
      <c r="K45" s="131" t="s">
        <v>140</v>
      </c>
      <c r="L45" s="131" t="s">
        <v>141</v>
      </c>
      <c r="M45" s="131" t="s">
        <v>455</v>
      </c>
      <c r="N45" s="131" t="s">
        <v>409</v>
      </c>
      <c r="O45" s="131" t="s">
        <v>409</v>
      </c>
      <c r="P45" s="134"/>
      <c r="Q45" s="42" t="str">
        <f t="shared" ref="Q45" si="90">IF(OR(AND(Q21="",R21=""),AND(Q33="",R33=""),AND(R21="X",R33="X"),OR(R21="M",R33="M")),"",SUM(Q21,Q33))</f>
        <v/>
      </c>
      <c r="R45" s="43" t="str">
        <f t="shared" ref="R45" si="91">IF(AND(AND(R21="X",R33="X"),SUM(Q21,Q33)=0,ISNUMBER(Q45)),"",IF(OR(R21="M",R33="M"),"M",IF(AND(R21=R33,OR(R21="X",R21="W",R21="Z")),UPPER(R21),"")))</f>
        <v/>
      </c>
      <c r="S45" s="44"/>
      <c r="T45" s="42" t="str">
        <f t="shared" ref="T45" si="92">IF(OR(AND(T21="",U21=""),AND(T33="",U33=""),AND(U21="X",U33="X"),OR(U21="M",U33="M")),"",SUM(T21,T33))</f>
        <v/>
      </c>
      <c r="U45" s="43" t="str">
        <f t="shared" ref="U45" si="93">IF(AND(AND(U21="X",U33="X"),SUM(T21,T33)=0,ISNUMBER(T45)),"",IF(OR(U21="M",U33="M"),"M",IF(AND(U21=U33,OR(U21="X",U21="W",U21="Z")),UPPER(U21),"")))</f>
        <v/>
      </c>
      <c r="V45" s="44"/>
      <c r="W45" s="42" t="str">
        <f t="shared" ref="W45" si="94">IF(OR(AND(W21="",X21=""),AND(W33="",X33=""),AND(X21="X",X33="X"),OR(X21="M",X33="M")),"",SUM(W21,W33))</f>
        <v/>
      </c>
      <c r="X45" s="43" t="str">
        <f t="shared" ref="X45" si="95">IF(AND(AND(X21="X",X33="X"),SUM(W21,W33)=0,ISNUMBER(W45)),"",IF(OR(X21="M",X33="M"),"M",IF(AND(X21=X33,OR(X21="X",X21="W",X21="Z")),UPPER(X21),"")))</f>
        <v/>
      </c>
      <c r="Y45" s="44"/>
      <c r="Z45" s="42" t="str">
        <f t="shared" ref="Z45" si="96">IF(OR(AND(Z21="",AA21=""),AND(Z33="",AA33=""),AND(AA21="X",AA33="X"),OR(AA21="M",AA33="M")),"",SUM(Z21,Z33))</f>
        <v/>
      </c>
      <c r="AA45" s="43" t="str">
        <f t="shared" ref="AA45" si="97">IF(AND(AND(AA21="X",AA33="X"),SUM(Z21,Z33)=0,ISNUMBER(Z45)),"",IF(OR(AA21="M",AA33="M"),"M",IF(AND(AA21=AA33,OR(AA21="X",AA21="W",AA21="Z")),UPPER(AA21),"")))</f>
        <v/>
      </c>
      <c r="AB45" s="44"/>
      <c r="AC45" s="42" t="str">
        <f t="shared" ref="AC45" si="98">IF(OR(AND(AC21="",AD21=""),AND(AC33="",AD33=""),AND(AD21="X",AD33="X"),OR(AD21="M",AD33="M")),"",SUM(AC21,AC33))</f>
        <v/>
      </c>
      <c r="AD45" s="43" t="str">
        <f t="shared" ref="AD45" si="99">IF(AND(AND(AD21="X",AD33="X"),SUM(AC21,AC33)=0,ISNUMBER(AC45)),"",IF(OR(AD21="M",AD33="M"),"M",IF(AND(AD21=AD33,OR(AD21="X",AD21="W",AD21="Z")),UPPER(AD21),"")))</f>
        <v/>
      </c>
      <c r="AE45" s="44"/>
      <c r="AF45" s="135"/>
    </row>
    <row r="46" spans="3:32" s="132" customFormat="1" ht="15" customHeight="1">
      <c r="C46" s="100"/>
      <c r="D46" s="306"/>
      <c r="E46" s="138" t="s">
        <v>497</v>
      </c>
      <c r="F46" s="131"/>
      <c r="G46" s="131"/>
      <c r="H46" s="131" t="s">
        <v>0</v>
      </c>
      <c r="I46" s="131" t="s">
        <v>139</v>
      </c>
      <c r="J46" s="131" t="s">
        <v>0</v>
      </c>
      <c r="K46" s="131" t="s">
        <v>140</v>
      </c>
      <c r="L46" s="131" t="s">
        <v>141</v>
      </c>
      <c r="M46" s="131" t="s">
        <v>456</v>
      </c>
      <c r="N46" s="131" t="s">
        <v>409</v>
      </c>
      <c r="O46" s="131" t="s">
        <v>409</v>
      </c>
      <c r="P46" s="134"/>
      <c r="Q46" s="42" t="str">
        <f t="shared" ref="Q46" si="100">IF(OR(AND(Q22="",R22=""),AND(Q34="",R34=""),AND(R22="X",R34="X"),OR(R22="M",R34="M")),"",SUM(Q22,Q34))</f>
        <v/>
      </c>
      <c r="R46" s="43" t="str">
        <f t="shared" ref="R46" si="101">IF(AND(AND(R22="X",R34="X"),SUM(Q22,Q34)=0,ISNUMBER(Q46)),"",IF(OR(R22="M",R34="M"),"M",IF(AND(R22=R34,OR(R22="X",R22="W",R22="Z")),UPPER(R22),"")))</f>
        <v/>
      </c>
      <c r="S46" s="44"/>
      <c r="T46" s="42" t="str">
        <f t="shared" ref="T46" si="102">IF(OR(AND(T22="",U22=""),AND(T34="",U34=""),AND(U22="X",U34="X"),OR(U22="M",U34="M")),"",SUM(T22,T34))</f>
        <v/>
      </c>
      <c r="U46" s="43" t="str">
        <f t="shared" ref="U46" si="103">IF(AND(AND(U22="X",U34="X"),SUM(T22,T34)=0,ISNUMBER(T46)),"",IF(OR(U22="M",U34="M"),"M",IF(AND(U22=U34,OR(U22="X",U22="W",U22="Z")),UPPER(U22),"")))</f>
        <v/>
      </c>
      <c r="V46" s="44"/>
      <c r="W46" s="42" t="str">
        <f t="shared" ref="W46" si="104">IF(OR(AND(W22="",X22=""),AND(W34="",X34=""),AND(X22="X",X34="X"),OR(X22="M",X34="M")),"",SUM(W22,W34))</f>
        <v/>
      </c>
      <c r="X46" s="43" t="str">
        <f t="shared" ref="X46" si="105">IF(AND(AND(X22="X",X34="X"),SUM(W22,W34)=0,ISNUMBER(W46)),"",IF(OR(X22="M",X34="M"),"M",IF(AND(X22=X34,OR(X22="X",X22="W",X22="Z")),UPPER(X22),"")))</f>
        <v/>
      </c>
      <c r="Y46" s="44"/>
      <c r="Z46" s="42" t="str">
        <f t="shared" ref="Z46" si="106">IF(OR(AND(Z22="",AA22=""),AND(Z34="",AA34=""),AND(AA22="X",AA34="X"),OR(AA22="M",AA34="M")),"",SUM(Z22,Z34))</f>
        <v/>
      </c>
      <c r="AA46" s="43" t="str">
        <f t="shared" ref="AA46" si="107">IF(AND(AND(AA22="X",AA34="X"),SUM(Z22,Z34)=0,ISNUMBER(Z46)),"",IF(OR(AA22="M",AA34="M"),"M",IF(AND(AA22=AA34,OR(AA22="X",AA22="W",AA22="Z")),UPPER(AA22),"")))</f>
        <v/>
      </c>
      <c r="AB46" s="44"/>
      <c r="AC46" s="42" t="str">
        <f t="shared" ref="AC46" si="108">IF(OR(AND(AC22="",AD22=""),AND(AC34="",AD34=""),AND(AD22="X",AD34="X"),OR(AD22="M",AD34="M")),"",SUM(AC22,AC34))</f>
        <v/>
      </c>
      <c r="AD46" s="43" t="str">
        <f t="shared" ref="AD46" si="109">IF(AND(AND(AD22="X",AD34="X"),SUM(AC22,AC34)=0,ISNUMBER(AC46)),"",IF(OR(AD22="M",AD34="M"),"M",IF(AND(AD22=AD34,OR(AD22="X",AD22="W",AD22="Z")),UPPER(AD22),"")))</f>
        <v/>
      </c>
      <c r="AE46" s="44"/>
      <c r="AF46" s="135"/>
    </row>
    <row r="47" spans="3:32" s="132" customFormat="1" ht="15" customHeight="1">
      <c r="C47" s="100"/>
      <c r="D47" s="306"/>
      <c r="E47" s="138" t="s">
        <v>459</v>
      </c>
      <c r="F47" s="131"/>
      <c r="G47" s="131"/>
      <c r="H47" s="131" t="s">
        <v>0</v>
      </c>
      <c r="I47" s="131" t="s">
        <v>139</v>
      </c>
      <c r="J47" s="131" t="s">
        <v>0</v>
      </c>
      <c r="K47" s="131" t="s">
        <v>140</v>
      </c>
      <c r="L47" s="131" t="s">
        <v>141</v>
      </c>
      <c r="M47" s="131" t="s">
        <v>457</v>
      </c>
      <c r="N47" s="131" t="s">
        <v>409</v>
      </c>
      <c r="O47" s="131" t="s">
        <v>409</v>
      </c>
      <c r="P47" s="134"/>
      <c r="Q47" s="42" t="str">
        <f t="shared" ref="Q47" si="110">IF(OR(AND(Q23="",R23=""),AND(Q35="",R35=""),AND(R23="X",R35="X"),OR(R23="M",R35="M")),"",SUM(Q23,Q35))</f>
        <v/>
      </c>
      <c r="R47" s="43" t="str">
        <f t="shared" ref="R47" si="111">IF(AND(AND(R23="X",R35="X"),SUM(Q23,Q35)=0,ISNUMBER(Q47)),"",IF(OR(R23="M",R35="M"),"M",IF(AND(R23=R35,OR(R23="X",R23="W",R23="Z")),UPPER(R23),"")))</f>
        <v/>
      </c>
      <c r="S47" s="44"/>
      <c r="T47" s="42" t="str">
        <f t="shared" ref="T47" si="112">IF(OR(AND(T23="",U23=""),AND(T35="",U35=""),AND(U23="X",U35="X"),OR(U23="M",U35="M")),"",SUM(T23,T35))</f>
        <v/>
      </c>
      <c r="U47" s="43" t="str">
        <f t="shared" ref="U47" si="113">IF(AND(AND(U23="X",U35="X"),SUM(T23,T35)=0,ISNUMBER(T47)),"",IF(OR(U23="M",U35="M"),"M",IF(AND(U23=U35,OR(U23="X",U23="W",U23="Z")),UPPER(U23),"")))</f>
        <v/>
      </c>
      <c r="V47" s="44"/>
      <c r="W47" s="42" t="str">
        <f t="shared" ref="W47" si="114">IF(OR(AND(W23="",X23=""),AND(W35="",X35=""),AND(X23="X",X35="X"),OR(X23="M",X35="M")),"",SUM(W23,W35))</f>
        <v/>
      </c>
      <c r="X47" s="43" t="str">
        <f t="shared" ref="X47" si="115">IF(AND(AND(X23="X",X35="X"),SUM(W23,W35)=0,ISNUMBER(W47)),"",IF(OR(X23="M",X35="M"),"M",IF(AND(X23=X35,OR(X23="X",X23="W",X23="Z")),UPPER(X23),"")))</f>
        <v/>
      </c>
      <c r="Y47" s="44"/>
      <c r="Z47" s="42" t="str">
        <f t="shared" ref="Z47" si="116">IF(OR(AND(Z23="",AA23=""),AND(Z35="",AA35=""),AND(AA23="X",AA35="X"),OR(AA23="M",AA35="M")),"",SUM(Z23,Z35))</f>
        <v/>
      </c>
      <c r="AA47" s="43" t="str">
        <f t="shared" ref="AA47" si="117">IF(AND(AND(AA23="X",AA35="X"),SUM(Z23,Z35)=0,ISNUMBER(Z47)),"",IF(OR(AA23="M",AA35="M"),"M",IF(AND(AA23=AA35,OR(AA23="X",AA23="W",AA23="Z")),UPPER(AA23),"")))</f>
        <v/>
      </c>
      <c r="AB47" s="44"/>
      <c r="AC47" s="42" t="str">
        <f t="shared" ref="AC47" si="118">IF(OR(AND(AC23="",AD23=""),AND(AC35="",AD35=""),AND(AD23="X",AD35="X"),OR(AD23="M",AD35="M")),"",SUM(AC23,AC35))</f>
        <v/>
      </c>
      <c r="AD47" s="43" t="str">
        <f t="shared" ref="AD47" si="119">IF(AND(AND(AD23="X",AD35="X"),SUM(AC23,AC35)=0,ISNUMBER(AC47)),"",IF(OR(AD23="M",AD35="M"),"M",IF(AND(AD23=AD35,OR(AD23="X",AD23="W",AD23="Z")),UPPER(AD23),"")))</f>
        <v/>
      </c>
      <c r="AE47" s="44"/>
      <c r="AF47" s="135"/>
    </row>
    <row r="48" spans="3:32" s="132" customFormat="1" ht="15" customHeight="1">
      <c r="C48" s="100"/>
      <c r="D48" s="306"/>
      <c r="E48" s="136" t="s">
        <v>498</v>
      </c>
      <c r="F48" s="131"/>
      <c r="G48" s="131"/>
      <c r="H48" s="131" t="s">
        <v>0</v>
      </c>
      <c r="I48" s="131" t="s">
        <v>139</v>
      </c>
      <c r="J48" s="131" t="s">
        <v>0</v>
      </c>
      <c r="K48" s="131" t="s">
        <v>140</v>
      </c>
      <c r="L48" s="131" t="s">
        <v>141</v>
      </c>
      <c r="M48" s="131" t="s">
        <v>143</v>
      </c>
      <c r="N48" s="131" t="s">
        <v>409</v>
      </c>
      <c r="O48" s="131" t="s">
        <v>409</v>
      </c>
      <c r="P48" s="134"/>
      <c r="Q48" s="42" t="str">
        <f t="shared" ref="Q48" si="120">IF(OR(AND(Q24="",R24=""),AND(Q36="",R36=""),AND(R24="X",R36="X"),OR(R24="M",R36="M")),"",SUM(Q24,Q36))</f>
        <v/>
      </c>
      <c r="R48" s="43" t="str">
        <f t="shared" ref="R48" si="121">IF(AND(AND(R24="X",R36="X"),SUM(Q24,Q36)=0,ISNUMBER(Q48)),"",IF(OR(R24="M",R36="M"),"M",IF(AND(R24=R36,OR(R24="X",R24="W",R24="Z")),UPPER(R24),"")))</f>
        <v/>
      </c>
      <c r="S48" s="44"/>
      <c r="T48" s="42" t="str">
        <f t="shared" ref="T48" si="122">IF(OR(AND(T24="",U24=""),AND(T36="",U36=""),AND(U24="X",U36="X"),OR(U24="M",U36="M")),"",SUM(T24,T36))</f>
        <v/>
      </c>
      <c r="U48" s="43" t="str">
        <f t="shared" ref="U48" si="123">IF(AND(AND(U24="X",U36="X"),SUM(T24,T36)=0,ISNUMBER(T48)),"",IF(OR(U24="M",U36="M"),"M",IF(AND(U24=U36,OR(U24="X",U24="W",U24="Z")),UPPER(U24),"")))</f>
        <v/>
      </c>
      <c r="V48" s="44"/>
      <c r="W48" s="42" t="str">
        <f t="shared" ref="W48" si="124">IF(OR(AND(W24="",X24=""),AND(W36="",X36=""),AND(X24="X",X36="X"),OR(X24="M",X36="M")),"",SUM(W24,W36))</f>
        <v/>
      </c>
      <c r="X48" s="43" t="str">
        <f t="shared" ref="X48" si="125">IF(AND(AND(X24="X",X36="X"),SUM(W24,W36)=0,ISNUMBER(W48)),"",IF(OR(X24="M",X36="M"),"M",IF(AND(X24=X36,OR(X24="X",X24="W",X24="Z")),UPPER(X24),"")))</f>
        <v/>
      </c>
      <c r="Y48" s="44"/>
      <c r="Z48" s="42" t="str">
        <f t="shared" ref="Z48" si="126">IF(OR(AND(Z24="",AA24=""),AND(Z36="",AA36=""),AND(AA24="X",AA36="X"),OR(AA24="M",AA36="M")),"",SUM(Z24,Z36))</f>
        <v/>
      </c>
      <c r="AA48" s="43" t="str">
        <f t="shared" ref="AA48" si="127">IF(AND(AND(AA24="X",AA36="X"),SUM(Z24,Z36)=0,ISNUMBER(Z48)),"",IF(OR(AA24="M",AA36="M"),"M",IF(AND(AA24=AA36,OR(AA24="X",AA24="W",AA24="Z")),UPPER(AA24),"")))</f>
        <v/>
      </c>
      <c r="AB48" s="44"/>
      <c r="AC48" s="42" t="str">
        <f t="shared" ref="AC48" si="128">IF(OR(AND(AC24="",AD24=""),AND(AC36="",AD36=""),AND(AD24="X",AD36="X"),OR(AD24="M",AD36="M")),"",SUM(AC24,AC36))</f>
        <v/>
      </c>
      <c r="AD48" s="43" t="str">
        <f t="shared" ref="AD48" si="129">IF(AND(AND(AD24="X",AD36="X"),SUM(AC24,AC36)=0,ISNUMBER(AC48)),"",IF(OR(AD24="M",AD36="M"),"M",IF(AND(AD24=AD36,OR(AD24="X",AD24="W",AD24="Z")),UPPER(AD24),"")))</f>
        <v/>
      </c>
      <c r="AE48" s="44"/>
      <c r="AF48" s="135"/>
    </row>
    <row r="49" spans="3:32" s="132" customFormat="1" ht="15" customHeight="1">
      <c r="C49" s="100"/>
      <c r="D49" s="307"/>
      <c r="E49" s="136" t="s">
        <v>487</v>
      </c>
      <c r="F49" s="131"/>
      <c r="G49" s="131"/>
      <c r="H49" s="131" t="s">
        <v>0</v>
      </c>
      <c r="I49" s="131" t="s">
        <v>139</v>
      </c>
      <c r="J49" s="131" t="s">
        <v>0</v>
      </c>
      <c r="K49" s="131" t="s">
        <v>140</v>
      </c>
      <c r="L49" s="131" t="s">
        <v>141</v>
      </c>
      <c r="M49" s="131" t="s">
        <v>0</v>
      </c>
      <c r="N49" s="131" t="s">
        <v>409</v>
      </c>
      <c r="O49" s="131" t="s">
        <v>409</v>
      </c>
      <c r="P49" s="134"/>
      <c r="Q49" s="42" t="str">
        <f t="shared" ref="Q49" si="130">IF(OR(AND(Q25="",R25=""),AND(Q37="",R37=""),AND(R25="X",R37="X"),OR(R25="M",R37="M")),"",SUM(Q25,Q37))</f>
        <v/>
      </c>
      <c r="R49" s="43" t="str">
        <f t="shared" ref="R49" si="131">IF(AND(AND(R25="X",R37="X"),SUM(Q25,Q37)=0,ISNUMBER(Q49)),"",IF(OR(R25="M",R37="M"),"M",IF(AND(R25=R37,OR(R25="X",R25="W",R25="Z")),UPPER(R25),"")))</f>
        <v/>
      </c>
      <c r="S49" s="44"/>
      <c r="T49" s="42" t="str">
        <f t="shared" ref="T49" si="132">IF(OR(AND(T25="",U25=""),AND(T37="",U37=""),AND(U25="X",U37="X"),OR(U25="M",U37="M")),"",SUM(T25,T37))</f>
        <v/>
      </c>
      <c r="U49" s="43" t="str">
        <f t="shared" ref="U49" si="133">IF(AND(AND(U25="X",U37="X"),SUM(T25,T37)=0,ISNUMBER(T49)),"",IF(OR(U25="M",U37="M"),"M",IF(AND(U25=U37,OR(U25="X",U25="W",U25="Z")),UPPER(U25),"")))</f>
        <v/>
      </c>
      <c r="V49" s="44"/>
      <c r="W49" s="42" t="str">
        <f t="shared" ref="W49" si="134">IF(OR(AND(W25="",X25=""),AND(W37="",X37=""),AND(X25="X",X37="X"),OR(X25="M",X37="M")),"",SUM(W25,W37))</f>
        <v/>
      </c>
      <c r="X49" s="43" t="str">
        <f t="shared" ref="X49" si="135">IF(AND(AND(X25="X",X37="X"),SUM(W25,W37)=0,ISNUMBER(W49)),"",IF(OR(X25="M",X37="M"),"M",IF(AND(X25=X37,OR(X25="X",X25="W",X25="Z")),UPPER(X25),"")))</f>
        <v/>
      </c>
      <c r="Y49" s="44"/>
      <c r="Z49" s="42" t="str">
        <f t="shared" ref="Z49" si="136">IF(OR(AND(Z25="",AA25=""),AND(Z37="",AA37=""),AND(AA25="X",AA37="X"),OR(AA25="M",AA37="M")),"",SUM(Z25,Z37))</f>
        <v/>
      </c>
      <c r="AA49" s="43" t="str">
        <f t="shared" ref="AA49" si="137">IF(AND(AND(AA25="X",AA37="X"),SUM(Z25,Z37)=0,ISNUMBER(Z49)),"",IF(OR(AA25="M",AA37="M"),"M",IF(AND(AA25=AA37,OR(AA25="X",AA25="W",AA25="Z")),UPPER(AA25),"")))</f>
        <v/>
      </c>
      <c r="AB49" s="44"/>
      <c r="AC49" s="42" t="str">
        <f t="shared" ref="AC49" si="138">IF(OR(AND(AC25="",AD25=""),AND(AC37="",AD37=""),AND(AD25="X",AD37="X"),OR(AD25="M",AD37="M")),"",SUM(AC25,AC37))</f>
        <v/>
      </c>
      <c r="AD49" s="43" t="str">
        <f t="shared" ref="AD49" si="139">IF(AND(AND(AD25="X",AD37="X"),SUM(AC25,AC37)=0,ISNUMBER(AC49)),"",IF(OR(AD25="M",AD37="M"),"M",IF(AND(AD25=AD37,OR(AD25="X",AD25="W",AD25="Z")),UPPER(AD25),"")))</f>
        <v/>
      </c>
      <c r="AE49" s="44"/>
      <c r="AF49" s="135"/>
    </row>
    <row r="50" spans="3:32">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3:32">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row>
    <row r="52" spans="3:32" hidden="1"/>
    <row r="53" spans="3:32" hidden="1">
      <c r="Q53" s="122">
        <f>SUMPRODUCT(--(Q14:Q49=0),--(Q14:Q49&lt;&gt;""),--(R14:R49="Z"))+SUMPRODUCT(--(Q14:Q49=0),--(Q14:Q49&lt;&gt;""),--(R14:R49=""))+SUMPRODUCT(--(Q14:Q49&gt;0),--(R14:R49="W"))+SUMPRODUCT(--(Q14:Q49&gt;0), --(Q14:Q49&lt;&gt;""),--(R14:R49=""))+SUMPRODUCT(--(Q14:Q49=""),--(R14:R49="Z"))</f>
        <v>0</v>
      </c>
      <c r="R53" s="123"/>
      <c r="S53" s="123"/>
      <c r="T53" s="122">
        <f t="shared" ref="T53" si="140">SUMPRODUCT(--(T14:T49=0),--(T14:T49&lt;&gt;""),--(U14:U49="Z"))+SUMPRODUCT(--(T14:T49=0),--(T14:T49&lt;&gt;""),--(U14:U49=""))+SUMPRODUCT(--(T14:T49&gt;0),--(U14:U49="W"))+SUMPRODUCT(--(T14:T49&gt;0), --(T14:T49&lt;&gt;""),--(U14:U49=""))+SUMPRODUCT(--(T14:T49=""),--(U14:U49="Z"))</f>
        <v>0</v>
      </c>
      <c r="U53" s="123"/>
      <c r="V53" s="123"/>
      <c r="W53" s="122">
        <f t="shared" ref="W53" si="141">SUMPRODUCT(--(W14:W49=0),--(W14:W49&lt;&gt;""),--(X14:X49="Z"))+SUMPRODUCT(--(W14:W49=0),--(W14:W49&lt;&gt;""),--(X14:X49=""))+SUMPRODUCT(--(W14:W49&gt;0),--(X14:X49="W"))+SUMPRODUCT(--(W14:W49&gt;0), --(W14:W49&lt;&gt;""),--(X14:X49=""))+SUMPRODUCT(--(W14:W49=""),--(X14:X49="Z"))</f>
        <v>0</v>
      </c>
      <c r="X53" s="123"/>
      <c r="Y53" s="123"/>
      <c r="Z53" s="122">
        <f t="shared" ref="Z53" si="142">SUMPRODUCT(--(Z14:Z49=0),--(Z14:Z49&lt;&gt;""),--(AA14:AA49="Z"))+SUMPRODUCT(--(Z14:Z49=0),--(Z14:Z49&lt;&gt;""),--(AA14:AA49=""))+SUMPRODUCT(--(Z14:Z49&gt;0),--(AA14:AA49="W"))+SUMPRODUCT(--(Z14:Z49&gt;0), --(Z14:Z49&lt;&gt;""),--(AA14:AA49=""))+SUMPRODUCT(--(Z14:Z49=""),--(AA14:AA49="Z"))</f>
        <v>0</v>
      </c>
      <c r="AA53" s="123"/>
      <c r="AB53" s="123"/>
      <c r="AC53" s="122">
        <f t="shared" ref="AC53" si="143">SUMPRODUCT(--(AC14:AC49=0),--(AC14:AC49&lt;&gt;""),--(AD14:AD49="Z"))+SUMPRODUCT(--(AC14:AC49=0),--(AC14:AC49&lt;&gt;""),--(AD14:AD49=""))+SUMPRODUCT(--(AC14:AC49&gt;0),--(AD14:AD49="W"))+SUMPRODUCT(--(AC14:AC49&gt;0), --(AC14:AC49&lt;&gt;""),--(AD14:AD49=""))+SUMPRODUCT(--(AC14:AC49=""),--(AD14:AD49="Z"))</f>
        <v>0</v>
      </c>
      <c r="AD53" s="123"/>
      <c r="AE53" s="123"/>
    </row>
    <row r="54" spans="3:32" hidden="1"/>
    <row r="55" spans="3:32" hidden="1"/>
    <row r="56" spans="3:32" hidden="1"/>
    <row r="57" spans="3:32" hidden="1"/>
    <row r="58" spans="3:32" hidden="1"/>
    <row r="59" spans="3:32" hidden="1"/>
    <row r="60" spans="3:32" hidden="1"/>
    <row r="61" spans="3:32" hidden="1"/>
    <row r="62" spans="3:32" hidden="1"/>
  </sheetData>
  <sheetProtection password="CA1C" sheet="1" objects="1" scenarios="1" formatCells="0" formatColumns="0" formatRows="0" sort="0" autoFilter="0"/>
  <mergeCells count="15">
    <mergeCell ref="D3:E3"/>
    <mergeCell ref="D1:AF1"/>
    <mergeCell ref="D14:D25"/>
    <mergeCell ref="D26:D37"/>
    <mergeCell ref="D38:D49"/>
    <mergeCell ref="Q4:S4"/>
    <mergeCell ref="T4:V4"/>
    <mergeCell ref="W4:Y4"/>
    <mergeCell ref="Z4:AB4"/>
    <mergeCell ref="AC4:AE4"/>
    <mergeCell ref="Q3:S3"/>
    <mergeCell ref="T3:V3"/>
    <mergeCell ref="W3:Y3"/>
    <mergeCell ref="Z3:AB3"/>
    <mergeCell ref="AC3:AE3"/>
  </mergeCells>
  <conditionalFormatting sqref="Q14:Q49 T14:T49 W14:W49 Z14:Z49 AC14:AC49">
    <cfRule type="expression" dxfId="93" priority="3">
      <formula xml:space="preserve"> OR(AND(Q14=0,Q14&lt;&gt;"",R14&lt;&gt;"Z",R14&lt;&gt;""),AND(Q14&gt;0,Q14&lt;&gt;"",R14&lt;&gt;"W",R14&lt;&gt;""),AND(Q14="", R14="W"))</formula>
    </cfRule>
  </conditionalFormatting>
  <conditionalFormatting sqref="R14:R49 U14:U49 X14:X49 AA14:AA49 AD14:AD49">
    <cfRule type="expression" dxfId="92" priority="2">
      <formula xml:space="preserve"> OR(AND(Q14=0,Q14&lt;&gt;"",R14&lt;&gt;"Z",R14&lt;&gt;""),AND(Q14&gt;0,Q14&lt;&gt;"",R14&lt;&gt;"W",R14&lt;&gt;""),AND(Q14="", R14="W"))</formula>
    </cfRule>
  </conditionalFormatting>
  <conditionalFormatting sqref="S14:S49 V14:V49 Y14:Y49 AB14:AB49 AE14:AE49">
    <cfRule type="expression" dxfId="91" priority="1">
      <formula xml:space="preserve"> AND(OR(R14="X",R14="W"),S14="")</formula>
    </cfRule>
  </conditionalFormatting>
  <conditionalFormatting sqref="AC25 AC37 Q25 T25 W25 Z25 Q37 T37 W37 Z37">
    <cfRule type="expression" dxfId="90" priority="5">
      <formula>OR(COUNTIF(R14:R24,"M")=11,COUNTIF(R14:R24,"X")=11)</formula>
    </cfRule>
    <cfRule type="expression" dxfId="89" priority="7">
      <formula>IF(OR(SUMPRODUCT(--(Q14:Q24=""),--(R14:R24=""))&gt;0,COUNTIF(R14:R24,"M")&gt;0,COUNTIF(R14:R24,"X")=11),"",SUM(Q14:Q24)) &lt;&gt; Q25</formula>
    </cfRule>
  </conditionalFormatting>
  <conditionalFormatting sqref="AD25 AD37 R25 U25 X25 AA25 R37 U37 X37 AA37">
    <cfRule type="expression" dxfId="88" priority="9">
      <formula>OR(COUNTIF(R14:R24,"M")=11,COUNTIF(R14:R24,"X")=11)</formula>
    </cfRule>
    <cfRule type="expression" dxfId="87" priority="11">
      <formula>IF(AND(COUNTIF(R14:R24,"X")=11,SUM(Q14:Q24)=0,ISNUMBER(Q25)),"",IF(COUNTIF(R14:R24,"M")&gt;0,"M",IF(AND(COUNTIF(R14:R24,R14)=11,OR(R14="X",R14="W",R14="Z")),UPPER(R14),""))) &lt;&gt; R25</formula>
    </cfRule>
  </conditionalFormatting>
  <conditionalFormatting sqref="AC38:AC49 Q38:Q49 T38:T49 W38:W49 Z38:Z49">
    <cfRule type="expression" dxfId="86" priority="13">
      <formula>OR(AND(R14="X",R26="X"),AND(R14="M",R26="M"))</formula>
    </cfRule>
    <cfRule type="expression" dxfId="85" priority="15">
      <formula>IF(OR(AND(Q14="",R14=""),AND(Q26="",R26=""),AND(R14="X",R26="X"),OR(R14="M",R26="M")),"",SUM(Q14,Q26)) &lt;&gt; Q38</formula>
    </cfRule>
  </conditionalFormatting>
  <conditionalFormatting sqref="AD38:AD49 R38:R49 U38:U49 X38:X49 AA38:AA49">
    <cfRule type="expression" dxfId="84" priority="17">
      <formula>OR(AND(R14="X",R26="X"),AND(R14="M",R26="M"))</formula>
    </cfRule>
  </conditionalFormatting>
  <conditionalFormatting sqref="AD38:AD49 R38:R49 U38:U49 X38:X49 AA38:AA49">
    <cfRule type="expression" dxfId="83" priority="19">
      <formula>IF(AND(AND(R14="X",R26="X"),SUM(Q14,Q26)=0,ISNUMBER(Q38)),"",IF(OR(R14="M",R26="M"),"M",IF(AND(R14=R26,OR(R14="X",R14="W",R14="Z")),UPPER(R14),""))) &lt;&gt; R38</formula>
    </cfRule>
  </conditionalFormatting>
  <conditionalFormatting sqref="AC14:AC24 AC26:AC36">
    <cfRule type="expression" dxfId="82" priority="21">
      <formula>OR(COUNTIF(R14:AA14,"M")=4,COUNTIF(R14:AA14,"X")=4)</formula>
    </cfRule>
  </conditionalFormatting>
  <conditionalFormatting sqref="AC14:AC24 AC26:AC36">
    <cfRule type="expression" dxfId="81" priority="23">
      <formula>IF(OR(EXACT(Q14,R14),EXACT(T14,U14), EXACT(W14,X14),EXACT(Z14,AA14), COUNTIF(R14:AA14,"M")&gt;0,COUNTIF(R14:AA14,"X")=4),"",SUM(Q14,T14, W14,Z14)) &lt;&gt; AC14</formula>
    </cfRule>
  </conditionalFormatting>
  <conditionalFormatting sqref="AD14:AD24 AD26:AD36">
    <cfRule type="expression" dxfId="80" priority="25">
      <formula>OR(COUNTIF(R14:AA14,"M")=4,COUNTIF(R14:AA14,"X")=4)</formula>
    </cfRule>
  </conditionalFormatting>
  <conditionalFormatting sqref="AD14:AD24 AD26:AD36">
    <cfRule type="expression" dxfId="79" priority="27">
      <formula>IF(AND(COUNTIF(R14:AA14,"X")=4,SUM(Q14,T14, W14, Z14)=0,ISNUMBER(AC14)),"",IF(COUNTIF(R14:AA14,"M")&gt;0,"M", IF(AND(COUNTIF(R14:AA14,R14)=4,OR(R14="X",R14="W",R14="Z")),UPPER(R14),""))) &lt;&gt; AD14</formula>
    </cfRule>
  </conditionalFormatting>
  <dataValidations count="5">
    <dataValidation allowBlank="1" showInputMessage="1" showErrorMessage="1" sqref="Q54:AE1048576 A1:P1048576 Q50:AE52 AL1:XFD1048576 Q1:AK13 AF14:AK1048576"/>
    <dataValidation allowBlank="1" showInputMessage="1" showErrorMessage="1" sqref="Q53:AE53"/>
    <dataValidation type="textLength" allowBlank="1" showInputMessage="1" showErrorMessage="1" errorTitle="Entrée non valide" error="La longueur du texte devrait être comprise entre 2 et 500 caractères" sqref="S14:S49 V14:V49 Y14:Y49 AB14:AB49 AE14:AE49">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49 U14:U49 X14:X49 AA14:AA49 AD14:AD49">
      <formula1>"Z,M,X,W"</formula1>
    </dataValidation>
    <dataValidation type="decimal" operator="greaterThanOrEqual" allowBlank="1" showInputMessage="1" showErrorMessage="1" errorTitle="Entrée non valide" error="Veuillez entrer une valeur numérique" sqref="Q14:Q49 T14:T49 W14:W49 Z14:Z49 AC14:AC49">
      <formula1>0</formula1>
    </dataValidation>
  </dataValidations>
  <pageMargins left="0.23622047244094491" right="0.23622047244094491" top="0.74803149606299213" bottom="0.74803149606299213" header="0.31496062992125984" footer="0.31496062992125984"/>
  <pageSetup scale="54"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29"/>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9.140625" defaultRowHeight="15"/>
  <cols>
    <col min="1" max="1" width="18.28515625" style="158" hidden="1" customWidth="1"/>
    <col min="2" max="2" width="10.5703125" style="158" hidden="1" customWidth="1"/>
    <col min="3" max="3" width="5.7109375" style="158" customWidth="1"/>
    <col min="4" max="4" width="22.5703125" style="158" customWidth="1"/>
    <col min="5" max="7" width="8.7109375" style="158" hidden="1" customWidth="1"/>
    <col min="8" max="8" width="3" style="158" hidden="1" customWidth="1"/>
    <col min="9" max="9" width="5.85546875" style="158" hidden="1" customWidth="1"/>
    <col min="10" max="10" width="3" style="158" hidden="1" customWidth="1"/>
    <col min="11" max="11" width="5.28515625" style="158" hidden="1" customWidth="1"/>
    <col min="12" max="12" width="3.7109375" style="158" hidden="1" customWidth="1"/>
    <col min="13" max="13" width="3" style="158" hidden="1" customWidth="1"/>
    <col min="14" max="15" width="4.140625" style="158" hidden="1" customWidth="1"/>
    <col min="16" max="16" width="17.7109375" style="158" hidden="1" customWidth="1"/>
    <col min="17" max="17" width="12.7109375" style="158" customWidth="1"/>
    <col min="18" max="18" width="2.7109375" style="158" customWidth="1"/>
    <col min="19" max="19" width="5.7109375" style="158" customWidth="1"/>
    <col min="20" max="20" width="12.7109375" style="158" customWidth="1"/>
    <col min="21" max="21" width="2.7109375" style="158" customWidth="1"/>
    <col min="22" max="22" width="5.7109375" style="158" customWidth="1"/>
    <col min="23" max="23" width="12.7109375" style="158" customWidth="1"/>
    <col min="24" max="24" width="2.7109375" style="158" customWidth="1"/>
    <col min="25" max="25" width="5.7109375" style="158" customWidth="1"/>
    <col min="26" max="26" width="12.7109375" style="158" customWidth="1"/>
    <col min="27" max="27" width="2.7109375" style="158" customWidth="1"/>
    <col min="28" max="28" width="5.7109375" style="158" customWidth="1"/>
    <col min="29" max="29" width="12.7109375" style="158" customWidth="1"/>
    <col min="30" max="30" width="2.7109375" style="158" customWidth="1"/>
    <col min="31" max="31" width="5.7109375" style="158" customWidth="1"/>
    <col min="32" max="32" width="12.7109375" style="158" customWidth="1"/>
    <col min="33" max="33" width="2.7109375" style="158" customWidth="1"/>
    <col min="34" max="34" width="5.7109375" style="158" customWidth="1"/>
    <col min="35" max="35" width="12.7109375" style="158" customWidth="1"/>
    <col min="36" max="36" width="2.7109375" style="158" customWidth="1"/>
    <col min="37" max="38" width="5.7109375" style="158" customWidth="1"/>
    <col min="39" max="16384" width="9.140625" style="158"/>
  </cols>
  <sheetData>
    <row r="1" spans="1:38" s="125" customFormat="1" ht="35.25" customHeight="1">
      <c r="A1" s="93" t="s">
        <v>83</v>
      </c>
      <c r="B1" s="94" t="s">
        <v>156</v>
      </c>
      <c r="C1" s="140"/>
      <c r="D1" s="303" t="s">
        <v>499</v>
      </c>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row>
    <row r="2" spans="1:38" s="97" customFormat="1" ht="3.75" customHeight="1">
      <c r="A2" s="93" t="s">
        <v>89</v>
      </c>
      <c r="B2" s="98" t="str">
        <f>VLOOKUP(VAL_C1!$B$2,VAL_Drop_Down_Lists!$A$3:$B$213,2,FALSE)</f>
        <v>_X</v>
      </c>
      <c r="C2" s="141"/>
      <c r="D2" s="142"/>
      <c r="E2" s="142"/>
      <c r="F2" s="142"/>
      <c r="G2" s="142"/>
      <c r="H2" s="142"/>
      <c r="I2" s="142"/>
      <c r="J2" s="142"/>
      <c r="K2" s="142"/>
      <c r="L2" s="142"/>
      <c r="M2" s="142"/>
      <c r="N2" s="142"/>
      <c r="O2" s="142"/>
      <c r="P2" s="142"/>
      <c r="Q2" s="143"/>
      <c r="R2" s="143"/>
      <c r="S2" s="143"/>
      <c r="T2" s="143"/>
      <c r="U2" s="143"/>
      <c r="V2" s="143"/>
      <c r="W2" s="143"/>
      <c r="X2" s="143"/>
      <c r="Y2" s="143"/>
      <c r="Z2" s="143"/>
      <c r="AA2" s="143"/>
      <c r="AB2" s="143"/>
      <c r="AC2" s="143"/>
      <c r="AD2" s="143"/>
      <c r="AE2" s="143"/>
      <c r="AF2" s="143"/>
      <c r="AG2" s="143"/>
      <c r="AH2" s="143"/>
      <c r="AI2" s="143"/>
      <c r="AJ2" s="143"/>
      <c r="AK2" s="143"/>
      <c r="AL2" s="121"/>
    </row>
    <row r="3" spans="1:38" s="146" customFormat="1" ht="25.5" customHeight="1">
      <c r="A3" s="93" t="s">
        <v>93</v>
      </c>
      <c r="B3" s="98" t="str">
        <f>IF(VAL_C1!$H$32&lt;&gt;"", YEAR(VAL_C1!$H$32),"")</f>
        <v/>
      </c>
      <c r="C3" s="141"/>
      <c r="D3" s="314" t="s">
        <v>478</v>
      </c>
      <c r="E3" s="144"/>
      <c r="F3" s="144"/>
      <c r="G3" s="144"/>
      <c r="H3" s="144"/>
      <c r="I3" s="144"/>
      <c r="J3" s="144"/>
      <c r="K3" s="144"/>
      <c r="L3" s="144"/>
      <c r="M3" s="144"/>
      <c r="N3" s="144"/>
      <c r="O3" s="144"/>
      <c r="P3" s="144"/>
      <c r="Q3" s="308" t="s">
        <v>500</v>
      </c>
      <c r="R3" s="308"/>
      <c r="S3" s="308"/>
      <c r="T3" s="308"/>
      <c r="U3" s="308"/>
      <c r="V3" s="308"/>
      <c r="W3" s="308"/>
      <c r="X3" s="308"/>
      <c r="Y3" s="308"/>
      <c r="Z3" s="308"/>
      <c r="AA3" s="308"/>
      <c r="AB3" s="310"/>
      <c r="AC3" s="312" t="s">
        <v>501</v>
      </c>
      <c r="AD3" s="312"/>
      <c r="AE3" s="312"/>
      <c r="AF3" s="312"/>
      <c r="AG3" s="312"/>
      <c r="AH3" s="312"/>
      <c r="AI3" s="312"/>
      <c r="AJ3" s="312"/>
      <c r="AK3" s="312"/>
      <c r="AL3" s="145"/>
    </row>
    <row r="4" spans="1:38" s="149" customFormat="1" ht="42.75" customHeight="1">
      <c r="A4" s="93" t="s">
        <v>96</v>
      </c>
      <c r="B4" s="98" t="str">
        <f>IF(VAL_C1!$H$33&lt;&gt;"", YEAR(VAL_C1!$H$33),"")</f>
        <v/>
      </c>
      <c r="C4" s="141"/>
      <c r="D4" s="314"/>
      <c r="E4" s="147"/>
      <c r="F4" s="147"/>
      <c r="G4" s="147"/>
      <c r="H4" s="147"/>
      <c r="I4" s="147"/>
      <c r="J4" s="147"/>
      <c r="K4" s="147"/>
      <c r="L4" s="147"/>
      <c r="M4" s="147"/>
      <c r="N4" s="147"/>
      <c r="O4" s="147"/>
      <c r="P4" s="147"/>
      <c r="Q4" s="308" t="s">
        <v>465</v>
      </c>
      <c r="R4" s="308"/>
      <c r="S4" s="308"/>
      <c r="T4" s="308" t="s">
        <v>466</v>
      </c>
      <c r="U4" s="308"/>
      <c r="V4" s="308"/>
      <c r="W4" s="308" t="s">
        <v>467</v>
      </c>
      <c r="X4" s="308"/>
      <c r="Y4" s="308"/>
      <c r="Z4" s="308" t="s">
        <v>468</v>
      </c>
      <c r="AA4" s="308"/>
      <c r="AB4" s="308"/>
      <c r="AC4" s="313" t="s">
        <v>465</v>
      </c>
      <c r="AD4" s="313"/>
      <c r="AE4" s="313"/>
      <c r="AF4" s="313" t="s">
        <v>466</v>
      </c>
      <c r="AG4" s="313"/>
      <c r="AH4" s="313"/>
      <c r="AI4" s="313" t="s">
        <v>467</v>
      </c>
      <c r="AJ4" s="313"/>
      <c r="AK4" s="313"/>
      <c r="AL4" s="148"/>
    </row>
    <row r="5" spans="1:38" s="149" customFormat="1" ht="33.75" customHeight="1">
      <c r="A5" s="93" t="s">
        <v>98</v>
      </c>
      <c r="B5" s="94" t="s">
        <v>0</v>
      </c>
      <c r="C5" s="141"/>
      <c r="D5" s="314"/>
      <c r="E5" s="150"/>
      <c r="F5" s="150"/>
      <c r="G5" s="150"/>
      <c r="H5" s="150"/>
      <c r="I5" s="150"/>
      <c r="J5" s="150"/>
      <c r="K5" s="150"/>
      <c r="L5" s="150"/>
      <c r="M5" s="150"/>
      <c r="N5" s="150"/>
      <c r="O5" s="151"/>
      <c r="P5" s="151"/>
      <c r="Q5" s="308" t="s">
        <v>471</v>
      </c>
      <c r="R5" s="308"/>
      <c r="S5" s="308"/>
      <c r="T5" s="308" t="s">
        <v>502</v>
      </c>
      <c r="U5" s="308"/>
      <c r="V5" s="308"/>
      <c r="W5" s="308" t="s">
        <v>503</v>
      </c>
      <c r="X5" s="308"/>
      <c r="Y5" s="308"/>
      <c r="Z5" s="308" t="s">
        <v>476</v>
      </c>
      <c r="AA5" s="308"/>
      <c r="AB5" s="310"/>
      <c r="AC5" s="311" t="s">
        <v>471</v>
      </c>
      <c r="AD5" s="311"/>
      <c r="AE5" s="311"/>
      <c r="AF5" s="308" t="s">
        <v>502</v>
      </c>
      <c r="AG5" s="308"/>
      <c r="AH5" s="308"/>
      <c r="AI5" s="308" t="s">
        <v>504</v>
      </c>
      <c r="AJ5" s="308"/>
      <c r="AK5" s="308"/>
      <c r="AL5" s="152"/>
    </row>
    <row r="6" spans="1:38" s="149" customFormat="1" ht="21" hidden="1">
      <c r="A6" s="93" t="s">
        <v>100</v>
      </c>
      <c r="B6" s="94"/>
      <c r="C6" s="141"/>
      <c r="D6" s="153"/>
      <c r="E6" s="154"/>
      <c r="F6" s="154"/>
      <c r="G6" s="154"/>
      <c r="H6" s="154"/>
      <c r="I6" s="154"/>
      <c r="J6" s="154"/>
      <c r="K6" s="154"/>
      <c r="L6" s="154"/>
      <c r="M6" s="154"/>
      <c r="N6" s="154"/>
      <c r="O6" s="155"/>
      <c r="P6" s="155" t="s">
        <v>1</v>
      </c>
      <c r="Q6" s="155" t="s">
        <v>155</v>
      </c>
      <c r="R6" s="155"/>
      <c r="S6" s="155"/>
      <c r="T6" s="155" t="s">
        <v>155</v>
      </c>
      <c r="U6" s="155"/>
      <c r="V6" s="155"/>
      <c r="W6" s="155" t="s">
        <v>155</v>
      </c>
      <c r="X6" s="155"/>
      <c r="Y6" s="155"/>
      <c r="Z6" s="155" t="s">
        <v>155</v>
      </c>
      <c r="AA6" s="155"/>
      <c r="AB6" s="155"/>
      <c r="AC6" s="155" t="s">
        <v>154</v>
      </c>
      <c r="AD6" s="155"/>
      <c r="AE6" s="155"/>
      <c r="AF6" s="155" t="s">
        <v>154</v>
      </c>
      <c r="AG6" s="155"/>
      <c r="AH6" s="155"/>
      <c r="AI6" s="155" t="s">
        <v>154</v>
      </c>
      <c r="AJ6" s="155"/>
      <c r="AK6" s="155"/>
      <c r="AL6" s="152"/>
    </row>
    <row r="7" spans="1:38" s="149" customFormat="1" ht="27" hidden="1" customHeight="1">
      <c r="A7" s="93" t="s">
        <v>102</v>
      </c>
      <c r="B7" s="98" t="str">
        <f>IF(VAL_C1!$H$33&lt;&gt;"", YEAR(VAL_C1!$H$33),"")</f>
        <v/>
      </c>
      <c r="C7" s="141"/>
      <c r="D7" s="153"/>
      <c r="E7" s="154"/>
      <c r="F7" s="154"/>
      <c r="G7" s="154"/>
      <c r="H7" s="154"/>
      <c r="I7" s="154"/>
      <c r="J7" s="154"/>
      <c r="K7" s="154"/>
      <c r="L7" s="154"/>
      <c r="M7" s="154"/>
      <c r="N7" s="154"/>
      <c r="O7" s="155"/>
      <c r="P7" s="155" t="s">
        <v>129</v>
      </c>
      <c r="Q7" s="155" t="s">
        <v>144</v>
      </c>
      <c r="R7" s="155"/>
      <c r="S7" s="155"/>
      <c r="T7" s="155" t="s">
        <v>145</v>
      </c>
      <c r="U7" s="155"/>
      <c r="V7" s="155"/>
      <c r="W7" s="155" t="s">
        <v>146</v>
      </c>
      <c r="X7" s="155"/>
      <c r="Y7" s="155"/>
      <c r="Z7" s="155" t="s">
        <v>147</v>
      </c>
      <c r="AA7" s="155"/>
      <c r="AB7" s="155"/>
      <c r="AC7" s="155" t="s">
        <v>144</v>
      </c>
      <c r="AD7" s="155"/>
      <c r="AE7" s="155"/>
      <c r="AF7" s="155" t="s">
        <v>145</v>
      </c>
      <c r="AG7" s="155"/>
      <c r="AH7" s="155"/>
      <c r="AI7" s="155" t="s">
        <v>146</v>
      </c>
      <c r="AJ7" s="155"/>
      <c r="AK7" s="155"/>
      <c r="AL7" s="152"/>
    </row>
    <row r="8" spans="1:38" s="149" customFormat="1" ht="21" hidden="1">
      <c r="A8" s="93" t="s">
        <v>104</v>
      </c>
      <c r="B8" s="98" t="str">
        <f>IF(VAL_C1!$H$34&lt;&gt;"", YEAR(VAL_C1!$H$34),"")</f>
        <v/>
      </c>
      <c r="C8" s="141"/>
      <c r="D8" s="153"/>
      <c r="E8" s="154"/>
      <c r="F8" s="154"/>
      <c r="G8" s="154"/>
      <c r="H8" s="154"/>
      <c r="I8" s="154"/>
      <c r="J8" s="154"/>
      <c r="K8" s="154"/>
      <c r="L8" s="154"/>
      <c r="M8" s="154"/>
      <c r="N8" s="154"/>
      <c r="O8" s="155"/>
      <c r="P8" s="155" t="s">
        <v>130</v>
      </c>
      <c r="Q8" s="155" t="s">
        <v>0</v>
      </c>
      <c r="R8" s="155"/>
      <c r="S8" s="155"/>
      <c r="T8" s="155" t="s">
        <v>0</v>
      </c>
      <c r="U8" s="155"/>
      <c r="V8" s="155"/>
      <c r="W8" s="155" t="s">
        <v>0</v>
      </c>
      <c r="X8" s="155"/>
      <c r="Y8" s="155"/>
      <c r="Z8" s="155" t="s">
        <v>0</v>
      </c>
      <c r="AA8" s="155"/>
      <c r="AB8" s="155"/>
      <c r="AC8" s="155" t="s">
        <v>0</v>
      </c>
      <c r="AD8" s="155"/>
      <c r="AE8" s="155"/>
      <c r="AF8" s="155" t="s">
        <v>0</v>
      </c>
      <c r="AG8" s="155"/>
      <c r="AH8" s="155"/>
      <c r="AI8" s="155" t="s">
        <v>0</v>
      </c>
      <c r="AJ8" s="155"/>
      <c r="AK8" s="155"/>
      <c r="AL8" s="152"/>
    </row>
    <row r="9" spans="1:38" s="149" customFormat="1" ht="21" hidden="1">
      <c r="A9" s="93" t="s">
        <v>106</v>
      </c>
      <c r="B9" s="94" t="s">
        <v>460</v>
      </c>
      <c r="C9" s="141"/>
      <c r="D9" s="153"/>
      <c r="E9" s="154"/>
      <c r="F9" s="154"/>
      <c r="G9" s="154"/>
      <c r="H9" s="154"/>
      <c r="I9" s="154"/>
      <c r="J9" s="154"/>
      <c r="K9" s="154"/>
      <c r="L9" s="154"/>
      <c r="M9" s="154"/>
      <c r="N9" s="154"/>
      <c r="O9" s="155"/>
      <c r="P9" s="155" t="s">
        <v>131</v>
      </c>
      <c r="Q9" s="155" t="s">
        <v>0</v>
      </c>
      <c r="R9" s="155"/>
      <c r="S9" s="155"/>
      <c r="T9" s="155" t="s">
        <v>149</v>
      </c>
      <c r="U9" s="155"/>
      <c r="V9" s="155"/>
      <c r="W9" s="155" t="s">
        <v>153</v>
      </c>
      <c r="X9" s="155"/>
      <c r="Y9" s="155"/>
      <c r="Z9" s="155" t="s">
        <v>0</v>
      </c>
      <c r="AA9" s="155"/>
      <c r="AB9" s="155"/>
      <c r="AC9" s="155" t="s">
        <v>0</v>
      </c>
      <c r="AD9" s="155"/>
      <c r="AE9" s="155"/>
      <c r="AF9" s="155" t="s">
        <v>185</v>
      </c>
      <c r="AG9" s="155"/>
      <c r="AH9" s="155"/>
      <c r="AI9" s="155" t="s">
        <v>185</v>
      </c>
      <c r="AJ9" s="155"/>
      <c r="AK9" s="155"/>
      <c r="AL9" s="152"/>
    </row>
    <row r="10" spans="1:38" s="149" customFormat="1" ht="21" hidden="1">
      <c r="A10" s="93" t="s">
        <v>108</v>
      </c>
      <c r="B10" s="94">
        <v>0</v>
      </c>
      <c r="C10" s="141"/>
      <c r="D10" s="153"/>
      <c r="E10" s="154"/>
      <c r="F10" s="154"/>
      <c r="G10" s="154"/>
      <c r="H10" s="154"/>
      <c r="I10" s="154"/>
      <c r="J10" s="154"/>
      <c r="K10" s="154"/>
      <c r="L10" s="154"/>
      <c r="M10" s="154"/>
      <c r="N10" s="154"/>
      <c r="O10" s="155"/>
      <c r="P10" s="155" t="s">
        <v>2</v>
      </c>
      <c r="Q10" s="155" t="s">
        <v>0</v>
      </c>
      <c r="R10" s="155"/>
      <c r="S10" s="155"/>
      <c r="T10" s="155" t="s">
        <v>0</v>
      </c>
      <c r="U10" s="155"/>
      <c r="V10" s="155"/>
      <c r="W10" s="155" t="s">
        <v>0</v>
      </c>
      <c r="X10" s="155"/>
      <c r="Y10" s="155"/>
      <c r="Z10" s="155" t="s">
        <v>0</v>
      </c>
      <c r="AA10" s="155"/>
      <c r="AB10" s="155"/>
      <c r="AC10" s="155" t="s">
        <v>0</v>
      </c>
      <c r="AD10" s="155"/>
      <c r="AE10" s="155"/>
      <c r="AF10" s="155" t="s">
        <v>0</v>
      </c>
      <c r="AG10" s="155"/>
      <c r="AH10" s="155"/>
      <c r="AI10" s="155" t="s">
        <v>0</v>
      </c>
      <c r="AJ10" s="155"/>
      <c r="AK10" s="155"/>
      <c r="AL10" s="152"/>
    </row>
    <row r="11" spans="1:38" s="149" customFormat="1" ht="21" hidden="1">
      <c r="A11" s="93" t="s">
        <v>110</v>
      </c>
      <c r="B11" s="94">
        <v>0</v>
      </c>
      <c r="C11" s="141"/>
      <c r="D11" s="153"/>
      <c r="E11" s="154"/>
      <c r="F11" s="154"/>
      <c r="G11" s="154"/>
      <c r="H11" s="154"/>
      <c r="I11" s="154"/>
      <c r="J11" s="154"/>
      <c r="K11" s="154"/>
      <c r="L11" s="154"/>
      <c r="M11" s="154"/>
      <c r="N11" s="154"/>
      <c r="O11" s="156"/>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2"/>
    </row>
    <row r="12" spans="1:38" s="149" customFormat="1" ht="11.25" hidden="1">
      <c r="C12" s="141"/>
      <c r="D12" s="153"/>
      <c r="E12" s="155"/>
      <c r="F12" s="155"/>
      <c r="G12" s="155"/>
      <c r="H12" s="155"/>
      <c r="I12" s="155"/>
      <c r="J12" s="155"/>
      <c r="K12" s="155"/>
      <c r="L12" s="155"/>
      <c r="M12" s="155"/>
      <c r="N12" s="155"/>
      <c r="O12" s="156"/>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2"/>
    </row>
    <row r="13" spans="1:38" s="149" customFormat="1" ht="3.75" hidden="1" customHeight="1">
      <c r="C13" s="141"/>
      <c r="D13" s="222"/>
      <c r="E13" s="155"/>
      <c r="F13" s="155"/>
      <c r="G13" s="155"/>
      <c r="H13" s="157" t="s">
        <v>111</v>
      </c>
      <c r="I13" s="157" t="s">
        <v>114</v>
      </c>
      <c r="J13" s="157" t="s">
        <v>116</v>
      </c>
      <c r="K13" s="157" t="s">
        <v>118</v>
      </c>
      <c r="L13" s="157" t="s">
        <v>120</v>
      </c>
      <c r="M13" s="157" t="s">
        <v>122</v>
      </c>
      <c r="N13" s="157" t="s">
        <v>124</v>
      </c>
      <c r="O13" s="157" t="s">
        <v>126</v>
      </c>
      <c r="P13" s="155"/>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38" ht="15" customHeight="1">
      <c r="C14" s="141"/>
      <c r="D14" s="234" t="s">
        <v>480</v>
      </c>
      <c r="E14" s="155"/>
      <c r="F14" s="155"/>
      <c r="G14" s="155"/>
      <c r="H14" s="155" t="s">
        <v>135</v>
      </c>
      <c r="I14" s="155" t="s">
        <v>139</v>
      </c>
      <c r="J14" s="155" t="s">
        <v>0</v>
      </c>
      <c r="K14" s="155" t="s">
        <v>140</v>
      </c>
      <c r="L14" s="155" t="s">
        <v>141</v>
      </c>
      <c r="M14" s="155" t="s">
        <v>0</v>
      </c>
      <c r="N14" s="155" t="s">
        <v>409</v>
      </c>
      <c r="O14" s="155" t="s">
        <v>409</v>
      </c>
      <c r="P14" s="159"/>
      <c r="Q14" s="45"/>
      <c r="R14" s="46"/>
      <c r="S14" s="47"/>
      <c r="T14" s="45"/>
      <c r="U14" s="46"/>
      <c r="V14" s="47"/>
      <c r="W14" s="45"/>
      <c r="X14" s="46"/>
      <c r="Y14" s="47"/>
      <c r="Z14" s="45"/>
      <c r="AA14" s="46"/>
      <c r="AB14" s="47"/>
      <c r="AC14" s="45"/>
      <c r="AD14" s="46"/>
      <c r="AE14" s="47"/>
      <c r="AF14" s="45"/>
      <c r="AG14" s="46"/>
      <c r="AH14" s="47"/>
      <c r="AI14" s="45"/>
      <c r="AJ14" s="46"/>
      <c r="AK14" s="47"/>
      <c r="AL14" s="148"/>
    </row>
    <row r="15" spans="1:38" ht="15" customHeight="1">
      <c r="C15" s="141"/>
      <c r="D15" s="234" t="s">
        <v>481</v>
      </c>
      <c r="E15" s="155"/>
      <c r="F15" s="155"/>
      <c r="G15" s="155"/>
      <c r="H15" s="155" t="s">
        <v>136</v>
      </c>
      <c r="I15" s="155" t="s">
        <v>139</v>
      </c>
      <c r="J15" s="155" t="s">
        <v>0</v>
      </c>
      <c r="K15" s="155" t="s">
        <v>140</v>
      </c>
      <c r="L15" s="155" t="s">
        <v>141</v>
      </c>
      <c r="M15" s="155" t="s">
        <v>0</v>
      </c>
      <c r="N15" s="155" t="s">
        <v>409</v>
      </c>
      <c r="O15" s="155" t="s">
        <v>409</v>
      </c>
      <c r="P15" s="159"/>
      <c r="Q15" s="45"/>
      <c r="R15" s="46"/>
      <c r="S15" s="47"/>
      <c r="T15" s="45"/>
      <c r="U15" s="46"/>
      <c r="V15" s="47"/>
      <c r="W15" s="45"/>
      <c r="X15" s="46"/>
      <c r="Y15" s="47"/>
      <c r="Z15" s="45"/>
      <c r="AA15" s="46"/>
      <c r="AB15" s="47"/>
      <c r="AC15" s="45"/>
      <c r="AD15" s="46"/>
      <c r="AE15" s="47"/>
      <c r="AF15" s="45"/>
      <c r="AG15" s="46"/>
      <c r="AH15" s="47"/>
      <c r="AI15" s="45"/>
      <c r="AJ15" s="46"/>
      <c r="AK15" s="47"/>
      <c r="AL15" s="148"/>
    </row>
    <row r="16" spans="1:38" ht="15" customHeight="1">
      <c r="C16" s="141"/>
      <c r="D16" s="229" t="s">
        <v>482</v>
      </c>
      <c r="E16" s="155"/>
      <c r="F16" s="155"/>
      <c r="G16" s="155"/>
      <c r="H16" s="155" t="s">
        <v>0</v>
      </c>
      <c r="I16" s="155" t="s">
        <v>139</v>
      </c>
      <c r="J16" s="155" t="s">
        <v>0</v>
      </c>
      <c r="K16" s="155" t="s">
        <v>140</v>
      </c>
      <c r="L16" s="155" t="s">
        <v>141</v>
      </c>
      <c r="M16" s="155" t="s">
        <v>0</v>
      </c>
      <c r="N16" s="155" t="s">
        <v>409</v>
      </c>
      <c r="O16" s="155" t="s">
        <v>409</v>
      </c>
      <c r="P16" s="159"/>
      <c r="Q16" s="42" t="str">
        <f>IF(OR(AND(Q14="",R14=""),AND(Q15="",R15=""),AND(R14="X",R15="X"),OR(R14="M",R15="M")),"",SUM(Q14,Q15))</f>
        <v/>
      </c>
      <c r="R16" s="43" t="str">
        <f>IF(AND(AND(R14="X",R15="X"),SUM(Q14,Q15)=0,ISNUMBER(Q16)),"",IF(OR(R14="M",R15="M"),"M",IF(AND(R14=R15,OR(R14="X",R14="W",R14="Z")),UPPER(R14),"")))</f>
        <v/>
      </c>
      <c r="S16" s="44"/>
      <c r="T16" s="42" t="str">
        <f t="shared" ref="T16" si="0">IF(OR(AND(T14="",U14=""),AND(T15="",U15=""),AND(U14="X",U15="X"),OR(U14="M",U15="M")),"",SUM(T14,T15))</f>
        <v/>
      </c>
      <c r="U16" s="43" t="str">
        <f t="shared" ref="U16" si="1">IF(AND(AND(U14="X",U15="X"),SUM(T14,T15)=0,ISNUMBER(T16)),"",IF(OR(U14="M",U15="M"),"M",IF(AND(U14=U15,OR(U14="X",U14="W",U14="Z")),UPPER(U14),"")))</f>
        <v/>
      </c>
      <c r="V16" s="44"/>
      <c r="W16" s="42" t="str">
        <f t="shared" ref="W16" si="2">IF(OR(AND(W14="",X14=""),AND(W15="",X15=""),AND(X14="X",X15="X"),OR(X14="M",X15="M")),"",SUM(W14,W15))</f>
        <v/>
      </c>
      <c r="X16" s="43" t="str">
        <f t="shared" ref="X16" si="3">IF(AND(AND(X14="X",X15="X"),SUM(W14,W15)=0,ISNUMBER(W16)),"",IF(OR(X14="M",X15="M"),"M",IF(AND(X14=X15,OR(X14="X",X14="W",X14="Z")),UPPER(X14),"")))</f>
        <v/>
      </c>
      <c r="Y16" s="44"/>
      <c r="Z16" s="42" t="str">
        <f t="shared" ref="Z16" si="4">IF(OR(AND(Z14="",AA14=""),AND(Z15="",AA15=""),AND(AA14="X",AA15="X"),OR(AA14="M",AA15="M")),"",SUM(Z14,Z15))</f>
        <v/>
      </c>
      <c r="AA16" s="43" t="str">
        <f t="shared" ref="AA16" si="5">IF(AND(AND(AA14="X",AA15="X"),SUM(Z14,Z15)=0,ISNUMBER(Z16)),"",IF(OR(AA14="M",AA15="M"),"M",IF(AND(AA14=AA15,OR(AA14="X",AA14="W",AA14="Z")),UPPER(AA14),"")))</f>
        <v/>
      </c>
      <c r="AB16" s="44"/>
      <c r="AC16" s="42" t="str">
        <f t="shared" ref="AC16" si="6">IF(OR(AND(AC14="",AD14=""),AND(AC15="",AD15=""),AND(AD14="X",AD15="X"),OR(AD14="M",AD15="M")),"",SUM(AC14,AC15))</f>
        <v/>
      </c>
      <c r="AD16" s="43" t="str">
        <f t="shared" ref="AD16" si="7">IF(AND(AND(AD14="X",AD15="X"),SUM(AC14,AC15)=0,ISNUMBER(AC16)),"",IF(OR(AD14="M",AD15="M"),"M",IF(AND(AD14=AD15,OR(AD14="X",AD14="W",AD14="Z")),UPPER(AD14),"")))</f>
        <v/>
      </c>
      <c r="AE16" s="44"/>
      <c r="AF16" s="42" t="str">
        <f t="shared" ref="AF16" si="8">IF(OR(AND(AF14="",AG14=""),AND(AF15="",AG15=""),AND(AG14="X",AG15="X"),OR(AG14="M",AG15="M")),"",SUM(AF14,AF15))</f>
        <v/>
      </c>
      <c r="AG16" s="43" t="str">
        <f t="shared" ref="AG16" si="9">IF(AND(AND(AG14="X",AG15="X"),SUM(AF14,AF15)=0,ISNUMBER(AF16)),"",IF(OR(AG14="M",AG15="M"),"M",IF(AND(AG14=AG15,OR(AG14="X",AG14="W",AG14="Z")),UPPER(AG14),"")))</f>
        <v/>
      </c>
      <c r="AH16" s="44"/>
      <c r="AI16" s="42" t="str">
        <f t="shared" ref="AI16" si="10">IF(OR(AND(AI14="",AJ14=""),AND(AI15="",AJ15=""),AND(AJ14="X",AJ15="X"),OR(AJ14="M",AJ15="M")),"",SUM(AI14,AI15))</f>
        <v/>
      </c>
      <c r="AJ16" s="43" t="str">
        <f t="shared" ref="AJ16" si="11">IF(AND(AND(AJ14="X",AJ15="X"),SUM(AI14,AI15)=0,ISNUMBER(AI16)),"",IF(OR(AJ14="M",AJ15="M"),"M",IF(AND(AJ14=AJ15,OR(AJ14="X",AJ14="W",AJ14="Z")),UPPER(AJ14),"")))</f>
        <v/>
      </c>
      <c r="AK16" s="44"/>
      <c r="AL16" s="148"/>
    </row>
    <row r="17" spans="3:38">
      <c r="C17" s="141"/>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48"/>
    </row>
    <row r="18" spans="3:38">
      <c r="C18" s="141"/>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48"/>
    </row>
    <row r="19" spans="3:38" hidden="1"/>
    <row r="20" spans="3:38" hidden="1">
      <c r="Q20" s="122">
        <f>SUMPRODUCT(--(Q14:Q16=0),--(Q14:Q16&lt;&gt;""),--(R14:R16="Z"))+SUMPRODUCT(--(Q14:Q16=0),--(Q14:Q16&lt;&gt;""),--(R14:R16=""))+SUMPRODUCT(--(Q14:Q16&gt;0),--(R14:R16="W"))+SUMPRODUCT(--(Q14:Q16&gt;0), --(Q14:Q16&lt;&gt;""),--(R14:R16=""))+SUMPRODUCT(--(Q14:Q16=""),--(R14:R16="Z"))</f>
        <v>0</v>
      </c>
      <c r="R20" s="123"/>
      <c r="S20" s="123"/>
      <c r="T20" s="122">
        <f t="shared" ref="T20" si="12">SUMPRODUCT(--(T14:T16=0),--(T14:T16&lt;&gt;""),--(U14:U16="Z"))+SUMPRODUCT(--(T14:T16=0),--(T14:T16&lt;&gt;""),--(U14:U16=""))+SUMPRODUCT(--(T14:T16&gt;0),--(U14:U16="W"))+SUMPRODUCT(--(T14:T16&gt;0), --(T14:T16&lt;&gt;""),--(U14:U16=""))+SUMPRODUCT(--(T14:T16=""),--(U14:U16="Z"))</f>
        <v>0</v>
      </c>
      <c r="U20" s="123"/>
      <c r="V20" s="123"/>
      <c r="W20" s="122">
        <f t="shared" ref="W20" si="13">SUMPRODUCT(--(W14:W16=0),--(W14:W16&lt;&gt;""),--(X14:X16="Z"))+SUMPRODUCT(--(W14:W16=0),--(W14:W16&lt;&gt;""),--(X14:X16=""))+SUMPRODUCT(--(W14:W16&gt;0),--(X14:X16="W"))+SUMPRODUCT(--(W14:W16&gt;0), --(W14:W16&lt;&gt;""),--(X14:X16=""))+SUMPRODUCT(--(W14:W16=""),--(X14:X16="Z"))</f>
        <v>0</v>
      </c>
      <c r="X20" s="123"/>
      <c r="Y20" s="123"/>
      <c r="Z20" s="122">
        <f t="shared" ref="Z20" si="14">SUMPRODUCT(--(Z14:Z16=0),--(Z14:Z16&lt;&gt;""),--(AA14:AA16="Z"))+SUMPRODUCT(--(Z14:Z16=0),--(Z14:Z16&lt;&gt;""),--(AA14:AA16=""))+SUMPRODUCT(--(Z14:Z16&gt;0),--(AA14:AA16="W"))+SUMPRODUCT(--(Z14:Z16&gt;0), --(Z14:Z16&lt;&gt;""),--(AA14:AA16=""))+SUMPRODUCT(--(Z14:Z16=""),--(AA14:AA16="Z"))</f>
        <v>0</v>
      </c>
      <c r="AA20" s="123"/>
      <c r="AB20" s="123"/>
      <c r="AC20" s="122">
        <f t="shared" ref="AC20" si="15">SUMPRODUCT(--(AC14:AC16=0),--(AC14:AC16&lt;&gt;""),--(AD14:AD16="Z"))+SUMPRODUCT(--(AC14:AC16=0),--(AC14:AC16&lt;&gt;""),--(AD14:AD16=""))+SUMPRODUCT(--(AC14:AC16&gt;0),--(AD14:AD16="W"))+SUMPRODUCT(--(AC14:AC16&gt;0), --(AC14:AC16&lt;&gt;""),--(AD14:AD16=""))+SUMPRODUCT(--(AC14:AC16=""),--(AD14:AD16="Z"))</f>
        <v>0</v>
      </c>
      <c r="AD20" s="123"/>
      <c r="AE20" s="123"/>
      <c r="AF20" s="122">
        <f t="shared" ref="AF20" si="16">SUMPRODUCT(--(AF14:AF16=0),--(AF14:AF16&lt;&gt;""),--(AG14:AG16="Z"))+SUMPRODUCT(--(AF14:AF16=0),--(AF14:AF16&lt;&gt;""),--(AG14:AG16=""))+SUMPRODUCT(--(AF14:AF16&gt;0),--(AG14:AG16="W"))+SUMPRODUCT(--(AF14:AF16&gt;0), --(AF14:AF16&lt;&gt;""),--(AG14:AG16=""))+SUMPRODUCT(--(AF14:AF16=""),--(AG14:AG16="Z"))</f>
        <v>0</v>
      </c>
      <c r="AG20" s="123"/>
      <c r="AH20" s="123"/>
      <c r="AI20" s="122">
        <f t="shared" ref="AI20" si="17">SUMPRODUCT(--(AI14:AI16=0),--(AI14:AI16&lt;&gt;""),--(AJ14:AJ16="Z"))+SUMPRODUCT(--(AI14:AI16=0),--(AI14:AI16&lt;&gt;""),--(AJ14:AJ16=""))+SUMPRODUCT(--(AI14:AI16&gt;0),--(AJ14:AJ16="W"))+SUMPRODUCT(--(AI14:AI16&gt;0), --(AI14:AI16&lt;&gt;""),--(AJ14:AJ16=""))+SUMPRODUCT(--(AI14:AI16=""),--(AJ14:AJ16="Z"))</f>
        <v>0</v>
      </c>
      <c r="AJ20" s="123"/>
      <c r="AK20" s="123"/>
    </row>
    <row r="21" spans="3:38" hidden="1"/>
    <row r="22" spans="3:38" hidden="1"/>
    <row r="23" spans="3:38" hidden="1"/>
    <row r="24" spans="3:38" hidden="1"/>
    <row r="25" spans="3:38" hidden="1"/>
    <row r="26" spans="3:38" hidden="1"/>
    <row r="27" spans="3:38" hidden="1"/>
    <row r="28" spans="3:38" hidden="1"/>
    <row r="29" spans="3:38" hidden="1"/>
  </sheetData>
  <sheetProtection password="CA1C" sheet="1" objects="1" scenarios="1" formatCells="0" formatColumns="0" formatRows="0" sort="0" autoFilter="0"/>
  <mergeCells count="18">
    <mergeCell ref="D1:AL1"/>
    <mergeCell ref="Q3:AB3"/>
    <mergeCell ref="AC3:AK3"/>
    <mergeCell ref="Q4:S4"/>
    <mergeCell ref="T4:V4"/>
    <mergeCell ref="W4:Y4"/>
    <mergeCell ref="Z4:AB4"/>
    <mergeCell ref="AC4:AE4"/>
    <mergeCell ref="AF4:AH4"/>
    <mergeCell ref="AI4:AK4"/>
    <mergeCell ref="D3:D5"/>
    <mergeCell ref="AF5:AH5"/>
    <mergeCell ref="AI5:AK5"/>
    <mergeCell ref="Q5:S5"/>
    <mergeCell ref="T5:V5"/>
    <mergeCell ref="W5:Y5"/>
    <mergeCell ref="Z5:AB5"/>
    <mergeCell ref="AC5:AE5"/>
  </mergeCells>
  <conditionalFormatting sqref="Q14:Q16 T14:T16 W14:W16 Z14:Z16 AC14:AC16 AF14:AF16 AI14:AI16">
    <cfRule type="expression" dxfId="78" priority="3">
      <formula xml:space="preserve"> OR(AND(Q14=0,Q14&lt;&gt;"",R14&lt;&gt;"Z",R14&lt;&gt;""),AND(Q14&gt;0,Q14&lt;&gt;"",R14&lt;&gt;"W",R14&lt;&gt;""),AND(Q14="", R14="W"))</formula>
    </cfRule>
  </conditionalFormatting>
  <conditionalFormatting sqref="R14:R16 U14:U16 X14:X16 AA14:AA16 AD14:AD16 AG14:AG16 AJ14:AJ16">
    <cfRule type="expression" dxfId="77" priority="2">
      <formula xml:space="preserve"> OR(AND(Q14=0,Q14&lt;&gt;"",R14&lt;&gt;"Z",R14&lt;&gt;""),AND(Q14&gt;0,Q14&lt;&gt;"",R14&lt;&gt;"W",R14&lt;&gt;""),AND(Q14="", R14="W"))</formula>
    </cfRule>
  </conditionalFormatting>
  <conditionalFormatting sqref="S14:S16 V14:V16 Y14:Y16 AB14:AB16 AE14:AE16 AH14:AH16 AK14:AK16">
    <cfRule type="expression" dxfId="76" priority="1">
      <formula xml:space="preserve"> AND(OR(R14="X",R14="W"),S14="")</formula>
    </cfRule>
  </conditionalFormatting>
  <conditionalFormatting sqref="Q16 T16 W16 Z16 AC16 AF16 AI16">
    <cfRule type="expression" dxfId="75" priority="5">
      <formula>OR(AND(R14="X",R15="X"),AND(R14="M",R15="M"))</formula>
    </cfRule>
    <cfRule type="expression" dxfId="74" priority="7">
      <formula>IF(OR(AND(Q14="",R14=""),AND(Q15="",R15=""),AND(R14="X",R15="X"),OR(R14="M",R15="M")),"",SUM(Q14,Q15)) &lt;&gt; Q16</formula>
    </cfRule>
  </conditionalFormatting>
  <conditionalFormatting sqref="R16 U16 X16 AA16 AD16 AG16 AJ16">
    <cfRule type="expression" dxfId="73" priority="9">
      <formula>OR(AND(R14="X",R15="X"),AND(R14="M",R15="M"))</formula>
    </cfRule>
    <cfRule type="expression" dxfId="72" priority="11">
      <formula>IF(AND(AND(R14="X",R15="X"),SUM(Q14,Q15)=0,ISNUMBER(Q16)),"",IF(OR(R14="M",R15="M"),"M",IF(AND(R14=R15,OR(R14="X",R14="W",R14="Z")),UPPER(R14),""))) &lt;&gt; R16</formula>
    </cfRule>
  </conditionalFormatting>
  <dataValidations count="5">
    <dataValidation allowBlank="1" showInputMessage="1" showErrorMessage="1" sqref="T21:AK1048576 Q21:S26 AL1:XFD1048576 A1:P1048576 Q28:S1048576 Q17:AK19 Q1:AK13"/>
    <dataValidation allowBlank="1" showInputMessage="1" showErrorMessage="1" sqref="Q20:AK20"/>
    <dataValidation type="textLength" allowBlank="1" showInputMessage="1" showErrorMessage="1" errorTitle="Entrée non valide" error="La longueur du texte devrait être comprise entre 2 et 500 caractères" sqref="S14:S16 V14:V16 Y14:Y16 AB14:AB16 AE14:AE16 AH14:AH16 AK14:AK16">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16 U14:U16 X14:X16 AA14:AA16 AD14:AD16 AG14:AG16 AJ14:AJ16">
      <formula1>"Z,M,X,W"</formula1>
    </dataValidation>
    <dataValidation type="decimal" operator="greaterThanOrEqual" allowBlank="1" showInputMessage="1" showErrorMessage="1" errorTitle="Entrée non valide" error="Veuillez entrer une valeur numérique" sqref="Q14:Q16 T14:T16 W14:W16 Z14:Z16 AC14:AC16 AF14:AF16 AI14:AI16">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115"/>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9.140625" defaultRowHeight="15"/>
  <cols>
    <col min="1" max="1" width="18.28515625" style="97" hidden="1" customWidth="1"/>
    <col min="2" max="2" width="5" style="97" hidden="1" customWidth="1"/>
    <col min="3" max="3" width="5.7109375" style="97" customWidth="1"/>
    <col min="4" max="4" width="20.7109375" style="97" customWidth="1"/>
    <col min="5" max="5" width="20.7109375" style="111" customWidth="1"/>
    <col min="6" max="7" width="8.7109375" style="111" hidden="1" customWidth="1"/>
    <col min="8" max="8" width="3" style="111" hidden="1" customWidth="1"/>
    <col min="9" max="9" width="5.85546875" style="111" hidden="1" customWidth="1"/>
    <col min="10" max="10" width="6.7109375" style="111" hidden="1" customWidth="1"/>
    <col min="11" max="11" width="5.28515625" style="111" hidden="1" customWidth="1"/>
    <col min="12" max="12" width="3.7109375" style="111" hidden="1" customWidth="1"/>
    <col min="13" max="13" width="3" style="111" hidden="1" customWidth="1"/>
    <col min="14" max="15" width="4.140625" style="111" hidden="1" customWidth="1"/>
    <col min="16" max="16" width="10.85546875" style="111" hidden="1" customWidth="1"/>
    <col min="17" max="17" width="12.7109375" style="97" customWidth="1"/>
    <col min="18" max="18" width="2.7109375" style="97" customWidth="1"/>
    <col min="19" max="19" width="5.7109375" style="97" customWidth="1"/>
    <col min="20" max="20" width="12.7109375" style="97" customWidth="1"/>
    <col min="21" max="21" width="2.7109375" style="97" customWidth="1"/>
    <col min="22" max="23" width="5.7109375" style="97" customWidth="1"/>
    <col min="24" max="16384" width="9.140625" style="97"/>
  </cols>
  <sheetData>
    <row r="1" spans="1:23" s="125" customFormat="1" ht="45" customHeight="1">
      <c r="A1" s="93" t="s">
        <v>83</v>
      </c>
      <c r="B1" s="94" t="s">
        <v>186</v>
      </c>
      <c r="C1" s="95"/>
      <c r="D1" s="303" t="s">
        <v>505</v>
      </c>
      <c r="E1" s="303"/>
      <c r="F1" s="303"/>
      <c r="G1" s="303"/>
      <c r="H1" s="303"/>
      <c r="I1" s="303"/>
      <c r="J1" s="303"/>
      <c r="K1" s="303"/>
      <c r="L1" s="303"/>
      <c r="M1" s="303"/>
      <c r="N1" s="303"/>
      <c r="O1" s="303"/>
      <c r="P1" s="303"/>
      <c r="Q1" s="303"/>
      <c r="R1" s="303"/>
      <c r="S1" s="303"/>
      <c r="T1" s="303"/>
      <c r="U1" s="303"/>
      <c r="V1" s="303"/>
      <c r="W1" s="303"/>
    </row>
    <row r="2" spans="1:23" ht="3.75" customHeight="1">
      <c r="A2" s="93" t="s">
        <v>89</v>
      </c>
      <c r="B2" s="98" t="str">
        <f>VLOOKUP(VAL_C1!$B$2,VAL_Drop_Down_Lists!$A$3:$B$213,2,FALSE)</f>
        <v>_X</v>
      </c>
      <c r="C2" s="100"/>
      <c r="D2" s="100"/>
      <c r="E2" s="160"/>
      <c r="F2" s="160"/>
      <c r="G2" s="160"/>
      <c r="H2" s="160"/>
      <c r="I2" s="160"/>
      <c r="J2" s="160"/>
      <c r="K2" s="160"/>
      <c r="L2" s="160"/>
      <c r="M2" s="160"/>
      <c r="N2" s="160"/>
      <c r="O2" s="160"/>
      <c r="P2" s="160"/>
      <c r="Q2" s="100"/>
      <c r="R2" s="100"/>
      <c r="S2" s="100"/>
      <c r="T2" s="100"/>
      <c r="U2" s="100"/>
      <c r="V2" s="100"/>
      <c r="W2" s="100"/>
    </row>
    <row r="3" spans="1:23" ht="24.75" customHeight="1">
      <c r="A3" s="93" t="s">
        <v>93</v>
      </c>
      <c r="B3" s="98" t="str">
        <f>IF(VAL_C1!$H$32&lt;&gt;"", YEAR(VAL_C1!$H$32),"")</f>
        <v/>
      </c>
      <c r="C3" s="100"/>
      <c r="D3" s="319" t="s">
        <v>478</v>
      </c>
      <c r="E3" s="320"/>
      <c r="F3" s="161"/>
      <c r="G3" s="161"/>
      <c r="H3" s="161"/>
      <c r="I3" s="161"/>
      <c r="J3" s="161"/>
      <c r="K3" s="161"/>
      <c r="L3" s="161"/>
      <c r="M3" s="161"/>
      <c r="N3" s="161"/>
      <c r="O3" s="161"/>
      <c r="P3" s="161"/>
      <c r="Q3" s="317" t="s">
        <v>469</v>
      </c>
      <c r="R3" s="317"/>
      <c r="S3" s="317"/>
      <c r="T3" s="317"/>
      <c r="U3" s="317"/>
      <c r="V3" s="317"/>
      <c r="W3" s="100"/>
    </row>
    <row r="4" spans="1:23" ht="84" customHeight="1">
      <c r="A4" s="93" t="s">
        <v>96</v>
      </c>
      <c r="B4" s="98" t="str">
        <f>IF(VAL_C1!$H$33&lt;&gt;"", YEAR(VAL_C1!$H$33),"")</f>
        <v/>
      </c>
      <c r="C4" s="100"/>
      <c r="D4" s="320"/>
      <c r="E4" s="320"/>
      <c r="F4" s="161"/>
      <c r="G4" s="161"/>
      <c r="H4" s="161"/>
      <c r="I4" s="161"/>
      <c r="J4" s="161"/>
      <c r="K4" s="161"/>
      <c r="L4" s="161"/>
      <c r="M4" s="161"/>
      <c r="N4" s="161"/>
      <c r="O4" s="161"/>
      <c r="P4" s="161"/>
      <c r="Q4" s="308" t="s">
        <v>470</v>
      </c>
      <c r="R4" s="308"/>
      <c r="S4" s="308"/>
      <c r="T4" s="318" t="s">
        <v>996</v>
      </c>
      <c r="U4" s="318"/>
      <c r="V4" s="318"/>
      <c r="W4" s="100"/>
    </row>
    <row r="5" spans="1:23" ht="33.75" customHeight="1">
      <c r="A5" s="93" t="s">
        <v>98</v>
      </c>
      <c r="B5" s="94" t="s">
        <v>0</v>
      </c>
      <c r="C5" s="160"/>
      <c r="D5" s="237" t="s">
        <v>486</v>
      </c>
      <c r="E5" s="237" t="s">
        <v>506</v>
      </c>
      <c r="F5" s="161"/>
      <c r="G5" s="161"/>
      <c r="H5" s="161"/>
      <c r="I5" s="161"/>
      <c r="J5" s="161"/>
      <c r="K5" s="161"/>
      <c r="L5" s="161"/>
      <c r="M5" s="161"/>
      <c r="N5" s="161"/>
      <c r="O5" s="161"/>
      <c r="P5" s="161"/>
      <c r="Q5" s="308" t="s">
        <v>507</v>
      </c>
      <c r="R5" s="308"/>
      <c r="S5" s="308"/>
      <c r="T5" s="308" t="s">
        <v>508</v>
      </c>
      <c r="U5" s="308"/>
      <c r="V5" s="308"/>
      <c r="W5" s="100"/>
    </row>
    <row r="6" spans="1:23" ht="15" hidden="1" customHeight="1">
      <c r="A6" s="93" t="s">
        <v>100</v>
      </c>
      <c r="B6" s="94"/>
      <c r="C6" s="160"/>
      <c r="D6" s="161"/>
      <c r="E6" s="161"/>
      <c r="F6" s="162"/>
      <c r="G6" s="162"/>
      <c r="H6" s="162"/>
      <c r="I6" s="162"/>
      <c r="J6" s="162"/>
      <c r="K6" s="162"/>
      <c r="L6" s="162"/>
      <c r="M6" s="162"/>
      <c r="N6" s="162"/>
      <c r="O6" s="162"/>
      <c r="P6" s="155" t="s">
        <v>1</v>
      </c>
      <c r="Q6" s="155" t="s">
        <v>183</v>
      </c>
      <c r="R6" s="155"/>
      <c r="S6" s="155"/>
      <c r="T6" s="155" t="s">
        <v>154</v>
      </c>
      <c r="U6" s="162"/>
      <c r="V6" s="162"/>
      <c r="W6" s="100"/>
    </row>
    <row r="7" spans="1:23" hidden="1">
      <c r="A7" s="93" t="s">
        <v>102</v>
      </c>
      <c r="B7" s="98" t="str">
        <f>IF(VAL_C1!$H$33&lt;&gt;"", YEAR(VAL_C1!$H$33),"")</f>
        <v/>
      </c>
      <c r="C7" s="160"/>
      <c r="D7" s="161"/>
      <c r="E7" s="161"/>
      <c r="F7" s="162"/>
      <c r="G7" s="162"/>
      <c r="H7" s="162"/>
      <c r="I7" s="162"/>
      <c r="J7" s="162"/>
      <c r="K7" s="162"/>
      <c r="L7" s="162"/>
      <c r="M7" s="162"/>
      <c r="N7" s="162"/>
      <c r="O7" s="162"/>
      <c r="P7" s="155" t="s">
        <v>129</v>
      </c>
      <c r="Q7" s="155" t="s">
        <v>148</v>
      </c>
      <c r="R7" s="155"/>
      <c r="S7" s="155"/>
      <c r="T7" s="155" t="s">
        <v>184</v>
      </c>
      <c r="U7" s="162"/>
      <c r="V7" s="162"/>
      <c r="W7" s="100"/>
    </row>
    <row r="8" spans="1:23" hidden="1">
      <c r="A8" s="93" t="s">
        <v>104</v>
      </c>
      <c r="B8" s="98" t="str">
        <f>IF(VAL_C1!$H$34&lt;&gt;"", YEAR(VAL_C1!$H$34),"")</f>
        <v/>
      </c>
      <c r="C8" s="160"/>
      <c r="D8" s="161"/>
      <c r="E8" s="161"/>
      <c r="F8" s="162"/>
      <c r="G8" s="162"/>
      <c r="H8" s="162"/>
      <c r="I8" s="162"/>
      <c r="J8" s="162"/>
      <c r="K8" s="162"/>
      <c r="L8" s="162"/>
      <c r="M8" s="162"/>
      <c r="N8" s="162"/>
      <c r="O8" s="162"/>
      <c r="P8" s="155" t="s">
        <v>130</v>
      </c>
      <c r="Q8" s="155" t="s">
        <v>0</v>
      </c>
      <c r="R8" s="155"/>
      <c r="S8" s="155"/>
      <c r="T8" s="155" t="s">
        <v>0</v>
      </c>
      <c r="U8" s="162"/>
      <c r="V8" s="162"/>
      <c r="W8" s="100"/>
    </row>
    <row r="9" spans="1:23" hidden="1">
      <c r="A9" s="93" t="s">
        <v>106</v>
      </c>
      <c r="B9" s="94" t="s">
        <v>460</v>
      </c>
      <c r="C9" s="160"/>
      <c r="D9" s="161"/>
      <c r="E9" s="161"/>
      <c r="F9" s="162"/>
      <c r="G9" s="162"/>
      <c r="H9" s="162"/>
      <c r="I9" s="162"/>
      <c r="J9" s="162"/>
      <c r="K9" s="162"/>
      <c r="L9" s="162"/>
      <c r="M9" s="162"/>
      <c r="N9" s="162"/>
      <c r="O9" s="162"/>
      <c r="P9" s="155" t="s">
        <v>131</v>
      </c>
      <c r="Q9" s="155" t="s">
        <v>0</v>
      </c>
      <c r="R9" s="155"/>
      <c r="S9" s="155"/>
      <c r="T9" s="155" t="s">
        <v>185</v>
      </c>
      <c r="U9" s="162"/>
      <c r="V9" s="162"/>
      <c r="W9" s="100"/>
    </row>
    <row r="10" spans="1:23" ht="21" hidden="1">
      <c r="A10" s="93" t="s">
        <v>108</v>
      </c>
      <c r="B10" s="94">
        <v>0</v>
      </c>
      <c r="C10" s="160"/>
      <c r="D10" s="161"/>
      <c r="E10" s="161"/>
      <c r="F10" s="154"/>
      <c r="G10" s="154"/>
      <c r="H10" s="154"/>
      <c r="I10" s="154"/>
      <c r="J10" s="154"/>
      <c r="K10" s="154"/>
      <c r="L10" s="154"/>
      <c r="M10" s="154"/>
      <c r="N10" s="154"/>
      <c r="O10" s="155"/>
      <c r="P10" s="155" t="s">
        <v>2</v>
      </c>
      <c r="Q10" s="155" t="s">
        <v>0</v>
      </c>
      <c r="R10" s="155"/>
      <c r="S10" s="155"/>
      <c r="T10" s="155" t="s">
        <v>0</v>
      </c>
      <c r="U10" s="155"/>
      <c r="V10" s="155"/>
      <c r="W10" s="100"/>
    </row>
    <row r="11" spans="1:23" ht="21" hidden="1">
      <c r="A11" s="93" t="s">
        <v>110</v>
      </c>
      <c r="B11" s="94">
        <v>0</v>
      </c>
      <c r="C11" s="160"/>
      <c r="D11" s="161"/>
      <c r="E11" s="161"/>
      <c r="F11" s="154"/>
      <c r="G11" s="154"/>
      <c r="H11" s="154"/>
      <c r="I11" s="154"/>
      <c r="J11" s="154"/>
      <c r="K11" s="154"/>
      <c r="L11" s="154"/>
      <c r="M11" s="154"/>
      <c r="N11" s="154"/>
      <c r="O11" s="155"/>
      <c r="P11" s="155"/>
      <c r="Q11" s="155"/>
      <c r="R11" s="155"/>
      <c r="S11" s="155"/>
      <c r="T11" s="155"/>
      <c r="U11" s="155"/>
      <c r="V11" s="155"/>
      <c r="W11" s="100"/>
    </row>
    <row r="12" spans="1:23" ht="21" hidden="1">
      <c r="C12" s="160"/>
      <c r="D12" s="161"/>
      <c r="E12" s="161"/>
      <c r="F12" s="154"/>
      <c r="G12" s="154"/>
      <c r="H12" s="154"/>
      <c r="I12" s="154"/>
      <c r="J12" s="154"/>
      <c r="K12" s="154"/>
      <c r="L12" s="154"/>
      <c r="M12" s="154"/>
      <c r="N12" s="154"/>
      <c r="O12" s="155"/>
      <c r="P12" s="155"/>
      <c r="Q12" s="155"/>
      <c r="R12" s="155"/>
      <c r="S12" s="155"/>
      <c r="T12" s="155"/>
      <c r="U12" s="155"/>
      <c r="V12" s="155"/>
      <c r="W12" s="100"/>
    </row>
    <row r="13" spans="1:23" ht="3.75" hidden="1" customHeight="1">
      <c r="C13" s="160"/>
      <c r="D13" s="223"/>
      <c r="E13" s="223"/>
      <c r="F13" s="224"/>
      <c r="G13" s="224"/>
      <c r="H13" s="225" t="s">
        <v>111</v>
      </c>
      <c r="I13" s="225" t="s">
        <v>114</v>
      </c>
      <c r="J13" s="225" t="s">
        <v>116</v>
      </c>
      <c r="K13" s="225" t="s">
        <v>118</v>
      </c>
      <c r="L13" s="225" t="s">
        <v>120</v>
      </c>
      <c r="M13" s="225" t="s">
        <v>122</v>
      </c>
      <c r="N13" s="225" t="s">
        <v>124</v>
      </c>
      <c r="O13" s="225" t="s">
        <v>126</v>
      </c>
      <c r="P13" s="224"/>
      <c r="Q13" s="226"/>
      <c r="R13" s="226"/>
      <c r="S13" s="226"/>
      <c r="T13" s="226"/>
      <c r="U13" s="226"/>
      <c r="V13" s="226"/>
      <c r="W13" s="226"/>
    </row>
    <row r="14" spans="1:23" s="163" customFormat="1" ht="15" customHeight="1">
      <c r="C14" s="100"/>
      <c r="D14" s="315" t="s">
        <v>480</v>
      </c>
      <c r="E14" s="235" t="s">
        <v>426</v>
      </c>
      <c r="F14" s="155"/>
      <c r="G14" s="155"/>
      <c r="H14" s="155" t="s">
        <v>135</v>
      </c>
      <c r="I14" s="155" t="s">
        <v>139</v>
      </c>
      <c r="J14" s="155" t="s">
        <v>427</v>
      </c>
      <c r="K14" s="155" t="s">
        <v>140</v>
      </c>
      <c r="L14" s="155" t="s">
        <v>141</v>
      </c>
      <c r="M14" s="155" t="s">
        <v>0</v>
      </c>
      <c r="N14" s="155" t="s">
        <v>409</v>
      </c>
      <c r="O14" s="155" t="s">
        <v>409</v>
      </c>
      <c r="P14" s="155"/>
      <c r="Q14" s="45"/>
      <c r="R14" s="46"/>
      <c r="S14" s="47"/>
      <c r="T14" s="45"/>
      <c r="U14" s="46"/>
      <c r="V14" s="47"/>
      <c r="W14" s="164"/>
    </row>
    <row r="15" spans="1:23" s="163" customFormat="1" ht="15" customHeight="1">
      <c r="C15" s="100"/>
      <c r="D15" s="315"/>
      <c r="E15" s="235">
        <v>15</v>
      </c>
      <c r="F15" s="155"/>
      <c r="G15" s="155"/>
      <c r="H15" s="155" t="s">
        <v>135</v>
      </c>
      <c r="I15" s="155" t="s">
        <v>139</v>
      </c>
      <c r="J15" s="155" t="s">
        <v>428</v>
      </c>
      <c r="K15" s="155" t="s">
        <v>140</v>
      </c>
      <c r="L15" s="155" t="s">
        <v>141</v>
      </c>
      <c r="M15" s="155" t="s">
        <v>0</v>
      </c>
      <c r="N15" s="155" t="s">
        <v>409</v>
      </c>
      <c r="O15" s="155" t="s">
        <v>409</v>
      </c>
      <c r="P15" s="155"/>
      <c r="Q15" s="45"/>
      <c r="R15" s="46"/>
      <c r="S15" s="47"/>
      <c r="T15" s="45"/>
      <c r="U15" s="46"/>
      <c r="V15" s="47"/>
      <c r="W15" s="164"/>
    </row>
    <row r="16" spans="1:23" s="163" customFormat="1" ht="15" customHeight="1">
      <c r="C16" s="100"/>
      <c r="D16" s="315"/>
      <c r="E16" s="235">
        <v>16</v>
      </c>
      <c r="F16" s="155"/>
      <c r="G16" s="155"/>
      <c r="H16" s="155" t="s">
        <v>135</v>
      </c>
      <c r="I16" s="155" t="s">
        <v>139</v>
      </c>
      <c r="J16" s="155" t="s">
        <v>157</v>
      </c>
      <c r="K16" s="155" t="s">
        <v>140</v>
      </c>
      <c r="L16" s="155" t="s">
        <v>141</v>
      </c>
      <c r="M16" s="155" t="s">
        <v>0</v>
      </c>
      <c r="N16" s="155" t="s">
        <v>409</v>
      </c>
      <c r="O16" s="155" t="s">
        <v>409</v>
      </c>
      <c r="P16" s="155"/>
      <c r="Q16" s="45"/>
      <c r="R16" s="46"/>
      <c r="S16" s="47"/>
      <c r="T16" s="45"/>
      <c r="U16" s="46"/>
      <c r="V16" s="47"/>
      <c r="W16" s="164"/>
    </row>
    <row r="17" spans="3:23" s="163" customFormat="1" ht="15" customHeight="1">
      <c r="C17" s="100"/>
      <c r="D17" s="315"/>
      <c r="E17" s="235">
        <v>17</v>
      </c>
      <c r="F17" s="155"/>
      <c r="G17" s="155"/>
      <c r="H17" s="155" t="s">
        <v>135</v>
      </c>
      <c r="I17" s="155" t="s">
        <v>139</v>
      </c>
      <c r="J17" s="155" t="s">
        <v>158</v>
      </c>
      <c r="K17" s="155" t="s">
        <v>140</v>
      </c>
      <c r="L17" s="155" t="s">
        <v>141</v>
      </c>
      <c r="M17" s="155" t="s">
        <v>0</v>
      </c>
      <c r="N17" s="155" t="s">
        <v>409</v>
      </c>
      <c r="O17" s="155" t="s">
        <v>409</v>
      </c>
      <c r="P17" s="155"/>
      <c r="Q17" s="45"/>
      <c r="R17" s="46"/>
      <c r="S17" s="47"/>
      <c r="T17" s="45"/>
      <c r="U17" s="46"/>
      <c r="V17" s="47"/>
      <c r="W17" s="164"/>
    </row>
    <row r="18" spans="3:23" s="163" customFormat="1" ht="15" customHeight="1">
      <c r="C18" s="100"/>
      <c r="D18" s="315"/>
      <c r="E18" s="235">
        <v>18</v>
      </c>
      <c r="F18" s="155"/>
      <c r="G18" s="155"/>
      <c r="H18" s="155" t="s">
        <v>135</v>
      </c>
      <c r="I18" s="155" t="s">
        <v>139</v>
      </c>
      <c r="J18" s="155" t="s">
        <v>159</v>
      </c>
      <c r="K18" s="155" t="s">
        <v>140</v>
      </c>
      <c r="L18" s="155" t="s">
        <v>141</v>
      </c>
      <c r="M18" s="155" t="s">
        <v>0</v>
      </c>
      <c r="N18" s="155" t="s">
        <v>409</v>
      </c>
      <c r="O18" s="155" t="s">
        <v>409</v>
      </c>
      <c r="P18" s="155"/>
      <c r="Q18" s="45"/>
      <c r="R18" s="46"/>
      <c r="S18" s="47"/>
      <c r="T18" s="45"/>
      <c r="U18" s="46"/>
      <c r="V18" s="47"/>
      <c r="W18" s="164"/>
    </row>
    <row r="19" spans="3:23" s="163" customFormat="1" ht="15" customHeight="1">
      <c r="C19" s="100"/>
      <c r="D19" s="315"/>
      <c r="E19" s="235">
        <v>19</v>
      </c>
      <c r="F19" s="155"/>
      <c r="G19" s="155"/>
      <c r="H19" s="155" t="s">
        <v>135</v>
      </c>
      <c r="I19" s="155" t="s">
        <v>139</v>
      </c>
      <c r="J19" s="155" t="s">
        <v>160</v>
      </c>
      <c r="K19" s="155" t="s">
        <v>140</v>
      </c>
      <c r="L19" s="155" t="s">
        <v>141</v>
      </c>
      <c r="M19" s="155" t="s">
        <v>0</v>
      </c>
      <c r="N19" s="155" t="s">
        <v>409</v>
      </c>
      <c r="O19" s="155" t="s">
        <v>409</v>
      </c>
      <c r="P19" s="155"/>
      <c r="Q19" s="45"/>
      <c r="R19" s="46"/>
      <c r="S19" s="47"/>
      <c r="T19" s="45"/>
      <c r="U19" s="46"/>
      <c r="V19" s="47"/>
      <c r="W19" s="164"/>
    </row>
    <row r="20" spans="3:23" s="163" customFormat="1" ht="15" customHeight="1">
      <c r="C20" s="100"/>
      <c r="D20" s="315"/>
      <c r="E20" s="235">
        <v>20</v>
      </c>
      <c r="F20" s="155"/>
      <c r="G20" s="155"/>
      <c r="H20" s="155" t="s">
        <v>135</v>
      </c>
      <c r="I20" s="155" t="s">
        <v>139</v>
      </c>
      <c r="J20" s="155" t="s">
        <v>161</v>
      </c>
      <c r="K20" s="155" t="s">
        <v>140</v>
      </c>
      <c r="L20" s="155" t="s">
        <v>141</v>
      </c>
      <c r="M20" s="155" t="s">
        <v>0</v>
      </c>
      <c r="N20" s="155" t="s">
        <v>409</v>
      </c>
      <c r="O20" s="155" t="s">
        <v>409</v>
      </c>
      <c r="P20" s="155"/>
      <c r="Q20" s="45"/>
      <c r="R20" s="46"/>
      <c r="S20" s="47"/>
      <c r="T20" s="45"/>
      <c r="U20" s="46"/>
      <c r="V20" s="47"/>
      <c r="W20" s="164"/>
    </row>
    <row r="21" spans="3:23" s="163" customFormat="1" ht="15" customHeight="1">
      <c r="C21" s="100"/>
      <c r="D21" s="315"/>
      <c r="E21" s="235">
        <v>21</v>
      </c>
      <c r="F21" s="155"/>
      <c r="G21" s="155"/>
      <c r="H21" s="155" t="s">
        <v>135</v>
      </c>
      <c r="I21" s="155" t="s">
        <v>139</v>
      </c>
      <c r="J21" s="155" t="s">
        <v>162</v>
      </c>
      <c r="K21" s="155" t="s">
        <v>140</v>
      </c>
      <c r="L21" s="155" t="s">
        <v>141</v>
      </c>
      <c r="M21" s="155" t="s">
        <v>0</v>
      </c>
      <c r="N21" s="155" t="s">
        <v>409</v>
      </c>
      <c r="O21" s="155" t="s">
        <v>409</v>
      </c>
      <c r="P21" s="155"/>
      <c r="Q21" s="45"/>
      <c r="R21" s="46"/>
      <c r="S21" s="47"/>
      <c r="T21" s="45"/>
      <c r="U21" s="46"/>
      <c r="V21" s="47"/>
      <c r="W21" s="164"/>
    </row>
    <row r="22" spans="3:23" s="163" customFormat="1" ht="15" customHeight="1">
      <c r="C22" s="100"/>
      <c r="D22" s="315"/>
      <c r="E22" s="235">
        <v>22</v>
      </c>
      <c r="F22" s="155"/>
      <c r="G22" s="155"/>
      <c r="H22" s="155" t="s">
        <v>135</v>
      </c>
      <c r="I22" s="155" t="s">
        <v>139</v>
      </c>
      <c r="J22" s="155" t="s">
        <v>163</v>
      </c>
      <c r="K22" s="155" t="s">
        <v>140</v>
      </c>
      <c r="L22" s="155" t="s">
        <v>141</v>
      </c>
      <c r="M22" s="155" t="s">
        <v>0</v>
      </c>
      <c r="N22" s="155" t="s">
        <v>409</v>
      </c>
      <c r="O22" s="155" t="s">
        <v>409</v>
      </c>
      <c r="P22" s="155"/>
      <c r="Q22" s="45"/>
      <c r="R22" s="46"/>
      <c r="S22" s="47"/>
      <c r="T22" s="45"/>
      <c r="U22" s="46"/>
      <c r="V22" s="47"/>
      <c r="W22" s="164"/>
    </row>
    <row r="23" spans="3:23" s="163" customFormat="1" ht="15" customHeight="1">
      <c r="C23" s="100"/>
      <c r="D23" s="315"/>
      <c r="E23" s="235">
        <v>23</v>
      </c>
      <c r="F23" s="155"/>
      <c r="G23" s="155"/>
      <c r="H23" s="155" t="s">
        <v>135</v>
      </c>
      <c r="I23" s="155" t="s">
        <v>139</v>
      </c>
      <c r="J23" s="155" t="s">
        <v>164</v>
      </c>
      <c r="K23" s="155" t="s">
        <v>140</v>
      </c>
      <c r="L23" s="155" t="s">
        <v>141</v>
      </c>
      <c r="M23" s="155" t="s">
        <v>0</v>
      </c>
      <c r="N23" s="155" t="s">
        <v>409</v>
      </c>
      <c r="O23" s="155" t="s">
        <v>409</v>
      </c>
      <c r="P23" s="155"/>
      <c r="Q23" s="45"/>
      <c r="R23" s="46"/>
      <c r="S23" s="47"/>
      <c r="T23" s="45"/>
      <c r="U23" s="46"/>
      <c r="V23" s="47"/>
      <c r="W23" s="164"/>
    </row>
    <row r="24" spans="3:23" s="163" customFormat="1" ht="15" customHeight="1">
      <c r="C24" s="100"/>
      <c r="D24" s="315"/>
      <c r="E24" s="235">
        <v>24</v>
      </c>
      <c r="F24" s="155"/>
      <c r="G24" s="155"/>
      <c r="H24" s="155" t="s">
        <v>135</v>
      </c>
      <c r="I24" s="155" t="s">
        <v>139</v>
      </c>
      <c r="J24" s="155" t="s">
        <v>165</v>
      </c>
      <c r="K24" s="155" t="s">
        <v>140</v>
      </c>
      <c r="L24" s="155" t="s">
        <v>141</v>
      </c>
      <c r="M24" s="155" t="s">
        <v>0</v>
      </c>
      <c r="N24" s="155" t="s">
        <v>409</v>
      </c>
      <c r="O24" s="155" t="s">
        <v>409</v>
      </c>
      <c r="P24" s="155"/>
      <c r="Q24" s="45"/>
      <c r="R24" s="46"/>
      <c r="S24" s="47"/>
      <c r="T24" s="45"/>
      <c r="U24" s="46"/>
      <c r="V24" s="47"/>
      <c r="W24" s="164"/>
    </row>
    <row r="25" spans="3:23" s="163" customFormat="1" ht="15" customHeight="1">
      <c r="C25" s="100"/>
      <c r="D25" s="315"/>
      <c r="E25" s="235">
        <v>25</v>
      </c>
      <c r="F25" s="155"/>
      <c r="G25" s="155"/>
      <c r="H25" s="155" t="s">
        <v>135</v>
      </c>
      <c r="I25" s="155" t="s">
        <v>139</v>
      </c>
      <c r="J25" s="155" t="s">
        <v>166</v>
      </c>
      <c r="K25" s="155" t="s">
        <v>140</v>
      </c>
      <c r="L25" s="155" t="s">
        <v>141</v>
      </c>
      <c r="M25" s="155" t="s">
        <v>0</v>
      </c>
      <c r="N25" s="155" t="s">
        <v>409</v>
      </c>
      <c r="O25" s="155" t="s">
        <v>409</v>
      </c>
      <c r="P25" s="155"/>
      <c r="Q25" s="45"/>
      <c r="R25" s="46"/>
      <c r="S25" s="47"/>
      <c r="T25" s="45"/>
      <c r="U25" s="46"/>
      <c r="V25" s="47"/>
      <c r="W25" s="164"/>
    </row>
    <row r="26" spans="3:23" s="163" customFormat="1" ht="15" customHeight="1">
      <c r="C26" s="100"/>
      <c r="D26" s="315"/>
      <c r="E26" s="235">
        <v>26</v>
      </c>
      <c r="F26" s="155"/>
      <c r="G26" s="155"/>
      <c r="H26" s="155" t="s">
        <v>135</v>
      </c>
      <c r="I26" s="155" t="s">
        <v>139</v>
      </c>
      <c r="J26" s="155" t="s">
        <v>167</v>
      </c>
      <c r="K26" s="155" t="s">
        <v>140</v>
      </c>
      <c r="L26" s="155" t="s">
        <v>141</v>
      </c>
      <c r="M26" s="155" t="s">
        <v>0</v>
      </c>
      <c r="N26" s="155" t="s">
        <v>409</v>
      </c>
      <c r="O26" s="155" t="s">
        <v>409</v>
      </c>
      <c r="P26" s="155"/>
      <c r="Q26" s="45"/>
      <c r="R26" s="46"/>
      <c r="S26" s="47"/>
      <c r="T26" s="45"/>
      <c r="U26" s="46"/>
      <c r="V26" s="47"/>
      <c r="W26" s="164"/>
    </row>
    <row r="27" spans="3:23" s="163" customFormat="1" ht="15" customHeight="1">
      <c r="C27" s="100"/>
      <c r="D27" s="315"/>
      <c r="E27" s="235">
        <v>27</v>
      </c>
      <c r="F27" s="155"/>
      <c r="G27" s="155"/>
      <c r="H27" s="155" t="s">
        <v>135</v>
      </c>
      <c r="I27" s="155" t="s">
        <v>139</v>
      </c>
      <c r="J27" s="155" t="s">
        <v>168</v>
      </c>
      <c r="K27" s="155" t="s">
        <v>140</v>
      </c>
      <c r="L27" s="155" t="s">
        <v>141</v>
      </c>
      <c r="M27" s="155" t="s">
        <v>0</v>
      </c>
      <c r="N27" s="155" t="s">
        <v>409</v>
      </c>
      <c r="O27" s="155" t="s">
        <v>409</v>
      </c>
      <c r="P27" s="155"/>
      <c r="Q27" s="45"/>
      <c r="R27" s="46"/>
      <c r="S27" s="47"/>
      <c r="T27" s="45"/>
      <c r="U27" s="46"/>
      <c r="V27" s="47"/>
      <c r="W27" s="164"/>
    </row>
    <row r="28" spans="3:23" s="163" customFormat="1" ht="15" customHeight="1">
      <c r="C28" s="100"/>
      <c r="D28" s="315"/>
      <c r="E28" s="235">
        <v>28</v>
      </c>
      <c r="F28" s="155"/>
      <c r="G28" s="155"/>
      <c r="H28" s="155" t="s">
        <v>135</v>
      </c>
      <c r="I28" s="155" t="s">
        <v>139</v>
      </c>
      <c r="J28" s="155" t="s">
        <v>169</v>
      </c>
      <c r="K28" s="155" t="s">
        <v>140</v>
      </c>
      <c r="L28" s="155" t="s">
        <v>141</v>
      </c>
      <c r="M28" s="155" t="s">
        <v>0</v>
      </c>
      <c r="N28" s="155" t="s">
        <v>409</v>
      </c>
      <c r="O28" s="155" t="s">
        <v>409</v>
      </c>
      <c r="P28" s="155"/>
      <c r="Q28" s="45"/>
      <c r="R28" s="46"/>
      <c r="S28" s="47"/>
      <c r="T28" s="45"/>
      <c r="U28" s="46"/>
      <c r="V28" s="47"/>
      <c r="W28" s="164"/>
    </row>
    <row r="29" spans="3:23" s="163" customFormat="1" ht="15" customHeight="1">
      <c r="C29" s="100"/>
      <c r="D29" s="315"/>
      <c r="E29" s="235">
        <v>29</v>
      </c>
      <c r="F29" s="155"/>
      <c r="G29" s="155"/>
      <c r="H29" s="155" t="s">
        <v>135</v>
      </c>
      <c r="I29" s="155" t="s">
        <v>139</v>
      </c>
      <c r="J29" s="155" t="s">
        <v>170</v>
      </c>
      <c r="K29" s="155" t="s">
        <v>140</v>
      </c>
      <c r="L29" s="155" t="s">
        <v>141</v>
      </c>
      <c r="M29" s="155" t="s">
        <v>0</v>
      </c>
      <c r="N29" s="155" t="s">
        <v>409</v>
      </c>
      <c r="O29" s="155" t="s">
        <v>409</v>
      </c>
      <c r="P29" s="155"/>
      <c r="Q29" s="45"/>
      <c r="R29" s="46"/>
      <c r="S29" s="47"/>
      <c r="T29" s="45"/>
      <c r="U29" s="46"/>
      <c r="V29" s="47"/>
      <c r="W29" s="164"/>
    </row>
    <row r="30" spans="3:23" s="163" customFormat="1" ht="15" customHeight="1">
      <c r="C30" s="100"/>
      <c r="D30" s="315"/>
      <c r="E30" s="235">
        <v>30</v>
      </c>
      <c r="F30" s="155"/>
      <c r="G30" s="155"/>
      <c r="H30" s="155" t="s">
        <v>135</v>
      </c>
      <c r="I30" s="155" t="s">
        <v>139</v>
      </c>
      <c r="J30" s="155" t="s">
        <v>171</v>
      </c>
      <c r="K30" s="155" t="s">
        <v>140</v>
      </c>
      <c r="L30" s="155" t="s">
        <v>141</v>
      </c>
      <c r="M30" s="155" t="s">
        <v>0</v>
      </c>
      <c r="N30" s="155" t="s">
        <v>409</v>
      </c>
      <c r="O30" s="155" t="s">
        <v>409</v>
      </c>
      <c r="P30" s="155"/>
      <c r="Q30" s="45"/>
      <c r="R30" s="46"/>
      <c r="S30" s="47"/>
      <c r="T30" s="45"/>
      <c r="U30" s="46"/>
      <c r="V30" s="47"/>
      <c r="W30" s="164"/>
    </row>
    <row r="31" spans="3:23" s="163" customFormat="1" ht="15" customHeight="1">
      <c r="C31" s="100"/>
      <c r="D31" s="315"/>
      <c r="E31" s="235">
        <v>31</v>
      </c>
      <c r="F31" s="155"/>
      <c r="G31" s="155"/>
      <c r="H31" s="155" t="s">
        <v>135</v>
      </c>
      <c r="I31" s="155" t="s">
        <v>139</v>
      </c>
      <c r="J31" s="155" t="s">
        <v>172</v>
      </c>
      <c r="K31" s="155" t="s">
        <v>140</v>
      </c>
      <c r="L31" s="155" t="s">
        <v>141</v>
      </c>
      <c r="M31" s="155" t="s">
        <v>0</v>
      </c>
      <c r="N31" s="155" t="s">
        <v>409</v>
      </c>
      <c r="O31" s="155" t="s">
        <v>409</v>
      </c>
      <c r="P31" s="155"/>
      <c r="Q31" s="45"/>
      <c r="R31" s="46"/>
      <c r="S31" s="47"/>
      <c r="T31" s="45"/>
      <c r="U31" s="46"/>
      <c r="V31" s="47"/>
      <c r="W31" s="164"/>
    </row>
    <row r="32" spans="3:23" s="163" customFormat="1" ht="15" customHeight="1">
      <c r="C32" s="100"/>
      <c r="D32" s="315"/>
      <c r="E32" s="235">
        <v>32</v>
      </c>
      <c r="F32" s="155"/>
      <c r="G32" s="155"/>
      <c r="H32" s="155" t="s">
        <v>135</v>
      </c>
      <c r="I32" s="155" t="s">
        <v>139</v>
      </c>
      <c r="J32" s="155" t="s">
        <v>173</v>
      </c>
      <c r="K32" s="155" t="s">
        <v>140</v>
      </c>
      <c r="L32" s="155" t="s">
        <v>141</v>
      </c>
      <c r="M32" s="155" t="s">
        <v>0</v>
      </c>
      <c r="N32" s="155" t="s">
        <v>409</v>
      </c>
      <c r="O32" s="155" t="s">
        <v>409</v>
      </c>
      <c r="P32" s="155"/>
      <c r="Q32" s="45"/>
      <c r="R32" s="46"/>
      <c r="S32" s="47"/>
      <c r="T32" s="45"/>
      <c r="U32" s="46"/>
      <c r="V32" s="47"/>
      <c r="W32" s="164"/>
    </row>
    <row r="33" spans="3:23" s="163" customFormat="1" ht="15" customHeight="1">
      <c r="C33" s="100"/>
      <c r="D33" s="315"/>
      <c r="E33" s="235">
        <v>33</v>
      </c>
      <c r="F33" s="155"/>
      <c r="G33" s="155"/>
      <c r="H33" s="155" t="s">
        <v>135</v>
      </c>
      <c r="I33" s="155" t="s">
        <v>139</v>
      </c>
      <c r="J33" s="155" t="s">
        <v>174</v>
      </c>
      <c r="K33" s="155" t="s">
        <v>140</v>
      </c>
      <c r="L33" s="155" t="s">
        <v>141</v>
      </c>
      <c r="M33" s="155" t="s">
        <v>0</v>
      </c>
      <c r="N33" s="155" t="s">
        <v>409</v>
      </c>
      <c r="O33" s="155" t="s">
        <v>409</v>
      </c>
      <c r="P33" s="155"/>
      <c r="Q33" s="45"/>
      <c r="R33" s="46"/>
      <c r="S33" s="47"/>
      <c r="T33" s="45"/>
      <c r="U33" s="46"/>
      <c r="V33" s="47"/>
      <c r="W33" s="164"/>
    </row>
    <row r="34" spans="3:23" s="163" customFormat="1" ht="15" customHeight="1">
      <c r="C34" s="100"/>
      <c r="D34" s="315"/>
      <c r="E34" s="235">
        <v>34</v>
      </c>
      <c r="F34" s="155"/>
      <c r="G34" s="155"/>
      <c r="H34" s="155" t="s">
        <v>135</v>
      </c>
      <c r="I34" s="155" t="s">
        <v>139</v>
      </c>
      <c r="J34" s="155" t="s">
        <v>175</v>
      </c>
      <c r="K34" s="155" t="s">
        <v>140</v>
      </c>
      <c r="L34" s="155" t="s">
        <v>141</v>
      </c>
      <c r="M34" s="155" t="s">
        <v>0</v>
      </c>
      <c r="N34" s="155" t="s">
        <v>409</v>
      </c>
      <c r="O34" s="155" t="s">
        <v>409</v>
      </c>
      <c r="P34" s="155"/>
      <c r="Q34" s="45"/>
      <c r="R34" s="46"/>
      <c r="S34" s="47"/>
      <c r="T34" s="45"/>
      <c r="U34" s="46"/>
      <c r="V34" s="47"/>
      <c r="W34" s="164"/>
    </row>
    <row r="35" spans="3:23" s="163" customFormat="1" ht="15" customHeight="1">
      <c r="C35" s="100"/>
      <c r="D35" s="315"/>
      <c r="E35" s="235" t="s">
        <v>74</v>
      </c>
      <c r="F35" s="155"/>
      <c r="G35" s="155"/>
      <c r="H35" s="155" t="s">
        <v>135</v>
      </c>
      <c r="I35" s="155" t="s">
        <v>139</v>
      </c>
      <c r="J35" s="155" t="s">
        <v>176</v>
      </c>
      <c r="K35" s="155" t="s">
        <v>140</v>
      </c>
      <c r="L35" s="155" t="s">
        <v>141</v>
      </c>
      <c r="M35" s="155" t="s">
        <v>0</v>
      </c>
      <c r="N35" s="155" t="s">
        <v>409</v>
      </c>
      <c r="O35" s="155" t="s">
        <v>409</v>
      </c>
      <c r="P35" s="155"/>
      <c r="Q35" s="45"/>
      <c r="R35" s="46"/>
      <c r="S35" s="47"/>
      <c r="T35" s="45"/>
      <c r="U35" s="46"/>
      <c r="V35" s="47"/>
      <c r="W35" s="164"/>
    </row>
    <row r="36" spans="3:23" s="163" customFormat="1" ht="15" customHeight="1">
      <c r="C36" s="100"/>
      <c r="D36" s="315"/>
      <c r="E36" s="235" t="s">
        <v>75</v>
      </c>
      <c r="F36" s="155"/>
      <c r="G36" s="155"/>
      <c r="H36" s="155" t="s">
        <v>135</v>
      </c>
      <c r="I36" s="155" t="s">
        <v>139</v>
      </c>
      <c r="J36" s="155" t="s">
        <v>177</v>
      </c>
      <c r="K36" s="155" t="s">
        <v>140</v>
      </c>
      <c r="L36" s="155" t="s">
        <v>141</v>
      </c>
      <c r="M36" s="155" t="s">
        <v>0</v>
      </c>
      <c r="N36" s="155" t="s">
        <v>409</v>
      </c>
      <c r="O36" s="155" t="s">
        <v>409</v>
      </c>
      <c r="P36" s="155"/>
      <c r="Q36" s="45"/>
      <c r="R36" s="46"/>
      <c r="S36" s="47"/>
      <c r="T36" s="45"/>
      <c r="U36" s="46"/>
      <c r="V36" s="47"/>
      <c r="W36" s="164"/>
    </row>
    <row r="37" spans="3:23" s="163" customFormat="1" ht="15" customHeight="1">
      <c r="C37" s="100"/>
      <c r="D37" s="315"/>
      <c r="E37" s="235" t="s">
        <v>76</v>
      </c>
      <c r="F37" s="155"/>
      <c r="G37" s="155"/>
      <c r="H37" s="155" t="s">
        <v>135</v>
      </c>
      <c r="I37" s="155" t="s">
        <v>139</v>
      </c>
      <c r="J37" s="155" t="s">
        <v>178</v>
      </c>
      <c r="K37" s="155" t="s">
        <v>140</v>
      </c>
      <c r="L37" s="155" t="s">
        <v>141</v>
      </c>
      <c r="M37" s="155" t="s">
        <v>0</v>
      </c>
      <c r="N37" s="155" t="s">
        <v>409</v>
      </c>
      <c r="O37" s="155" t="s">
        <v>409</v>
      </c>
      <c r="P37" s="155"/>
      <c r="Q37" s="45"/>
      <c r="R37" s="46"/>
      <c r="S37" s="47"/>
      <c r="T37" s="45"/>
      <c r="U37" s="46"/>
      <c r="V37" s="47"/>
      <c r="W37" s="164"/>
    </row>
    <row r="38" spans="3:23" s="163" customFormat="1" ht="15" customHeight="1">
      <c r="C38" s="100"/>
      <c r="D38" s="315"/>
      <c r="E38" s="235" t="s">
        <v>77</v>
      </c>
      <c r="F38" s="155"/>
      <c r="G38" s="155"/>
      <c r="H38" s="155" t="s">
        <v>135</v>
      </c>
      <c r="I38" s="155" t="s">
        <v>139</v>
      </c>
      <c r="J38" s="155" t="s">
        <v>179</v>
      </c>
      <c r="K38" s="155" t="s">
        <v>140</v>
      </c>
      <c r="L38" s="155" t="s">
        <v>141</v>
      </c>
      <c r="M38" s="155" t="s">
        <v>0</v>
      </c>
      <c r="N38" s="155" t="s">
        <v>409</v>
      </c>
      <c r="O38" s="155" t="s">
        <v>409</v>
      </c>
      <c r="P38" s="155"/>
      <c r="Q38" s="45"/>
      <c r="R38" s="46"/>
      <c r="S38" s="47"/>
      <c r="T38" s="45"/>
      <c r="U38" s="46"/>
      <c r="V38" s="47"/>
      <c r="W38" s="164"/>
    </row>
    <row r="39" spans="3:23" s="163" customFormat="1" ht="15" customHeight="1">
      <c r="C39" s="100"/>
      <c r="D39" s="315"/>
      <c r="E39" s="235" t="s">
        <v>78</v>
      </c>
      <c r="F39" s="155"/>
      <c r="G39" s="155"/>
      <c r="H39" s="155" t="s">
        <v>135</v>
      </c>
      <c r="I39" s="155" t="s">
        <v>139</v>
      </c>
      <c r="J39" s="155" t="s">
        <v>180</v>
      </c>
      <c r="K39" s="155" t="s">
        <v>140</v>
      </c>
      <c r="L39" s="155" t="s">
        <v>141</v>
      </c>
      <c r="M39" s="155" t="s">
        <v>0</v>
      </c>
      <c r="N39" s="155" t="s">
        <v>409</v>
      </c>
      <c r="O39" s="155" t="s">
        <v>409</v>
      </c>
      <c r="P39" s="155"/>
      <c r="Q39" s="45"/>
      <c r="R39" s="46"/>
      <c r="S39" s="47"/>
      <c r="T39" s="45"/>
      <c r="U39" s="46"/>
      <c r="V39" s="47"/>
      <c r="W39" s="164"/>
    </row>
    <row r="40" spans="3:23" s="163" customFormat="1" ht="15" customHeight="1">
      <c r="C40" s="100"/>
      <c r="D40" s="315"/>
      <c r="E40" s="235" t="s">
        <v>73</v>
      </c>
      <c r="F40" s="155"/>
      <c r="G40" s="155"/>
      <c r="H40" s="155" t="s">
        <v>135</v>
      </c>
      <c r="I40" s="155" t="s">
        <v>139</v>
      </c>
      <c r="J40" s="155" t="s">
        <v>181</v>
      </c>
      <c r="K40" s="155" t="s">
        <v>140</v>
      </c>
      <c r="L40" s="155" t="s">
        <v>141</v>
      </c>
      <c r="M40" s="155" t="s">
        <v>0</v>
      </c>
      <c r="N40" s="155" t="s">
        <v>409</v>
      </c>
      <c r="O40" s="155" t="s">
        <v>409</v>
      </c>
      <c r="P40" s="155"/>
      <c r="Q40" s="45"/>
      <c r="R40" s="46"/>
      <c r="S40" s="47"/>
      <c r="T40" s="45"/>
      <c r="U40" s="46"/>
      <c r="V40" s="47"/>
      <c r="W40" s="164"/>
    </row>
    <row r="41" spans="3:23" s="163" customFormat="1" ht="15" customHeight="1">
      <c r="C41" s="100"/>
      <c r="D41" s="315"/>
      <c r="E41" s="235" t="s">
        <v>509</v>
      </c>
      <c r="F41" s="155"/>
      <c r="G41" s="155"/>
      <c r="H41" s="155" t="s">
        <v>135</v>
      </c>
      <c r="I41" s="155" t="s">
        <v>139</v>
      </c>
      <c r="J41" s="155" t="s">
        <v>182</v>
      </c>
      <c r="K41" s="155" t="s">
        <v>140</v>
      </c>
      <c r="L41" s="155" t="s">
        <v>141</v>
      </c>
      <c r="M41" s="155" t="s">
        <v>0</v>
      </c>
      <c r="N41" s="155" t="s">
        <v>409</v>
      </c>
      <c r="O41" s="155" t="s">
        <v>409</v>
      </c>
      <c r="P41" s="155"/>
      <c r="Q41" s="45"/>
      <c r="R41" s="46"/>
      <c r="S41" s="47"/>
      <c r="T41" s="45"/>
      <c r="U41" s="46"/>
      <c r="V41" s="47"/>
      <c r="W41" s="164"/>
    </row>
    <row r="42" spans="3:23" s="163" customFormat="1" ht="15" customHeight="1">
      <c r="C42" s="100"/>
      <c r="D42" s="315"/>
      <c r="E42" s="236" t="s">
        <v>4</v>
      </c>
      <c r="F42" s="155"/>
      <c r="G42" s="155"/>
      <c r="H42" s="155" t="s">
        <v>135</v>
      </c>
      <c r="I42" s="155" t="s">
        <v>139</v>
      </c>
      <c r="J42" s="155" t="s">
        <v>0</v>
      </c>
      <c r="K42" s="155" t="s">
        <v>140</v>
      </c>
      <c r="L42" s="155" t="s">
        <v>141</v>
      </c>
      <c r="M42" s="155" t="s">
        <v>0</v>
      </c>
      <c r="N42" s="155" t="s">
        <v>409</v>
      </c>
      <c r="O42" s="155" t="s">
        <v>409</v>
      </c>
      <c r="P42" s="165"/>
      <c r="Q42" s="42" t="str">
        <f>IF(OR(SUMPRODUCT(--(Q14:Q41=""),--(R14:R41=""))&gt;0,COUNTIF(R14:R41,"M")&gt;0,COUNTIF(R14:R41,"X")=28),"",SUM(Q14:Q41))</f>
        <v/>
      </c>
      <c r="R42" s="43" t="str">
        <f>IF(AND(COUNTIF(R14:R41,"X")=28,SUM(Q14:Q41)=0,ISNUMBER(Q42)),"",IF(COUNTIF(R14:R41,"M")&gt;0,"M",IF(AND(COUNTIF(R14:R41,R14)=28,OR(R14="X",R14="W",R14="Z")),UPPER(R14),"")))</f>
        <v/>
      </c>
      <c r="S42" s="44"/>
      <c r="T42" s="42" t="str">
        <f>IF(OR(SUMPRODUCT(--(T14:T41=""),--(U14:U41=""))&gt;0,COUNTIF(U14:U41,"M")&gt;0,COUNTIF(U14:U41,"X")=28),"",SUM(T14:T41))</f>
        <v/>
      </c>
      <c r="U42" s="43" t="str">
        <f>IF(AND(COUNTIF(U14:U41,"X")=28,SUM(T14:T41)=0,ISNUMBER(T42)),"",IF(COUNTIF(U14:U41,"M")&gt;0,"M",IF(AND(COUNTIF(U14:U41,U14)=28,OR(U14="X",U14="W",U14="Z")),UPPER(U14),"")))</f>
        <v/>
      </c>
      <c r="V42" s="44"/>
      <c r="W42" s="164"/>
    </row>
    <row r="43" spans="3:23" hidden="1">
      <c r="C43" s="100"/>
      <c r="D43" s="166"/>
      <c r="E43" s="167"/>
      <c r="F43" s="168"/>
      <c r="G43" s="168"/>
      <c r="H43" s="168"/>
      <c r="I43" s="168"/>
      <c r="J43" s="168"/>
      <c r="K43" s="168"/>
      <c r="L43" s="168"/>
      <c r="M43" s="168"/>
      <c r="N43" s="168"/>
      <c r="O43" s="168"/>
      <c r="P43" s="168"/>
      <c r="Q43" s="168"/>
      <c r="R43" s="168"/>
      <c r="S43" s="168"/>
      <c r="T43" s="168"/>
      <c r="U43" s="168"/>
      <c r="V43" s="168"/>
      <c r="W43" s="101"/>
    </row>
    <row r="44" spans="3:23" s="163" customFormat="1" ht="15" customHeight="1">
      <c r="C44" s="100"/>
      <c r="D44" s="315" t="s">
        <v>481</v>
      </c>
      <c r="E44" s="235" t="s">
        <v>429</v>
      </c>
      <c r="F44" s="155"/>
      <c r="G44" s="155"/>
      <c r="H44" s="155" t="s">
        <v>136</v>
      </c>
      <c r="I44" s="155" t="s">
        <v>139</v>
      </c>
      <c r="J44" s="155" t="s">
        <v>427</v>
      </c>
      <c r="K44" s="155" t="s">
        <v>140</v>
      </c>
      <c r="L44" s="155" t="s">
        <v>141</v>
      </c>
      <c r="M44" s="155" t="s">
        <v>0</v>
      </c>
      <c r="N44" s="155" t="s">
        <v>409</v>
      </c>
      <c r="O44" s="155" t="s">
        <v>409</v>
      </c>
      <c r="P44" s="155"/>
      <c r="Q44" s="45"/>
      <c r="R44" s="46"/>
      <c r="S44" s="47"/>
      <c r="T44" s="45"/>
      <c r="U44" s="46"/>
      <c r="V44" s="47"/>
      <c r="W44" s="164"/>
    </row>
    <row r="45" spans="3:23" s="163" customFormat="1" ht="15" customHeight="1">
      <c r="C45" s="100"/>
      <c r="D45" s="315"/>
      <c r="E45" s="235">
        <v>15</v>
      </c>
      <c r="F45" s="155"/>
      <c r="G45" s="155"/>
      <c r="H45" s="155" t="s">
        <v>136</v>
      </c>
      <c r="I45" s="155" t="s">
        <v>139</v>
      </c>
      <c r="J45" s="155" t="s">
        <v>428</v>
      </c>
      <c r="K45" s="155" t="s">
        <v>140</v>
      </c>
      <c r="L45" s="155" t="s">
        <v>141</v>
      </c>
      <c r="M45" s="155" t="s">
        <v>0</v>
      </c>
      <c r="N45" s="155" t="s">
        <v>409</v>
      </c>
      <c r="O45" s="155" t="s">
        <v>409</v>
      </c>
      <c r="P45" s="155"/>
      <c r="Q45" s="45"/>
      <c r="R45" s="46"/>
      <c r="S45" s="47"/>
      <c r="T45" s="45"/>
      <c r="U45" s="46"/>
      <c r="V45" s="47"/>
      <c r="W45" s="164"/>
    </row>
    <row r="46" spans="3:23" s="163" customFormat="1" ht="15" customHeight="1">
      <c r="C46" s="100"/>
      <c r="D46" s="315"/>
      <c r="E46" s="235">
        <v>16</v>
      </c>
      <c r="F46" s="155"/>
      <c r="G46" s="155"/>
      <c r="H46" s="155" t="s">
        <v>136</v>
      </c>
      <c r="I46" s="155" t="s">
        <v>139</v>
      </c>
      <c r="J46" s="155" t="s">
        <v>157</v>
      </c>
      <c r="K46" s="155" t="s">
        <v>140</v>
      </c>
      <c r="L46" s="155" t="s">
        <v>141</v>
      </c>
      <c r="M46" s="155" t="s">
        <v>0</v>
      </c>
      <c r="N46" s="155" t="s">
        <v>409</v>
      </c>
      <c r="O46" s="155" t="s">
        <v>409</v>
      </c>
      <c r="P46" s="155"/>
      <c r="Q46" s="45"/>
      <c r="R46" s="46"/>
      <c r="S46" s="47"/>
      <c r="T46" s="45"/>
      <c r="U46" s="46"/>
      <c r="V46" s="47"/>
      <c r="W46" s="164"/>
    </row>
    <row r="47" spans="3:23" s="163" customFormat="1" ht="15" customHeight="1">
      <c r="C47" s="100"/>
      <c r="D47" s="315"/>
      <c r="E47" s="235">
        <v>17</v>
      </c>
      <c r="F47" s="155"/>
      <c r="G47" s="155"/>
      <c r="H47" s="155" t="s">
        <v>136</v>
      </c>
      <c r="I47" s="155" t="s">
        <v>139</v>
      </c>
      <c r="J47" s="155" t="s">
        <v>158</v>
      </c>
      <c r="K47" s="155" t="s">
        <v>140</v>
      </c>
      <c r="L47" s="155" t="s">
        <v>141</v>
      </c>
      <c r="M47" s="155" t="s">
        <v>0</v>
      </c>
      <c r="N47" s="155" t="s">
        <v>409</v>
      </c>
      <c r="O47" s="155" t="s">
        <v>409</v>
      </c>
      <c r="P47" s="155"/>
      <c r="Q47" s="45"/>
      <c r="R47" s="46"/>
      <c r="S47" s="47"/>
      <c r="T47" s="45"/>
      <c r="U47" s="46"/>
      <c r="V47" s="47"/>
      <c r="W47" s="164"/>
    </row>
    <row r="48" spans="3:23" s="163" customFormat="1" ht="15" customHeight="1">
      <c r="C48" s="100"/>
      <c r="D48" s="315"/>
      <c r="E48" s="235">
        <v>18</v>
      </c>
      <c r="F48" s="155"/>
      <c r="G48" s="155"/>
      <c r="H48" s="155" t="s">
        <v>136</v>
      </c>
      <c r="I48" s="155" t="s">
        <v>139</v>
      </c>
      <c r="J48" s="155" t="s">
        <v>159</v>
      </c>
      <c r="K48" s="155" t="s">
        <v>140</v>
      </c>
      <c r="L48" s="155" t="s">
        <v>141</v>
      </c>
      <c r="M48" s="155" t="s">
        <v>0</v>
      </c>
      <c r="N48" s="155" t="s">
        <v>409</v>
      </c>
      <c r="O48" s="155" t="s">
        <v>409</v>
      </c>
      <c r="P48" s="155"/>
      <c r="Q48" s="45"/>
      <c r="R48" s="46"/>
      <c r="S48" s="47"/>
      <c r="T48" s="45"/>
      <c r="U48" s="46"/>
      <c r="V48" s="47"/>
      <c r="W48" s="164"/>
    </row>
    <row r="49" spans="3:23" s="163" customFormat="1" ht="15" customHeight="1">
      <c r="C49" s="100"/>
      <c r="D49" s="315"/>
      <c r="E49" s="235">
        <v>19</v>
      </c>
      <c r="F49" s="155"/>
      <c r="G49" s="155"/>
      <c r="H49" s="155" t="s">
        <v>136</v>
      </c>
      <c r="I49" s="155" t="s">
        <v>139</v>
      </c>
      <c r="J49" s="155" t="s">
        <v>160</v>
      </c>
      <c r="K49" s="155" t="s">
        <v>140</v>
      </c>
      <c r="L49" s="155" t="s">
        <v>141</v>
      </c>
      <c r="M49" s="155" t="s">
        <v>0</v>
      </c>
      <c r="N49" s="155" t="s">
        <v>409</v>
      </c>
      <c r="O49" s="155" t="s">
        <v>409</v>
      </c>
      <c r="P49" s="155"/>
      <c r="Q49" s="45"/>
      <c r="R49" s="46"/>
      <c r="S49" s="47"/>
      <c r="T49" s="45"/>
      <c r="U49" s="46"/>
      <c r="V49" s="47"/>
      <c r="W49" s="164"/>
    </row>
    <row r="50" spans="3:23" s="163" customFormat="1" ht="15" customHeight="1">
      <c r="C50" s="100"/>
      <c r="D50" s="315"/>
      <c r="E50" s="235">
        <v>20</v>
      </c>
      <c r="F50" s="155"/>
      <c r="G50" s="155"/>
      <c r="H50" s="155" t="s">
        <v>136</v>
      </c>
      <c r="I50" s="155" t="s">
        <v>139</v>
      </c>
      <c r="J50" s="155" t="s">
        <v>161</v>
      </c>
      <c r="K50" s="155" t="s">
        <v>140</v>
      </c>
      <c r="L50" s="155" t="s">
        <v>141</v>
      </c>
      <c r="M50" s="155" t="s">
        <v>0</v>
      </c>
      <c r="N50" s="155" t="s">
        <v>409</v>
      </c>
      <c r="O50" s="155" t="s">
        <v>409</v>
      </c>
      <c r="P50" s="155"/>
      <c r="Q50" s="45"/>
      <c r="R50" s="46"/>
      <c r="S50" s="47"/>
      <c r="T50" s="45"/>
      <c r="U50" s="46"/>
      <c r="V50" s="47"/>
      <c r="W50" s="164"/>
    </row>
    <row r="51" spans="3:23" s="163" customFormat="1" ht="15" customHeight="1">
      <c r="C51" s="100"/>
      <c r="D51" s="315"/>
      <c r="E51" s="235">
        <v>21</v>
      </c>
      <c r="F51" s="155"/>
      <c r="G51" s="155"/>
      <c r="H51" s="155" t="s">
        <v>136</v>
      </c>
      <c r="I51" s="155" t="s">
        <v>139</v>
      </c>
      <c r="J51" s="155" t="s">
        <v>162</v>
      </c>
      <c r="K51" s="155" t="s">
        <v>140</v>
      </c>
      <c r="L51" s="155" t="s">
        <v>141</v>
      </c>
      <c r="M51" s="155" t="s">
        <v>0</v>
      </c>
      <c r="N51" s="155" t="s">
        <v>409</v>
      </c>
      <c r="O51" s="155" t="s">
        <v>409</v>
      </c>
      <c r="P51" s="155"/>
      <c r="Q51" s="45"/>
      <c r="R51" s="46"/>
      <c r="S51" s="47"/>
      <c r="T51" s="45"/>
      <c r="U51" s="46"/>
      <c r="V51" s="47"/>
      <c r="W51" s="164"/>
    </row>
    <row r="52" spans="3:23" s="163" customFormat="1" ht="15" customHeight="1">
      <c r="C52" s="100"/>
      <c r="D52" s="315"/>
      <c r="E52" s="235">
        <v>22</v>
      </c>
      <c r="F52" s="155"/>
      <c r="G52" s="155"/>
      <c r="H52" s="155" t="s">
        <v>136</v>
      </c>
      <c r="I52" s="155" t="s">
        <v>139</v>
      </c>
      <c r="J52" s="155" t="s">
        <v>163</v>
      </c>
      <c r="K52" s="155" t="s">
        <v>140</v>
      </c>
      <c r="L52" s="155" t="s">
        <v>141</v>
      </c>
      <c r="M52" s="155" t="s">
        <v>0</v>
      </c>
      <c r="N52" s="155" t="s">
        <v>409</v>
      </c>
      <c r="O52" s="155" t="s">
        <v>409</v>
      </c>
      <c r="P52" s="155"/>
      <c r="Q52" s="45"/>
      <c r="R52" s="46"/>
      <c r="S52" s="47"/>
      <c r="T52" s="45"/>
      <c r="U52" s="46"/>
      <c r="V52" s="47"/>
      <c r="W52" s="164"/>
    </row>
    <row r="53" spans="3:23" s="163" customFormat="1" ht="15" customHeight="1">
      <c r="C53" s="100"/>
      <c r="D53" s="315"/>
      <c r="E53" s="235">
        <v>23</v>
      </c>
      <c r="F53" s="155"/>
      <c r="G53" s="155"/>
      <c r="H53" s="155" t="s">
        <v>136</v>
      </c>
      <c r="I53" s="155" t="s">
        <v>139</v>
      </c>
      <c r="J53" s="155" t="s">
        <v>164</v>
      </c>
      <c r="K53" s="155" t="s">
        <v>140</v>
      </c>
      <c r="L53" s="155" t="s">
        <v>141</v>
      </c>
      <c r="M53" s="155" t="s">
        <v>0</v>
      </c>
      <c r="N53" s="155" t="s">
        <v>409</v>
      </c>
      <c r="O53" s="155" t="s">
        <v>409</v>
      </c>
      <c r="P53" s="155"/>
      <c r="Q53" s="45"/>
      <c r="R53" s="46"/>
      <c r="S53" s="47"/>
      <c r="T53" s="45"/>
      <c r="U53" s="46"/>
      <c r="V53" s="47"/>
      <c r="W53" s="164"/>
    </row>
    <row r="54" spans="3:23" s="163" customFormat="1" ht="15" customHeight="1">
      <c r="C54" s="100"/>
      <c r="D54" s="315"/>
      <c r="E54" s="235">
        <v>24</v>
      </c>
      <c r="F54" s="155"/>
      <c r="G54" s="155"/>
      <c r="H54" s="155" t="s">
        <v>136</v>
      </c>
      <c r="I54" s="155" t="s">
        <v>139</v>
      </c>
      <c r="J54" s="155" t="s">
        <v>165</v>
      </c>
      <c r="K54" s="155" t="s">
        <v>140</v>
      </c>
      <c r="L54" s="155" t="s">
        <v>141</v>
      </c>
      <c r="M54" s="155" t="s">
        <v>0</v>
      </c>
      <c r="N54" s="155" t="s">
        <v>409</v>
      </c>
      <c r="O54" s="155" t="s">
        <v>409</v>
      </c>
      <c r="P54" s="155"/>
      <c r="Q54" s="45"/>
      <c r="R54" s="46"/>
      <c r="S54" s="47"/>
      <c r="T54" s="45"/>
      <c r="U54" s="46"/>
      <c r="V54" s="47"/>
      <c r="W54" s="164"/>
    </row>
    <row r="55" spans="3:23" s="163" customFormat="1" ht="15" customHeight="1">
      <c r="C55" s="100"/>
      <c r="D55" s="315"/>
      <c r="E55" s="235">
        <v>25</v>
      </c>
      <c r="F55" s="155"/>
      <c r="G55" s="155"/>
      <c r="H55" s="155" t="s">
        <v>136</v>
      </c>
      <c r="I55" s="155" t="s">
        <v>139</v>
      </c>
      <c r="J55" s="155" t="s">
        <v>166</v>
      </c>
      <c r="K55" s="155" t="s">
        <v>140</v>
      </c>
      <c r="L55" s="155" t="s">
        <v>141</v>
      </c>
      <c r="M55" s="155" t="s">
        <v>0</v>
      </c>
      <c r="N55" s="155" t="s">
        <v>409</v>
      </c>
      <c r="O55" s="155" t="s">
        <v>409</v>
      </c>
      <c r="P55" s="155"/>
      <c r="Q55" s="45"/>
      <c r="R55" s="46"/>
      <c r="S55" s="47"/>
      <c r="T55" s="45"/>
      <c r="U55" s="46"/>
      <c r="V55" s="47"/>
      <c r="W55" s="164"/>
    </row>
    <row r="56" spans="3:23" s="163" customFormat="1" ht="15" customHeight="1">
      <c r="C56" s="100"/>
      <c r="D56" s="315"/>
      <c r="E56" s="235">
        <v>26</v>
      </c>
      <c r="F56" s="155"/>
      <c r="G56" s="155"/>
      <c r="H56" s="155" t="s">
        <v>136</v>
      </c>
      <c r="I56" s="155" t="s">
        <v>139</v>
      </c>
      <c r="J56" s="155" t="s">
        <v>167</v>
      </c>
      <c r="K56" s="155" t="s">
        <v>140</v>
      </c>
      <c r="L56" s="155" t="s">
        <v>141</v>
      </c>
      <c r="M56" s="155" t="s">
        <v>0</v>
      </c>
      <c r="N56" s="155" t="s">
        <v>409</v>
      </c>
      <c r="O56" s="155" t="s">
        <v>409</v>
      </c>
      <c r="P56" s="155"/>
      <c r="Q56" s="45"/>
      <c r="R56" s="46"/>
      <c r="S56" s="47"/>
      <c r="T56" s="45"/>
      <c r="U56" s="46"/>
      <c r="V56" s="47"/>
      <c r="W56" s="164"/>
    </row>
    <row r="57" spans="3:23" s="163" customFormat="1" ht="15" customHeight="1">
      <c r="C57" s="100"/>
      <c r="D57" s="315"/>
      <c r="E57" s="235">
        <v>27</v>
      </c>
      <c r="F57" s="155"/>
      <c r="G57" s="155"/>
      <c r="H57" s="155" t="s">
        <v>136</v>
      </c>
      <c r="I57" s="155" t="s">
        <v>139</v>
      </c>
      <c r="J57" s="155" t="s">
        <v>168</v>
      </c>
      <c r="K57" s="155" t="s">
        <v>140</v>
      </c>
      <c r="L57" s="155" t="s">
        <v>141</v>
      </c>
      <c r="M57" s="155" t="s">
        <v>0</v>
      </c>
      <c r="N57" s="155" t="s">
        <v>409</v>
      </c>
      <c r="O57" s="155" t="s">
        <v>409</v>
      </c>
      <c r="P57" s="155"/>
      <c r="Q57" s="45"/>
      <c r="R57" s="46"/>
      <c r="S57" s="47"/>
      <c r="T57" s="45"/>
      <c r="U57" s="46"/>
      <c r="V57" s="47"/>
      <c r="W57" s="164"/>
    </row>
    <row r="58" spans="3:23" s="163" customFormat="1" ht="15" customHeight="1">
      <c r="C58" s="100"/>
      <c r="D58" s="315"/>
      <c r="E58" s="235">
        <v>28</v>
      </c>
      <c r="F58" s="155"/>
      <c r="G58" s="155"/>
      <c r="H58" s="155" t="s">
        <v>136</v>
      </c>
      <c r="I58" s="155" t="s">
        <v>139</v>
      </c>
      <c r="J58" s="155" t="s">
        <v>169</v>
      </c>
      <c r="K58" s="155" t="s">
        <v>140</v>
      </c>
      <c r="L58" s="155" t="s">
        <v>141</v>
      </c>
      <c r="M58" s="155" t="s">
        <v>0</v>
      </c>
      <c r="N58" s="155" t="s">
        <v>409</v>
      </c>
      <c r="O58" s="155" t="s">
        <v>409</v>
      </c>
      <c r="P58" s="155"/>
      <c r="Q58" s="45"/>
      <c r="R58" s="46"/>
      <c r="S58" s="47"/>
      <c r="T58" s="45"/>
      <c r="U58" s="46"/>
      <c r="V58" s="47"/>
      <c r="W58" s="164"/>
    </row>
    <row r="59" spans="3:23" s="163" customFormat="1" ht="15" customHeight="1">
      <c r="C59" s="100"/>
      <c r="D59" s="315"/>
      <c r="E59" s="235">
        <v>29</v>
      </c>
      <c r="F59" s="155"/>
      <c r="G59" s="155"/>
      <c r="H59" s="155" t="s">
        <v>136</v>
      </c>
      <c r="I59" s="155" t="s">
        <v>139</v>
      </c>
      <c r="J59" s="155" t="s">
        <v>170</v>
      </c>
      <c r="K59" s="155" t="s">
        <v>140</v>
      </c>
      <c r="L59" s="155" t="s">
        <v>141</v>
      </c>
      <c r="M59" s="155" t="s">
        <v>0</v>
      </c>
      <c r="N59" s="155" t="s">
        <v>409</v>
      </c>
      <c r="O59" s="155" t="s">
        <v>409</v>
      </c>
      <c r="P59" s="155"/>
      <c r="Q59" s="45"/>
      <c r="R59" s="46"/>
      <c r="S59" s="47"/>
      <c r="T59" s="45"/>
      <c r="U59" s="46"/>
      <c r="V59" s="47"/>
      <c r="W59" s="164"/>
    </row>
    <row r="60" spans="3:23" s="163" customFormat="1" ht="15" customHeight="1">
      <c r="C60" s="100"/>
      <c r="D60" s="315"/>
      <c r="E60" s="235">
        <v>30</v>
      </c>
      <c r="F60" s="155"/>
      <c r="G60" s="155"/>
      <c r="H60" s="155" t="s">
        <v>136</v>
      </c>
      <c r="I60" s="155" t="s">
        <v>139</v>
      </c>
      <c r="J60" s="155" t="s">
        <v>171</v>
      </c>
      <c r="K60" s="155" t="s">
        <v>140</v>
      </c>
      <c r="L60" s="155" t="s">
        <v>141</v>
      </c>
      <c r="M60" s="155" t="s">
        <v>0</v>
      </c>
      <c r="N60" s="155" t="s">
        <v>409</v>
      </c>
      <c r="O60" s="155" t="s">
        <v>409</v>
      </c>
      <c r="P60" s="155"/>
      <c r="Q60" s="45"/>
      <c r="R60" s="46"/>
      <c r="S60" s="47"/>
      <c r="T60" s="45"/>
      <c r="U60" s="46"/>
      <c r="V60" s="47"/>
      <c r="W60" s="164"/>
    </row>
    <row r="61" spans="3:23" s="163" customFormat="1" ht="15" customHeight="1">
      <c r="C61" s="100"/>
      <c r="D61" s="315"/>
      <c r="E61" s="235">
        <v>31</v>
      </c>
      <c r="F61" s="155"/>
      <c r="G61" s="155"/>
      <c r="H61" s="155" t="s">
        <v>136</v>
      </c>
      <c r="I61" s="155" t="s">
        <v>139</v>
      </c>
      <c r="J61" s="155" t="s">
        <v>172</v>
      </c>
      <c r="K61" s="155" t="s">
        <v>140</v>
      </c>
      <c r="L61" s="155" t="s">
        <v>141</v>
      </c>
      <c r="M61" s="155" t="s">
        <v>0</v>
      </c>
      <c r="N61" s="155" t="s">
        <v>409</v>
      </c>
      <c r="O61" s="155" t="s">
        <v>409</v>
      </c>
      <c r="P61" s="155"/>
      <c r="Q61" s="45"/>
      <c r="R61" s="46"/>
      <c r="S61" s="47"/>
      <c r="T61" s="45"/>
      <c r="U61" s="46"/>
      <c r="V61" s="47"/>
      <c r="W61" s="164"/>
    </row>
    <row r="62" spans="3:23" s="163" customFormat="1" ht="15" customHeight="1">
      <c r="C62" s="100"/>
      <c r="D62" s="315"/>
      <c r="E62" s="235">
        <v>32</v>
      </c>
      <c r="F62" s="155"/>
      <c r="G62" s="155"/>
      <c r="H62" s="155" t="s">
        <v>136</v>
      </c>
      <c r="I62" s="155" t="s">
        <v>139</v>
      </c>
      <c r="J62" s="155" t="s">
        <v>173</v>
      </c>
      <c r="K62" s="155" t="s">
        <v>140</v>
      </c>
      <c r="L62" s="155" t="s">
        <v>141</v>
      </c>
      <c r="M62" s="155" t="s">
        <v>0</v>
      </c>
      <c r="N62" s="155" t="s">
        <v>409</v>
      </c>
      <c r="O62" s="155" t="s">
        <v>409</v>
      </c>
      <c r="P62" s="155"/>
      <c r="Q62" s="45"/>
      <c r="R62" s="46"/>
      <c r="S62" s="47"/>
      <c r="T62" s="45"/>
      <c r="U62" s="46"/>
      <c r="V62" s="47"/>
      <c r="W62" s="164"/>
    </row>
    <row r="63" spans="3:23" s="163" customFormat="1" ht="15" customHeight="1">
      <c r="C63" s="100"/>
      <c r="D63" s="315"/>
      <c r="E63" s="235">
        <v>33</v>
      </c>
      <c r="F63" s="155"/>
      <c r="G63" s="155"/>
      <c r="H63" s="155" t="s">
        <v>136</v>
      </c>
      <c r="I63" s="155" t="s">
        <v>139</v>
      </c>
      <c r="J63" s="155" t="s">
        <v>174</v>
      </c>
      <c r="K63" s="155" t="s">
        <v>140</v>
      </c>
      <c r="L63" s="155" t="s">
        <v>141</v>
      </c>
      <c r="M63" s="155" t="s">
        <v>0</v>
      </c>
      <c r="N63" s="155" t="s">
        <v>409</v>
      </c>
      <c r="O63" s="155" t="s">
        <v>409</v>
      </c>
      <c r="P63" s="155"/>
      <c r="Q63" s="45"/>
      <c r="R63" s="46"/>
      <c r="S63" s="47"/>
      <c r="T63" s="45"/>
      <c r="U63" s="46"/>
      <c r="V63" s="47"/>
      <c r="W63" s="164"/>
    </row>
    <row r="64" spans="3:23" s="163" customFormat="1" ht="15" customHeight="1">
      <c r="C64" s="100"/>
      <c r="D64" s="315"/>
      <c r="E64" s="235">
        <v>34</v>
      </c>
      <c r="F64" s="155"/>
      <c r="G64" s="155"/>
      <c r="H64" s="155" t="s">
        <v>136</v>
      </c>
      <c r="I64" s="155" t="s">
        <v>139</v>
      </c>
      <c r="J64" s="155" t="s">
        <v>175</v>
      </c>
      <c r="K64" s="155" t="s">
        <v>140</v>
      </c>
      <c r="L64" s="155" t="s">
        <v>141</v>
      </c>
      <c r="M64" s="155" t="s">
        <v>0</v>
      </c>
      <c r="N64" s="155" t="s">
        <v>409</v>
      </c>
      <c r="O64" s="155" t="s">
        <v>409</v>
      </c>
      <c r="P64" s="155"/>
      <c r="Q64" s="45"/>
      <c r="R64" s="46"/>
      <c r="S64" s="47"/>
      <c r="T64" s="45"/>
      <c r="U64" s="46"/>
      <c r="V64" s="47"/>
      <c r="W64" s="164"/>
    </row>
    <row r="65" spans="3:23" s="163" customFormat="1" ht="15" customHeight="1">
      <c r="C65" s="100"/>
      <c r="D65" s="315"/>
      <c r="E65" s="235" t="s">
        <v>74</v>
      </c>
      <c r="F65" s="155"/>
      <c r="G65" s="155"/>
      <c r="H65" s="155" t="s">
        <v>136</v>
      </c>
      <c r="I65" s="155" t="s">
        <v>139</v>
      </c>
      <c r="J65" s="155" t="s">
        <v>176</v>
      </c>
      <c r="K65" s="155" t="s">
        <v>140</v>
      </c>
      <c r="L65" s="155" t="s">
        <v>141</v>
      </c>
      <c r="M65" s="155" t="s">
        <v>0</v>
      </c>
      <c r="N65" s="155" t="s">
        <v>409</v>
      </c>
      <c r="O65" s="155" t="s">
        <v>409</v>
      </c>
      <c r="P65" s="155"/>
      <c r="Q65" s="45"/>
      <c r="R65" s="46"/>
      <c r="S65" s="47"/>
      <c r="T65" s="45"/>
      <c r="U65" s="46"/>
      <c r="V65" s="47"/>
      <c r="W65" s="164"/>
    </row>
    <row r="66" spans="3:23" s="163" customFormat="1" ht="15" customHeight="1">
      <c r="C66" s="100"/>
      <c r="D66" s="315"/>
      <c r="E66" s="235" t="s">
        <v>75</v>
      </c>
      <c r="F66" s="155"/>
      <c r="G66" s="155"/>
      <c r="H66" s="155" t="s">
        <v>136</v>
      </c>
      <c r="I66" s="155" t="s">
        <v>139</v>
      </c>
      <c r="J66" s="155" t="s">
        <v>177</v>
      </c>
      <c r="K66" s="155" t="s">
        <v>140</v>
      </c>
      <c r="L66" s="155" t="s">
        <v>141</v>
      </c>
      <c r="M66" s="155" t="s">
        <v>0</v>
      </c>
      <c r="N66" s="155" t="s">
        <v>409</v>
      </c>
      <c r="O66" s="155" t="s">
        <v>409</v>
      </c>
      <c r="P66" s="155"/>
      <c r="Q66" s="45"/>
      <c r="R66" s="46"/>
      <c r="S66" s="47"/>
      <c r="T66" s="45"/>
      <c r="U66" s="46"/>
      <c r="V66" s="47"/>
      <c r="W66" s="164"/>
    </row>
    <row r="67" spans="3:23" s="163" customFormat="1" ht="15" customHeight="1">
      <c r="C67" s="100"/>
      <c r="D67" s="315"/>
      <c r="E67" s="235" t="s">
        <v>76</v>
      </c>
      <c r="F67" s="155"/>
      <c r="G67" s="155"/>
      <c r="H67" s="155" t="s">
        <v>136</v>
      </c>
      <c r="I67" s="155" t="s">
        <v>139</v>
      </c>
      <c r="J67" s="155" t="s">
        <v>178</v>
      </c>
      <c r="K67" s="155" t="s">
        <v>140</v>
      </c>
      <c r="L67" s="155" t="s">
        <v>141</v>
      </c>
      <c r="M67" s="155" t="s">
        <v>0</v>
      </c>
      <c r="N67" s="155" t="s">
        <v>409</v>
      </c>
      <c r="O67" s="155" t="s">
        <v>409</v>
      </c>
      <c r="P67" s="155"/>
      <c r="Q67" s="45"/>
      <c r="R67" s="46"/>
      <c r="S67" s="47"/>
      <c r="T67" s="45"/>
      <c r="U67" s="46"/>
      <c r="V67" s="47"/>
      <c r="W67" s="164"/>
    </row>
    <row r="68" spans="3:23" s="163" customFormat="1" ht="15" customHeight="1">
      <c r="C68" s="100"/>
      <c r="D68" s="315"/>
      <c r="E68" s="235" t="s">
        <v>77</v>
      </c>
      <c r="F68" s="155"/>
      <c r="G68" s="155"/>
      <c r="H68" s="155" t="s">
        <v>136</v>
      </c>
      <c r="I68" s="155" t="s">
        <v>139</v>
      </c>
      <c r="J68" s="155" t="s">
        <v>179</v>
      </c>
      <c r="K68" s="155" t="s">
        <v>140</v>
      </c>
      <c r="L68" s="155" t="s">
        <v>141</v>
      </c>
      <c r="M68" s="155" t="s">
        <v>0</v>
      </c>
      <c r="N68" s="155" t="s">
        <v>409</v>
      </c>
      <c r="O68" s="155" t="s">
        <v>409</v>
      </c>
      <c r="P68" s="155"/>
      <c r="Q68" s="45"/>
      <c r="R68" s="46"/>
      <c r="S68" s="47"/>
      <c r="T68" s="45"/>
      <c r="U68" s="46"/>
      <c r="V68" s="47"/>
      <c r="W68" s="164"/>
    </row>
    <row r="69" spans="3:23" s="163" customFormat="1" ht="15" customHeight="1">
      <c r="C69" s="100"/>
      <c r="D69" s="315"/>
      <c r="E69" s="235" t="s">
        <v>78</v>
      </c>
      <c r="F69" s="155"/>
      <c r="G69" s="155"/>
      <c r="H69" s="155" t="s">
        <v>136</v>
      </c>
      <c r="I69" s="155" t="s">
        <v>139</v>
      </c>
      <c r="J69" s="155" t="s">
        <v>180</v>
      </c>
      <c r="K69" s="155" t="s">
        <v>140</v>
      </c>
      <c r="L69" s="155" t="s">
        <v>141</v>
      </c>
      <c r="M69" s="155" t="s">
        <v>0</v>
      </c>
      <c r="N69" s="155" t="s">
        <v>409</v>
      </c>
      <c r="O69" s="155" t="s">
        <v>409</v>
      </c>
      <c r="P69" s="155"/>
      <c r="Q69" s="45"/>
      <c r="R69" s="46"/>
      <c r="S69" s="47"/>
      <c r="T69" s="45"/>
      <c r="U69" s="46"/>
      <c r="V69" s="47"/>
      <c r="W69" s="164"/>
    </row>
    <row r="70" spans="3:23" s="163" customFormat="1" ht="15" customHeight="1">
      <c r="C70" s="100"/>
      <c r="D70" s="315"/>
      <c r="E70" s="235" t="s">
        <v>73</v>
      </c>
      <c r="F70" s="155"/>
      <c r="G70" s="155"/>
      <c r="H70" s="155" t="s">
        <v>136</v>
      </c>
      <c r="I70" s="155" t="s">
        <v>139</v>
      </c>
      <c r="J70" s="155" t="s">
        <v>181</v>
      </c>
      <c r="K70" s="155" t="s">
        <v>140</v>
      </c>
      <c r="L70" s="155" t="s">
        <v>141</v>
      </c>
      <c r="M70" s="155" t="s">
        <v>0</v>
      </c>
      <c r="N70" s="155" t="s">
        <v>409</v>
      </c>
      <c r="O70" s="155" t="s">
        <v>409</v>
      </c>
      <c r="P70" s="155"/>
      <c r="Q70" s="45"/>
      <c r="R70" s="46"/>
      <c r="S70" s="47"/>
      <c r="T70" s="45"/>
      <c r="U70" s="46"/>
      <c r="V70" s="47"/>
      <c r="W70" s="164"/>
    </row>
    <row r="71" spans="3:23" s="163" customFormat="1" ht="15" customHeight="1">
      <c r="C71" s="100"/>
      <c r="D71" s="315"/>
      <c r="E71" s="235" t="s">
        <v>509</v>
      </c>
      <c r="F71" s="155"/>
      <c r="G71" s="155"/>
      <c r="H71" s="155" t="s">
        <v>136</v>
      </c>
      <c r="I71" s="155" t="s">
        <v>139</v>
      </c>
      <c r="J71" s="155" t="s">
        <v>182</v>
      </c>
      <c r="K71" s="155" t="s">
        <v>140</v>
      </c>
      <c r="L71" s="155" t="s">
        <v>141</v>
      </c>
      <c r="M71" s="155" t="s">
        <v>0</v>
      </c>
      <c r="N71" s="155" t="s">
        <v>409</v>
      </c>
      <c r="O71" s="155" t="s">
        <v>409</v>
      </c>
      <c r="P71" s="155"/>
      <c r="Q71" s="45"/>
      <c r="R71" s="46"/>
      <c r="S71" s="47"/>
      <c r="T71" s="45"/>
      <c r="U71" s="46"/>
      <c r="V71" s="47"/>
      <c r="W71" s="164"/>
    </row>
    <row r="72" spans="3:23" s="163" customFormat="1" ht="15" customHeight="1">
      <c r="C72" s="100"/>
      <c r="D72" s="315"/>
      <c r="E72" s="236" t="s">
        <v>4</v>
      </c>
      <c r="F72" s="155"/>
      <c r="G72" s="155"/>
      <c r="H72" s="155" t="s">
        <v>136</v>
      </c>
      <c r="I72" s="155" t="s">
        <v>139</v>
      </c>
      <c r="J72" s="155" t="s">
        <v>0</v>
      </c>
      <c r="K72" s="155" t="s">
        <v>140</v>
      </c>
      <c r="L72" s="155" t="s">
        <v>141</v>
      </c>
      <c r="M72" s="155" t="s">
        <v>0</v>
      </c>
      <c r="N72" s="155" t="s">
        <v>409</v>
      </c>
      <c r="O72" s="155" t="s">
        <v>409</v>
      </c>
      <c r="P72" s="165"/>
      <c r="Q72" s="42" t="str">
        <f>IF(OR(SUMPRODUCT(--(Q44:Q71=""),--(R44:R71=""))&gt;0,COUNTIF(R44:R71,"M")&gt;0,COUNTIF(R44:R71,"X")=28),"",SUM(Q44:Q71))</f>
        <v/>
      </c>
      <c r="R72" s="43" t="str">
        <f>IF(AND(COUNTIF(R44:R71,"X")=28,SUM(Q44:Q71)=0,ISNUMBER(Q72)),"",IF(COUNTIF(R44:R71,"M")&gt;0,"M",IF(AND(COUNTIF(R44:R71,R44)=28,OR(R44="X",R44="W",R44="Z")),UPPER(R44),"")))</f>
        <v/>
      </c>
      <c r="S72" s="44"/>
      <c r="T72" s="42" t="str">
        <f>IF(OR(SUMPRODUCT(--(T44:T71=""),--(U44:U71=""))&gt;0,COUNTIF(U44:U71,"M")&gt;0,COUNTIF(U44:U71,"X")=28),"",SUM(T44:T71))</f>
        <v/>
      </c>
      <c r="U72" s="43" t="str">
        <f>IF(AND(COUNTIF(U44:U71,"X")=28,SUM(T44:T71)=0,ISNUMBER(T72)),"",IF(COUNTIF(U44:U71,"M")&gt;0,"M",IF(AND(COUNTIF(U44:U71,U44)=28,OR(U44="X",U44="W",U44="Z")),UPPER(U44),"")))</f>
        <v/>
      </c>
      <c r="V72" s="44"/>
      <c r="W72" s="164"/>
    </row>
    <row r="73" spans="3:23" hidden="1">
      <c r="C73" s="100"/>
      <c r="D73" s="166"/>
      <c r="E73" s="167"/>
      <c r="F73" s="168"/>
      <c r="G73" s="168"/>
      <c r="H73" s="168"/>
      <c r="I73" s="168"/>
      <c r="J73" s="168"/>
      <c r="K73" s="168"/>
      <c r="L73" s="168"/>
      <c r="M73" s="168"/>
      <c r="N73" s="168"/>
      <c r="O73" s="168"/>
      <c r="P73" s="168"/>
      <c r="Q73" s="168"/>
      <c r="R73" s="168"/>
      <c r="S73" s="168"/>
      <c r="T73" s="168"/>
      <c r="U73" s="168"/>
      <c r="V73" s="168"/>
      <c r="W73" s="101"/>
    </row>
    <row r="74" spans="3:23" s="163" customFormat="1" ht="15" customHeight="1">
      <c r="C74" s="100"/>
      <c r="D74" s="316" t="s">
        <v>482</v>
      </c>
      <c r="E74" s="236" t="s">
        <v>426</v>
      </c>
      <c r="F74" s="155"/>
      <c r="G74" s="155"/>
      <c r="H74" s="155" t="s">
        <v>0</v>
      </c>
      <c r="I74" s="155" t="s">
        <v>139</v>
      </c>
      <c r="J74" s="155" t="s">
        <v>427</v>
      </c>
      <c r="K74" s="155" t="s">
        <v>140</v>
      </c>
      <c r="L74" s="155" t="s">
        <v>141</v>
      </c>
      <c r="M74" s="155" t="s">
        <v>0</v>
      </c>
      <c r="N74" s="155" t="s">
        <v>409</v>
      </c>
      <c r="O74" s="155" t="s">
        <v>409</v>
      </c>
      <c r="P74" s="155"/>
      <c r="Q74" s="42" t="str">
        <f t="shared" ref="Q74" si="0">IF(OR(AND(Q14="",R14=""),AND(Q44="",R44=""),AND(R14="X",R44="X"),OR(R14="M",R44="M")),"",SUM(Q14,Q44))</f>
        <v/>
      </c>
      <c r="R74" s="43" t="str">
        <f>IF(AND(AND(R14="X",R44="X"),SUM(Q14,Q44)=0,ISNUMBER(Q74)),"",IF(OR(R14="M",R44="M"),"M",IF(AND(R14=R44,OR(R14="X",R14="W",R14="Z")),UPPER(R14),"")))</f>
        <v/>
      </c>
      <c r="S74" s="44"/>
      <c r="T74" s="42" t="str">
        <f t="shared" ref="T74:T102" si="1">IF(OR(AND(T14="",U14=""),AND(T44="",U44=""),AND(U14="X",U44="X"),OR(U14="M",U44="M")),"",SUM(T14,T44))</f>
        <v/>
      </c>
      <c r="U74" s="43" t="str">
        <f t="shared" ref="U74" si="2">IF(AND(AND(U14="X",U44="X"),SUM(T14,T44)=0,ISNUMBER(T74)),"",IF(OR(U14="M",U44="M"),"M",IF(AND(U14=U44,OR(U14="X",U14="W",U14="Z")),UPPER(U14),"")))</f>
        <v/>
      </c>
      <c r="V74" s="44"/>
      <c r="W74" s="164"/>
    </row>
    <row r="75" spans="3:23" s="163" customFormat="1" ht="15" customHeight="1">
      <c r="C75" s="100"/>
      <c r="D75" s="316"/>
      <c r="E75" s="236">
        <v>15</v>
      </c>
      <c r="F75" s="155"/>
      <c r="G75" s="155"/>
      <c r="H75" s="155" t="s">
        <v>0</v>
      </c>
      <c r="I75" s="155" t="s">
        <v>139</v>
      </c>
      <c r="J75" s="155" t="s">
        <v>428</v>
      </c>
      <c r="K75" s="155" t="s">
        <v>140</v>
      </c>
      <c r="L75" s="155" t="s">
        <v>141</v>
      </c>
      <c r="M75" s="155" t="s">
        <v>0</v>
      </c>
      <c r="N75" s="155" t="s">
        <v>409</v>
      </c>
      <c r="O75" s="155" t="s">
        <v>409</v>
      </c>
      <c r="P75" s="155"/>
      <c r="Q75" s="42" t="str">
        <f t="shared" ref="Q75:Q102" si="3">IF(OR(AND(Q15="",R15=""),AND(Q45="",R45=""),AND(R15="X",R45="X"),OR(R15="M",R45="M")),"",SUM(Q15,Q45))</f>
        <v/>
      </c>
      <c r="R75" s="43" t="str">
        <f t="shared" ref="R75" si="4">IF(AND(AND(R15="X",R45="X"),SUM(Q15,Q45)=0,ISNUMBER(Q75)),"",IF(OR(R15="M",R45="M"),"M",IF(AND(R15=R45,OR(R15="X",R15="W",R15="Z")),UPPER(R15),"")))</f>
        <v/>
      </c>
      <c r="S75" s="44"/>
      <c r="T75" s="42" t="str">
        <f t="shared" si="1"/>
        <v/>
      </c>
      <c r="U75" s="43" t="str">
        <f t="shared" ref="U75" si="5">IF(AND(AND(U15="X",U45="X"),SUM(T15,T45)=0,ISNUMBER(T75)),"",IF(OR(U15="M",U45="M"),"M",IF(AND(U15=U45,OR(U15="X",U15="W",U15="Z")),UPPER(U15),"")))</f>
        <v/>
      </c>
      <c r="V75" s="44"/>
      <c r="W75" s="164"/>
    </row>
    <row r="76" spans="3:23" s="163" customFormat="1" ht="15" customHeight="1">
      <c r="C76" s="100"/>
      <c r="D76" s="316"/>
      <c r="E76" s="236">
        <v>16</v>
      </c>
      <c r="F76" s="155"/>
      <c r="G76" s="155"/>
      <c r="H76" s="155" t="s">
        <v>0</v>
      </c>
      <c r="I76" s="155" t="s">
        <v>139</v>
      </c>
      <c r="J76" s="155" t="s">
        <v>157</v>
      </c>
      <c r="K76" s="155" t="s">
        <v>140</v>
      </c>
      <c r="L76" s="155" t="s">
        <v>141</v>
      </c>
      <c r="M76" s="155" t="s">
        <v>0</v>
      </c>
      <c r="N76" s="155" t="s">
        <v>409</v>
      </c>
      <c r="O76" s="155" t="s">
        <v>409</v>
      </c>
      <c r="P76" s="155"/>
      <c r="Q76" s="42" t="str">
        <f t="shared" si="3"/>
        <v/>
      </c>
      <c r="R76" s="43" t="str">
        <f t="shared" ref="R76" si="6">IF(AND(AND(R16="X",R46="X"),SUM(Q16,Q46)=0,ISNUMBER(Q76)),"",IF(OR(R16="M",R46="M"),"M",IF(AND(R16=R46,OR(R16="X",R16="W",R16="Z")),UPPER(R16),"")))</f>
        <v/>
      </c>
      <c r="S76" s="44"/>
      <c r="T76" s="42" t="str">
        <f t="shared" si="1"/>
        <v/>
      </c>
      <c r="U76" s="43" t="str">
        <f t="shared" ref="U76" si="7">IF(AND(AND(U16="X",U46="X"),SUM(T16,T46)=0,ISNUMBER(T76)),"",IF(OR(U16="M",U46="M"),"M",IF(AND(U16=U46,OR(U16="X",U16="W",U16="Z")),UPPER(U16),"")))</f>
        <v/>
      </c>
      <c r="V76" s="44"/>
      <c r="W76" s="164"/>
    </row>
    <row r="77" spans="3:23" s="163" customFormat="1" ht="15" customHeight="1">
      <c r="C77" s="100"/>
      <c r="D77" s="316"/>
      <c r="E77" s="236">
        <v>17</v>
      </c>
      <c r="F77" s="155"/>
      <c r="G77" s="155"/>
      <c r="H77" s="155" t="s">
        <v>0</v>
      </c>
      <c r="I77" s="155" t="s">
        <v>139</v>
      </c>
      <c r="J77" s="155" t="s">
        <v>158</v>
      </c>
      <c r="K77" s="155" t="s">
        <v>140</v>
      </c>
      <c r="L77" s="155" t="s">
        <v>141</v>
      </c>
      <c r="M77" s="155" t="s">
        <v>0</v>
      </c>
      <c r="N77" s="155" t="s">
        <v>409</v>
      </c>
      <c r="O77" s="155" t="s">
        <v>409</v>
      </c>
      <c r="P77" s="155"/>
      <c r="Q77" s="42" t="str">
        <f t="shared" si="3"/>
        <v/>
      </c>
      <c r="R77" s="43" t="str">
        <f t="shared" ref="R77" si="8">IF(AND(AND(R17="X",R47="X"),SUM(Q17,Q47)=0,ISNUMBER(Q77)),"",IF(OR(R17="M",R47="M"),"M",IF(AND(R17=R47,OR(R17="X",R17="W",R17="Z")),UPPER(R17),"")))</f>
        <v/>
      </c>
      <c r="S77" s="44"/>
      <c r="T77" s="42" t="str">
        <f t="shared" si="1"/>
        <v/>
      </c>
      <c r="U77" s="43" t="str">
        <f t="shared" ref="U77" si="9">IF(AND(AND(U17="X",U47="X"),SUM(T17,T47)=0,ISNUMBER(T77)),"",IF(OR(U17="M",U47="M"),"M",IF(AND(U17=U47,OR(U17="X",U17="W",U17="Z")),UPPER(U17),"")))</f>
        <v/>
      </c>
      <c r="V77" s="44"/>
      <c r="W77" s="164"/>
    </row>
    <row r="78" spans="3:23" s="163" customFormat="1" ht="15" customHeight="1">
      <c r="C78" s="100"/>
      <c r="D78" s="316"/>
      <c r="E78" s="236">
        <v>18</v>
      </c>
      <c r="F78" s="155"/>
      <c r="G78" s="155"/>
      <c r="H78" s="155" t="s">
        <v>0</v>
      </c>
      <c r="I78" s="155" t="s">
        <v>139</v>
      </c>
      <c r="J78" s="155" t="s">
        <v>159</v>
      </c>
      <c r="K78" s="155" t="s">
        <v>140</v>
      </c>
      <c r="L78" s="155" t="s">
        <v>141</v>
      </c>
      <c r="M78" s="155" t="s">
        <v>0</v>
      </c>
      <c r="N78" s="155" t="s">
        <v>409</v>
      </c>
      <c r="O78" s="155" t="s">
        <v>409</v>
      </c>
      <c r="P78" s="155"/>
      <c r="Q78" s="42" t="str">
        <f t="shared" si="3"/>
        <v/>
      </c>
      <c r="R78" s="43" t="str">
        <f t="shared" ref="R78" si="10">IF(AND(AND(R18="X",R48="X"),SUM(Q18,Q48)=0,ISNUMBER(Q78)),"",IF(OR(R18="M",R48="M"),"M",IF(AND(R18=R48,OR(R18="X",R18="W",R18="Z")),UPPER(R18),"")))</f>
        <v/>
      </c>
      <c r="S78" s="44"/>
      <c r="T78" s="42" t="str">
        <f t="shared" si="1"/>
        <v/>
      </c>
      <c r="U78" s="43" t="str">
        <f t="shared" ref="U78" si="11">IF(AND(AND(U18="X",U48="X"),SUM(T18,T48)=0,ISNUMBER(T78)),"",IF(OR(U18="M",U48="M"),"M",IF(AND(U18=U48,OR(U18="X",U18="W",U18="Z")),UPPER(U18),"")))</f>
        <v/>
      </c>
      <c r="V78" s="44"/>
      <c r="W78" s="164"/>
    </row>
    <row r="79" spans="3:23" s="163" customFormat="1" ht="15" customHeight="1">
      <c r="C79" s="100"/>
      <c r="D79" s="316"/>
      <c r="E79" s="236">
        <v>19</v>
      </c>
      <c r="F79" s="155"/>
      <c r="G79" s="155"/>
      <c r="H79" s="155" t="s">
        <v>0</v>
      </c>
      <c r="I79" s="155" t="s">
        <v>139</v>
      </c>
      <c r="J79" s="155" t="s">
        <v>160</v>
      </c>
      <c r="K79" s="155" t="s">
        <v>140</v>
      </c>
      <c r="L79" s="155" t="s">
        <v>141</v>
      </c>
      <c r="M79" s="155" t="s">
        <v>0</v>
      </c>
      <c r="N79" s="155" t="s">
        <v>409</v>
      </c>
      <c r="O79" s="155" t="s">
        <v>409</v>
      </c>
      <c r="P79" s="155"/>
      <c r="Q79" s="42" t="str">
        <f t="shared" si="3"/>
        <v/>
      </c>
      <c r="R79" s="43" t="str">
        <f t="shared" ref="R79" si="12">IF(AND(AND(R19="X",R49="X"),SUM(Q19,Q49)=0,ISNUMBER(Q79)),"",IF(OR(R19="M",R49="M"),"M",IF(AND(R19=R49,OR(R19="X",R19="W",R19="Z")),UPPER(R19),"")))</f>
        <v/>
      </c>
      <c r="S79" s="44"/>
      <c r="T79" s="42" t="str">
        <f t="shared" si="1"/>
        <v/>
      </c>
      <c r="U79" s="43" t="str">
        <f t="shared" ref="U79" si="13">IF(AND(AND(U19="X",U49="X"),SUM(T19,T49)=0,ISNUMBER(T79)),"",IF(OR(U19="M",U49="M"),"M",IF(AND(U19=U49,OR(U19="X",U19="W",U19="Z")),UPPER(U19),"")))</f>
        <v/>
      </c>
      <c r="V79" s="44"/>
      <c r="W79" s="164"/>
    </row>
    <row r="80" spans="3:23" s="163" customFormat="1" ht="15" customHeight="1">
      <c r="C80" s="100"/>
      <c r="D80" s="316"/>
      <c r="E80" s="236">
        <v>20</v>
      </c>
      <c r="F80" s="155"/>
      <c r="G80" s="155"/>
      <c r="H80" s="155" t="s">
        <v>0</v>
      </c>
      <c r="I80" s="155" t="s">
        <v>139</v>
      </c>
      <c r="J80" s="155" t="s">
        <v>161</v>
      </c>
      <c r="K80" s="155" t="s">
        <v>140</v>
      </c>
      <c r="L80" s="155" t="s">
        <v>141</v>
      </c>
      <c r="M80" s="155" t="s">
        <v>0</v>
      </c>
      <c r="N80" s="155" t="s">
        <v>409</v>
      </c>
      <c r="O80" s="155" t="s">
        <v>409</v>
      </c>
      <c r="P80" s="155"/>
      <c r="Q80" s="42" t="str">
        <f t="shared" si="3"/>
        <v/>
      </c>
      <c r="R80" s="43" t="str">
        <f t="shared" ref="R80" si="14">IF(AND(AND(R20="X",R50="X"),SUM(Q20,Q50)=0,ISNUMBER(Q80)),"",IF(OR(R20="M",R50="M"),"M",IF(AND(R20=R50,OR(R20="X",R20="W",R20="Z")),UPPER(R20),"")))</f>
        <v/>
      </c>
      <c r="S80" s="44"/>
      <c r="T80" s="42" t="str">
        <f t="shared" si="1"/>
        <v/>
      </c>
      <c r="U80" s="43" t="str">
        <f t="shared" ref="U80" si="15">IF(AND(AND(U20="X",U50="X"),SUM(T20,T50)=0,ISNUMBER(T80)),"",IF(OR(U20="M",U50="M"),"M",IF(AND(U20=U50,OR(U20="X",U20="W",U20="Z")),UPPER(U20),"")))</f>
        <v/>
      </c>
      <c r="V80" s="44"/>
      <c r="W80" s="164"/>
    </row>
    <row r="81" spans="3:23" s="163" customFormat="1" ht="15" customHeight="1">
      <c r="C81" s="100"/>
      <c r="D81" s="316"/>
      <c r="E81" s="236">
        <v>21</v>
      </c>
      <c r="F81" s="155"/>
      <c r="G81" s="155"/>
      <c r="H81" s="155" t="s">
        <v>0</v>
      </c>
      <c r="I81" s="155" t="s">
        <v>139</v>
      </c>
      <c r="J81" s="155" t="s">
        <v>162</v>
      </c>
      <c r="K81" s="155" t="s">
        <v>140</v>
      </c>
      <c r="L81" s="155" t="s">
        <v>141</v>
      </c>
      <c r="M81" s="155" t="s">
        <v>0</v>
      </c>
      <c r="N81" s="155" t="s">
        <v>409</v>
      </c>
      <c r="O81" s="155" t="s">
        <v>409</v>
      </c>
      <c r="P81" s="155"/>
      <c r="Q81" s="42" t="str">
        <f t="shared" si="3"/>
        <v/>
      </c>
      <c r="R81" s="43" t="str">
        <f t="shared" ref="R81" si="16">IF(AND(AND(R21="X",R51="X"),SUM(Q21,Q51)=0,ISNUMBER(Q81)),"",IF(OR(R21="M",R51="M"),"M",IF(AND(R21=R51,OR(R21="X",R21="W",R21="Z")),UPPER(R21),"")))</f>
        <v/>
      </c>
      <c r="S81" s="44"/>
      <c r="T81" s="42" t="str">
        <f t="shared" si="1"/>
        <v/>
      </c>
      <c r="U81" s="43" t="str">
        <f t="shared" ref="U81" si="17">IF(AND(AND(U21="X",U51="X"),SUM(T21,T51)=0,ISNUMBER(T81)),"",IF(OR(U21="M",U51="M"),"M",IF(AND(U21=U51,OR(U21="X",U21="W",U21="Z")),UPPER(U21),"")))</f>
        <v/>
      </c>
      <c r="V81" s="44"/>
      <c r="W81" s="164"/>
    </row>
    <row r="82" spans="3:23" s="163" customFormat="1" ht="15" customHeight="1">
      <c r="C82" s="100"/>
      <c r="D82" s="316"/>
      <c r="E82" s="236">
        <v>22</v>
      </c>
      <c r="F82" s="155"/>
      <c r="G82" s="155"/>
      <c r="H82" s="155" t="s">
        <v>0</v>
      </c>
      <c r="I82" s="155" t="s">
        <v>139</v>
      </c>
      <c r="J82" s="155" t="s">
        <v>163</v>
      </c>
      <c r="K82" s="155" t="s">
        <v>140</v>
      </c>
      <c r="L82" s="155" t="s">
        <v>141</v>
      </c>
      <c r="M82" s="155" t="s">
        <v>0</v>
      </c>
      <c r="N82" s="155" t="s">
        <v>409</v>
      </c>
      <c r="O82" s="155" t="s">
        <v>409</v>
      </c>
      <c r="P82" s="155"/>
      <c r="Q82" s="42" t="str">
        <f t="shared" si="3"/>
        <v/>
      </c>
      <c r="R82" s="43" t="str">
        <f t="shared" ref="R82" si="18">IF(AND(AND(R22="X",R52="X"),SUM(Q22,Q52)=0,ISNUMBER(Q82)),"",IF(OR(R22="M",R52="M"),"M",IF(AND(R22=R52,OR(R22="X",R22="W",R22="Z")),UPPER(R22),"")))</f>
        <v/>
      </c>
      <c r="S82" s="44"/>
      <c r="T82" s="42" t="str">
        <f t="shared" si="1"/>
        <v/>
      </c>
      <c r="U82" s="43" t="str">
        <f t="shared" ref="U82" si="19">IF(AND(AND(U22="X",U52="X"),SUM(T22,T52)=0,ISNUMBER(T82)),"",IF(OR(U22="M",U52="M"),"M",IF(AND(U22=U52,OR(U22="X",U22="W",U22="Z")),UPPER(U22),"")))</f>
        <v/>
      </c>
      <c r="V82" s="44"/>
      <c r="W82" s="164"/>
    </row>
    <row r="83" spans="3:23" s="163" customFormat="1" ht="15" customHeight="1">
      <c r="C83" s="100"/>
      <c r="D83" s="316"/>
      <c r="E83" s="236">
        <v>23</v>
      </c>
      <c r="F83" s="155"/>
      <c r="G83" s="155"/>
      <c r="H83" s="155" t="s">
        <v>0</v>
      </c>
      <c r="I83" s="155" t="s">
        <v>139</v>
      </c>
      <c r="J83" s="155" t="s">
        <v>164</v>
      </c>
      <c r="K83" s="155" t="s">
        <v>140</v>
      </c>
      <c r="L83" s="155" t="s">
        <v>141</v>
      </c>
      <c r="M83" s="155" t="s">
        <v>0</v>
      </c>
      <c r="N83" s="155" t="s">
        <v>409</v>
      </c>
      <c r="O83" s="155" t="s">
        <v>409</v>
      </c>
      <c r="P83" s="155"/>
      <c r="Q83" s="42" t="str">
        <f t="shared" si="3"/>
        <v/>
      </c>
      <c r="R83" s="43" t="str">
        <f t="shared" ref="R83" si="20">IF(AND(AND(R23="X",R53="X"),SUM(Q23,Q53)=0,ISNUMBER(Q83)),"",IF(OR(R23="M",R53="M"),"M",IF(AND(R23=R53,OR(R23="X",R23="W",R23="Z")),UPPER(R23),"")))</f>
        <v/>
      </c>
      <c r="S83" s="44"/>
      <c r="T83" s="42" t="str">
        <f t="shared" si="1"/>
        <v/>
      </c>
      <c r="U83" s="43" t="str">
        <f t="shared" ref="U83" si="21">IF(AND(AND(U23="X",U53="X"),SUM(T23,T53)=0,ISNUMBER(T83)),"",IF(OR(U23="M",U53="M"),"M",IF(AND(U23=U53,OR(U23="X",U23="W",U23="Z")),UPPER(U23),"")))</f>
        <v/>
      </c>
      <c r="V83" s="44"/>
      <c r="W83" s="164"/>
    </row>
    <row r="84" spans="3:23" s="163" customFormat="1" ht="15" customHeight="1">
      <c r="C84" s="100"/>
      <c r="D84" s="316"/>
      <c r="E84" s="236">
        <v>24</v>
      </c>
      <c r="F84" s="155"/>
      <c r="G84" s="155"/>
      <c r="H84" s="155" t="s">
        <v>0</v>
      </c>
      <c r="I84" s="155" t="s">
        <v>139</v>
      </c>
      <c r="J84" s="155" t="s">
        <v>165</v>
      </c>
      <c r="K84" s="155" t="s">
        <v>140</v>
      </c>
      <c r="L84" s="155" t="s">
        <v>141</v>
      </c>
      <c r="M84" s="155" t="s">
        <v>0</v>
      </c>
      <c r="N84" s="155" t="s">
        <v>409</v>
      </c>
      <c r="O84" s="155" t="s">
        <v>409</v>
      </c>
      <c r="P84" s="155"/>
      <c r="Q84" s="42" t="str">
        <f t="shared" si="3"/>
        <v/>
      </c>
      <c r="R84" s="43" t="str">
        <f t="shared" ref="R84" si="22">IF(AND(AND(R24="X",R54="X"),SUM(Q24,Q54)=0,ISNUMBER(Q84)),"",IF(OR(R24="M",R54="M"),"M",IF(AND(R24=R54,OR(R24="X",R24="W",R24="Z")),UPPER(R24),"")))</f>
        <v/>
      </c>
      <c r="S84" s="44"/>
      <c r="T84" s="42" t="str">
        <f t="shared" si="1"/>
        <v/>
      </c>
      <c r="U84" s="43" t="str">
        <f t="shared" ref="U84" si="23">IF(AND(AND(U24="X",U54="X"),SUM(T24,T54)=0,ISNUMBER(T84)),"",IF(OR(U24="M",U54="M"),"M",IF(AND(U24=U54,OR(U24="X",U24="W",U24="Z")),UPPER(U24),"")))</f>
        <v/>
      </c>
      <c r="V84" s="44"/>
      <c r="W84" s="164"/>
    </row>
    <row r="85" spans="3:23" s="163" customFormat="1" ht="15" customHeight="1">
      <c r="C85" s="100"/>
      <c r="D85" s="316"/>
      <c r="E85" s="236">
        <v>25</v>
      </c>
      <c r="F85" s="155"/>
      <c r="G85" s="155"/>
      <c r="H85" s="155" t="s">
        <v>0</v>
      </c>
      <c r="I85" s="155" t="s">
        <v>139</v>
      </c>
      <c r="J85" s="155" t="s">
        <v>166</v>
      </c>
      <c r="K85" s="155" t="s">
        <v>140</v>
      </c>
      <c r="L85" s="155" t="s">
        <v>141</v>
      </c>
      <c r="M85" s="155" t="s">
        <v>0</v>
      </c>
      <c r="N85" s="155" t="s">
        <v>409</v>
      </c>
      <c r="O85" s="155" t="s">
        <v>409</v>
      </c>
      <c r="P85" s="155"/>
      <c r="Q85" s="42" t="str">
        <f t="shared" si="3"/>
        <v/>
      </c>
      <c r="R85" s="43" t="str">
        <f t="shared" ref="R85" si="24">IF(AND(AND(R25="X",R55="X"),SUM(Q25,Q55)=0,ISNUMBER(Q85)),"",IF(OR(R25="M",R55="M"),"M",IF(AND(R25=R55,OR(R25="X",R25="W",R25="Z")),UPPER(R25),"")))</f>
        <v/>
      </c>
      <c r="S85" s="44"/>
      <c r="T85" s="42" t="str">
        <f t="shared" si="1"/>
        <v/>
      </c>
      <c r="U85" s="43" t="str">
        <f t="shared" ref="U85" si="25">IF(AND(AND(U25="X",U55="X"),SUM(T25,T55)=0,ISNUMBER(T85)),"",IF(OR(U25="M",U55="M"),"M",IF(AND(U25=U55,OR(U25="X",U25="W",U25="Z")),UPPER(U25),"")))</f>
        <v/>
      </c>
      <c r="V85" s="44"/>
      <c r="W85" s="164"/>
    </row>
    <row r="86" spans="3:23" s="163" customFormat="1" ht="15" customHeight="1">
      <c r="C86" s="100"/>
      <c r="D86" s="316"/>
      <c r="E86" s="236">
        <v>26</v>
      </c>
      <c r="F86" s="155"/>
      <c r="G86" s="155"/>
      <c r="H86" s="155" t="s">
        <v>0</v>
      </c>
      <c r="I86" s="155" t="s">
        <v>139</v>
      </c>
      <c r="J86" s="155" t="s">
        <v>167</v>
      </c>
      <c r="K86" s="155" t="s">
        <v>140</v>
      </c>
      <c r="L86" s="155" t="s">
        <v>141</v>
      </c>
      <c r="M86" s="155" t="s">
        <v>0</v>
      </c>
      <c r="N86" s="155" t="s">
        <v>409</v>
      </c>
      <c r="O86" s="155" t="s">
        <v>409</v>
      </c>
      <c r="P86" s="155"/>
      <c r="Q86" s="42" t="str">
        <f t="shared" si="3"/>
        <v/>
      </c>
      <c r="R86" s="43" t="str">
        <f t="shared" ref="R86" si="26">IF(AND(AND(R26="X",R56="X"),SUM(Q26,Q56)=0,ISNUMBER(Q86)),"",IF(OR(R26="M",R56="M"),"M",IF(AND(R26=R56,OR(R26="X",R26="W",R26="Z")),UPPER(R26),"")))</f>
        <v/>
      </c>
      <c r="S86" s="44"/>
      <c r="T86" s="42" t="str">
        <f t="shared" si="1"/>
        <v/>
      </c>
      <c r="U86" s="43" t="str">
        <f t="shared" ref="U86" si="27">IF(AND(AND(U26="X",U56="X"),SUM(T26,T56)=0,ISNUMBER(T86)),"",IF(OR(U26="M",U56="M"),"M",IF(AND(U26=U56,OR(U26="X",U26="W",U26="Z")),UPPER(U26),"")))</f>
        <v/>
      </c>
      <c r="V86" s="44"/>
      <c r="W86" s="164"/>
    </row>
    <row r="87" spans="3:23" s="163" customFormat="1" ht="15" customHeight="1">
      <c r="C87" s="100"/>
      <c r="D87" s="316"/>
      <c r="E87" s="236">
        <v>27</v>
      </c>
      <c r="F87" s="155"/>
      <c r="G87" s="155"/>
      <c r="H87" s="155" t="s">
        <v>0</v>
      </c>
      <c r="I87" s="155" t="s">
        <v>139</v>
      </c>
      <c r="J87" s="155" t="s">
        <v>168</v>
      </c>
      <c r="K87" s="155" t="s">
        <v>140</v>
      </c>
      <c r="L87" s="155" t="s">
        <v>141</v>
      </c>
      <c r="M87" s="155" t="s">
        <v>0</v>
      </c>
      <c r="N87" s="155" t="s">
        <v>409</v>
      </c>
      <c r="O87" s="155" t="s">
        <v>409</v>
      </c>
      <c r="P87" s="155"/>
      <c r="Q87" s="42" t="str">
        <f t="shared" si="3"/>
        <v/>
      </c>
      <c r="R87" s="43" t="str">
        <f t="shared" ref="R87" si="28">IF(AND(AND(R27="X",R57="X"),SUM(Q27,Q57)=0,ISNUMBER(Q87)),"",IF(OR(R27="M",R57="M"),"M",IF(AND(R27=R57,OR(R27="X",R27="W",R27="Z")),UPPER(R27),"")))</f>
        <v/>
      </c>
      <c r="S87" s="44"/>
      <c r="T87" s="42" t="str">
        <f t="shared" si="1"/>
        <v/>
      </c>
      <c r="U87" s="43" t="str">
        <f t="shared" ref="U87" si="29">IF(AND(AND(U27="X",U57="X"),SUM(T27,T57)=0,ISNUMBER(T87)),"",IF(OR(U27="M",U57="M"),"M",IF(AND(U27=U57,OR(U27="X",U27="W",U27="Z")),UPPER(U27),"")))</f>
        <v/>
      </c>
      <c r="V87" s="44"/>
      <c r="W87" s="164"/>
    </row>
    <row r="88" spans="3:23" s="163" customFormat="1" ht="15" customHeight="1">
      <c r="C88" s="100"/>
      <c r="D88" s="316"/>
      <c r="E88" s="236">
        <v>28</v>
      </c>
      <c r="F88" s="155"/>
      <c r="G88" s="155"/>
      <c r="H88" s="155" t="s">
        <v>0</v>
      </c>
      <c r="I88" s="155" t="s">
        <v>139</v>
      </c>
      <c r="J88" s="155" t="s">
        <v>169</v>
      </c>
      <c r="K88" s="155" t="s">
        <v>140</v>
      </c>
      <c r="L88" s="155" t="s">
        <v>141</v>
      </c>
      <c r="M88" s="155" t="s">
        <v>0</v>
      </c>
      <c r="N88" s="155" t="s">
        <v>409</v>
      </c>
      <c r="O88" s="155" t="s">
        <v>409</v>
      </c>
      <c r="P88" s="155"/>
      <c r="Q88" s="42" t="str">
        <f t="shared" si="3"/>
        <v/>
      </c>
      <c r="R88" s="43" t="str">
        <f t="shared" ref="R88" si="30">IF(AND(AND(R28="X",R58="X"),SUM(Q28,Q58)=0,ISNUMBER(Q88)),"",IF(OR(R28="M",R58="M"),"M",IF(AND(R28=R58,OR(R28="X",R28="W",R28="Z")),UPPER(R28),"")))</f>
        <v/>
      </c>
      <c r="S88" s="44"/>
      <c r="T88" s="42" t="str">
        <f t="shared" si="1"/>
        <v/>
      </c>
      <c r="U88" s="43" t="str">
        <f t="shared" ref="U88" si="31">IF(AND(AND(U28="X",U58="X"),SUM(T28,T58)=0,ISNUMBER(T88)),"",IF(OR(U28="M",U58="M"),"M",IF(AND(U28=U58,OR(U28="X",U28="W",U28="Z")),UPPER(U28),"")))</f>
        <v/>
      </c>
      <c r="V88" s="44"/>
      <c r="W88" s="164"/>
    </row>
    <row r="89" spans="3:23" s="163" customFormat="1" ht="15" customHeight="1">
      <c r="C89" s="100"/>
      <c r="D89" s="316"/>
      <c r="E89" s="236">
        <v>29</v>
      </c>
      <c r="F89" s="155"/>
      <c r="G89" s="155"/>
      <c r="H89" s="155" t="s">
        <v>0</v>
      </c>
      <c r="I89" s="155" t="s">
        <v>139</v>
      </c>
      <c r="J89" s="155" t="s">
        <v>170</v>
      </c>
      <c r="K89" s="155" t="s">
        <v>140</v>
      </c>
      <c r="L89" s="155" t="s">
        <v>141</v>
      </c>
      <c r="M89" s="155" t="s">
        <v>0</v>
      </c>
      <c r="N89" s="155" t="s">
        <v>409</v>
      </c>
      <c r="O89" s="155" t="s">
        <v>409</v>
      </c>
      <c r="P89" s="155"/>
      <c r="Q89" s="42" t="str">
        <f t="shared" si="3"/>
        <v/>
      </c>
      <c r="R89" s="43" t="str">
        <f t="shared" ref="R89" si="32">IF(AND(AND(R29="X",R59="X"),SUM(Q29,Q59)=0,ISNUMBER(Q89)),"",IF(OR(R29="M",R59="M"),"M",IF(AND(R29=R59,OR(R29="X",R29="W",R29="Z")),UPPER(R29),"")))</f>
        <v/>
      </c>
      <c r="S89" s="44"/>
      <c r="T89" s="42" t="str">
        <f t="shared" si="1"/>
        <v/>
      </c>
      <c r="U89" s="43" t="str">
        <f t="shared" ref="U89" si="33">IF(AND(AND(U29="X",U59="X"),SUM(T29,T59)=0,ISNUMBER(T89)),"",IF(OR(U29="M",U59="M"),"M",IF(AND(U29=U59,OR(U29="X",U29="W",U29="Z")),UPPER(U29),"")))</f>
        <v/>
      </c>
      <c r="V89" s="44"/>
      <c r="W89" s="164"/>
    </row>
    <row r="90" spans="3:23" s="163" customFormat="1" ht="15" customHeight="1">
      <c r="C90" s="100"/>
      <c r="D90" s="316"/>
      <c r="E90" s="236">
        <v>30</v>
      </c>
      <c r="F90" s="155"/>
      <c r="G90" s="155"/>
      <c r="H90" s="155" t="s">
        <v>0</v>
      </c>
      <c r="I90" s="155" t="s">
        <v>139</v>
      </c>
      <c r="J90" s="155" t="s">
        <v>171</v>
      </c>
      <c r="K90" s="155" t="s">
        <v>140</v>
      </c>
      <c r="L90" s="155" t="s">
        <v>141</v>
      </c>
      <c r="M90" s="155" t="s">
        <v>0</v>
      </c>
      <c r="N90" s="155" t="s">
        <v>409</v>
      </c>
      <c r="O90" s="155" t="s">
        <v>409</v>
      </c>
      <c r="P90" s="155"/>
      <c r="Q90" s="42" t="str">
        <f t="shared" si="3"/>
        <v/>
      </c>
      <c r="R90" s="43" t="str">
        <f t="shared" ref="R90" si="34">IF(AND(AND(R30="X",R60="X"),SUM(Q30,Q60)=0,ISNUMBER(Q90)),"",IF(OR(R30="M",R60="M"),"M",IF(AND(R30=R60,OR(R30="X",R30="W",R30="Z")),UPPER(R30),"")))</f>
        <v/>
      </c>
      <c r="S90" s="44"/>
      <c r="T90" s="42" t="str">
        <f t="shared" si="1"/>
        <v/>
      </c>
      <c r="U90" s="43" t="str">
        <f t="shared" ref="U90" si="35">IF(AND(AND(U30="X",U60="X"),SUM(T30,T60)=0,ISNUMBER(T90)),"",IF(OR(U30="M",U60="M"),"M",IF(AND(U30=U60,OR(U30="X",U30="W",U30="Z")),UPPER(U30),"")))</f>
        <v/>
      </c>
      <c r="V90" s="44"/>
      <c r="W90" s="164"/>
    </row>
    <row r="91" spans="3:23" s="163" customFormat="1" ht="15" customHeight="1">
      <c r="C91" s="100"/>
      <c r="D91" s="316"/>
      <c r="E91" s="236">
        <v>31</v>
      </c>
      <c r="F91" s="155"/>
      <c r="G91" s="155"/>
      <c r="H91" s="155" t="s">
        <v>0</v>
      </c>
      <c r="I91" s="155" t="s">
        <v>139</v>
      </c>
      <c r="J91" s="155" t="s">
        <v>172</v>
      </c>
      <c r="K91" s="155" t="s">
        <v>140</v>
      </c>
      <c r="L91" s="155" t="s">
        <v>141</v>
      </c>
      <c r="M91" s="155" t="s">
        <v>0</v>
      </c>
      <c r="N91" s="155" t="s">
        <v>409</v>
      </c>
      <c r="O91" s="155" t="s">
        <v>409</v>
      </c>
      <c r="P91" s="155"/>
      <c r="Q91" s="42" t="str">
        <f t="shared" si="3"/>
        <v/>
      </c>
      <c r="R91" s="43" t="str">
        <f t="shared" ref="R91" si="36">IF(AND(AND(R31="X",R61="X"),SUM(Q31,Q61)=0,ISNUMBER(Q91)),"",IF(OR(R31="M",R61="M"),"M",IF(AND(R31=R61,OR(R31="X",R31="W",R31="Z")),UPPER(R31),"")))</f>
        <v/>
      </c>
      <c r="S91" s="44"/>
      <c r="T91" s="42" t="str">
        <f t="shared" si="1"/>
        <v/>
      </c>
      <c r="U91" s="43" t="str">
        <f t="shared" ref="U91" si="37">IF(AND(AND(U31="X",U61="X"),SUM(T31,T61)=0,ISNUMBER(T91)),"",IF(OR(U31="M",U61="M"),"M",IF(AND(U31=U61,OR(U31="X",U31="W",U31="Z")),UPPER(U31),"")))</f>
        <v/>
      </c>
      <c r="V91" s="44"/>
      <c r="W91" s="164"/>
    </row>
    <row r="92" spans="3:23" s="163" customFormat="1" ht="15" customHeight="1">
      <c r="C92" s="100"/>
      <c r="D92" s="316"/>
      <c r="E92" s="236">
        <v>32</v>
      </c>
      <c r="F92" s="155"/>
      <c r="G92" s="155"/>
      <c r="H92" s="155" t="s">
        <v>0</v>
      </c>
      <c r="I92" s="155" t="s">
        <v>139</v>
      </c>
      <c r="J92" s="155" t="s">
        <v>173</v>
      </c>
      <c r="K92" s="155" t="s">
        <v>140</v>
      </c>
      <c r="L92" s="155" t="s">
        <v>141</v>
      </c>
      <c r="M92" s="155" t="s">
        <v>0</v>
      </c>
      <c r="N92" s="155" t="s">
        <v>409</v>
      </c>
      <c r="O92" s="155" t="s">
        <v>409</v>
      </c>
      <c r="P92" s="155"/>
      <c r="Q92" s="42" t="str">
        <f t="shared" si="3"/>
        <v/>
      </c>
      <c r="R92" s="43" t="str">
        <f t="shared" ref="R92" si="38">IF(AND(AND(R32="X",R62="X"),SUM(Q32,Q62)=0,ISNUMBER(Q92)),"",IF(OR(R32="M",R62="M"),"M",IF(AND(R32=R62,OR(R32="X",R32="W",R32="Z")),UPPER(R32),"")))</f>
        <v/>
      </c>
      <c r="S92" s="44"/>
      <c r="T92" s="42" t="str">
        <f t="shared" si="1"/>
        <v/>
      </c>
      <c r="U92" s="43" t="str">
        <f t="shared" ref="U92" si="39">IF(AND(AND(U32="X",U62="X"),SUM(T32,T62)=0,ISNUMBER(T92)),"",IF(OR(U32="M",U62="M"),"M",IF(AND(U32=U62,OR(U32="X",U32="W",U32="Z")),UPPER(U32),"")))</f>
        <v/>
      </c>
      <c r="V92" s="44"/>
      <c r="W92" s="164"/>
    </row>
    <row r="93" spans="3:23" s="163" customFormat="1" ht="15" customHeight="1">
      <c r="C93" s="100"/>
      <c r="D93" s="316"/>
      <c r="E93" s="236">
        <v>33</v>
      </c>
      <c r="F93" s="155"/>
      <c r="G93" s="155"/>
      <c r="H93" s="155" t="s">
        <v>0</v>
      </c>
      <c r="I93" s="155" t="s">
        <v>139</v>
      </c>
      <c r="J93" s="155" t="s">
        <v>174</v>
      </c>
      <c r="K93" s="155" t="s">
        <v>140</v>
      </c>
      <c r="L93" s="155" t="s">
        <v>141</v>
      </c>
      <c r="M93" s="155" t="s">
        <v>0</v>
      </c>
      <c r="N93" s="155" t="s">
        <v>409</v>
      </c>
      <c r="O93" s="155" t="s">
        <v>409</v>
      </c>
      <c r="P93" s="155"/>
      <c r="Q93" s="42" t="str">
        <f t="shared" si="3"/>
        <v/>
      </c>
      <c r="R93" s="43" t="str">
        <f t="shared" ref="R93" si="40">IF(AND(AND(R33="X",R63="X"),SUM(Q33,Q63)=0,ISNUMBER(Q93)),"",IF(OR(R33="M",R63="M"),"M",IF(AND(R33=R63,OR(R33="X",R33="W",R33="Z")),UPPER(R33),"")))</f>
        <v/>
      </c>
      <c r="S93" s="44"/>
      <c r="T93" s="42" t="str">
        <f t="shared" si="1"/>
        <v/>
      </c>
      <c r="U93" s="43" t="str">
        <f t="shared" ref="U93" si="41">IF(AND(AND(U33="X",U63="X"),SUM(T33,T63)=0,ISNUMBER(T93)),"",IF(OR(U33="M",U63="M"),"M",IF(AND(U33=U63,OR(U33="X",U33="W",U33="Z")),UPPER(U33),"")))</f>
        <v/>
      </c>
      <c r="V93" s="44"/>
      <c r="W93" s="164"/>
    </row>
    <row r="94" spans="3:23" s="163" customFormat="1" ht="15" customHeight="1">
      <c r="C94" s="100"/>
      <c r="D94" s="316"/>
      <c r="E94" s="236">
        <v>34</v>
      </c>
      <c r="F94" s="155"/>
      <c r="G94" s="155"/>
      <c r="H94" s="155" t="s">
        <v>0</v>
      </c>
      <c r="I94" s="155" t="s">
        <v>139</v>
      </c>
      <c r="J94" s="155" t="s">
        <v>175</v>
      </c>
      <c r="K94" s="155" t="s">
        <v>140</v>
      </c>
      <c r="L94" s="155" t="s">
        <v>141</v>
      </c>
      <c r="M94" s="155" t="s">
        <v>0</v>
      </c>
      <c r="N94" s="155" t="s">
        <v>409</v>
      </c>
      <c r="O94" s="155" t="s">
        <v>409</v>
      </c>
      <c r="P94" s="155"/>
      <c r="Q94" s="42" t="str">
        <f t="shared" si="3"/>
        <v/>
      </c>
      <c r="R94" s="43" t="str">
        <f t="shared" ref="R94" si="42">IF(AND(AND(R34="X",R64="X"),SUM(Q34,Q64)=0,ISNUMBER(Q94)),"",IF(OR(R34="M",R64="M"),"M",IF(AND(R34=R64,OR(R34="X",R34="W",R34="Z")),UPPER(R34),"")))</f>
        <v/>
      </c>
      <c r="S94" s="44"/>
      <c r="T94" s="42" t="str">
        <f t="shared" si="1"/>
        <v/>
      </c>
      <c r="U94" s="43" t="str">
        <f t="shared" ref="U94" si="43">IF(AND(AND(U34="X",U64="X"),SUM(T34,T64)=0,ISNUMBER(T94)),"",IF(OR(U34="M",U64="M"),"M",IF(AND(U34=U64,OR(U34="X",U34="W",U34="Z")),UPPER(U34),"")))</f>
        <v/>
      </c>
      <c r="V94" s="44"/>
      <c r="W94" s="164"/>
    </row>
    <row r="95" spans="3:23" s="163" customFormat="1" ht="15" customHeight="1">
      <c r="C95" s="100"/>
      <c r="D95" s="316"/>
      <c r="E95" s="236" t="s">
        <v>74</v>
      </c>
      <c r="F95" s="155"/>
      <c r="G95" s="155"/>
      <c r="H95" s="155" t="s">
        <v>0</v>
      </c>
      <c r="I95" s="155" t="s">
        <v>139</v>
      </c>
      <c r="J95" s="155" t="s">
        <v>176</v>
      </c>
      <c r="K95" s="155" t="s">
        <v>140</v>
      </c>
      <c r="L95" s="155" t="s">
        <v>141</v>
      </c>
      <c r="M95" s="155" t="s">
        <v>0</v>
      </c>
      <c r="N95" s="155" t="s">
        <v>409</v>
      </c>
      <c r="O95" s="155" t="s">
        <v>409</v>
      </c>
      <c r="P95" s="155"/>
      <c r="Q95" s="42" t="str">
        <f t="shared" si="3"/>
        <v/>
      </c>
      <c r="R95" s="43" t="str">
        <f t="shared" ref="R95" si="44">IF(AND(AND(R35="X",R65="X"),SUM(Q35,Q65)=0,ISNUMBER(Q95)),"",IF(OR(R35="M",R65="M"),"M",IF(AND(R35=R65,OR(R35="X",R35="W",R35="Z")),UPPER(R35),"")))</f>
        <v/>
      </c>
      <c r="S95" s="44"/>
      <c r="T95" s="42" t="str">
        <f t="shared" si="1"/>
        <v/>
      </c>
      <c r="U95" s="43" t="str">
        <f t="shared" ref="U95" si="45">IF(AND(AND(U35="X",U65="X"),SUM(T35,T65)=0,ISNUMBER(T95)),"",IF(OR(U35="M",U65="M"),"M",IF(AND(U35=U65,OR(U35="X",U35="W",U35="Z")),UPPER(U35),"")))</f>
        <v/>
      </c>
      <c r="V95" s="44"/>
      <c r="W95" s="164"/>
    </row>
    <row r="96" spans="3:23" s="163" customFormat="1" ht="15" customHeight="1">
      <c r="C96" s="100"/>
      <c r="D96" s="316"/>
      <c r="E96" s="236" t="s">
        <v>75</v>
      </c>
      <c r="F96" s="155"/>
      <c r="G96" s="155"/>
      <c r="H96" s="155" t="s">
        <v>0</v>
      </c>
      <c r="I96" s="155" t="s">
        <v>139</v>
      </c>
      <c r="J96" s="155" t="s">
        <v>177</v>
      </c>
      <c r="K96" s="155" t="s">
        <v>140</v>
      </c>
      <c r="L96" s="155" t="s">
        <v>141</v>
      </c>
      <c r="M96" s="155" t="s">
        <v>0</v>
      </c>
      <c r="N96" s="155" t="s">
        <v>409</v>
      </c>
      <c r="O96" s="155" t="s">
        <v>409</v>
      </c>
      <c r="P96" s="155"/>
      <c r="Q96" s="42" t="str">
        <f t="shared" si="3"/>
        <v/>
      </c>
      <c r="R96" s="43" t="str">
        <f t="shared" ref="R96" si="46">IF(AND(AND(R36="X",R66="X"),SUM(Q36,Q66)=0,ISNUMBER(Q96)),"",IF(OR(R36="M",R66="M"),"M",IF(AND(R36=R66,OR(R36="X",R36="W",R36="Z")),UPPER(R36),"")))</f>
        <v/>
      </c>
      <c r="S96" s="44"/>
      <c r="T96" s="42" t="str">
        <f t="shared" si="1"/>
        <v/>
      </c>
      <c r="U96" s="43" t="str">
        <f t="shared" ref="U96" si="47">IF(AND(AND(U36="X",U66="X"),SUM(T36,T66)=0,ISNUMBER(T96)),"",IF(OR(U36="M",U66="M"),"M",IF(AND(U36=U66,OR(U36="X",U36="W",U36="Z")),UPPER(U36),"")))</f>
        <v/>
      </c>
      <c r="V96" s="44"/>
      <c r="W96" s="164"/>
    </row>
    <row r="97" spans="3:23" s="163" customFormat="1" ht="15" customHeight="1">
      <c r="C97" s="100"/>
      <c r="D97" s="316"/>
      <c r="E97" s="236" t="s">
        <v>76</v>
      </c>
      <c r="F97" s="155"/>
      <c r="G97" s="155"/>
      <c r="H97" s="155" t="s">
        <v>0</v>
      </c>
      <c r="I97" s="155" t="s">
        <v>139</v>
      </c>
      <c r="J97" s="155" t="s">
        <v>178</v>
      </c>
      <c r="K97" s="155" t="s">
        <v>140</v>
      </c>
      <c r="L97" s="155" t="s">
        <v>141</v>
      </c>
      <c r="M97" s="155" t="s">
        <v>0</v>
      </c>
      <c r="N97" s="155" t="s">
        <v>409</v>
      </c>
      <c r="O97" s="155" t="s">
        <v>409</v>
      </c>
      <c r="P97" s="155"/>
      <c r="Q97" s="42" t="str">
        <f t="shared" si="3"/>
        <v/>
      </c>
      <c r="R97" s="43" t="str">
        <f t="shared" ref="R97" si="48">IF(AND(AND(R37="X",R67="X"),SUM(Q37,Q67)=0,ISNUMBER(Q97)),"",IF(OR(R37="M",R67="M"),"M",IF(AND(R37=R67,OR(R37="X",R37="W",R37="Z")),UPPER(R37),"")))</f>
        <v/>
      </c>
      <c r="S97" s="44"/>
      <c r="T97" s="42" t="str">
        <f t="shared" si="1"/>
        <v/>
      </c>
      <c r="U97" s="43" t="str">
        <f t="shared" ref="U97" si="49">IF(AND(AND(U37="X",U67="X"),SUM(T37,T67)=0,ISNUMBER(T97)),"",IF(OR(U37="M",U67="M"),"M",IF(AND(U37=U67,OR(U37="X",U37="W",U37="Z")),UPPER(U37),"")))</f>
        <v/>
      </c>
      <c r="V97" s="44"/>
      <c r="W97" s="164"/>
    </row>
    <row r="98" spans="3:23" s="163" customFormat="1" ht="15" customHeight="1">
      <c r="C98" s="100"/>
      <c r="D98" s="316"/>
      <c r="E98" s="236" t="s">
        <v>77</v>
      </c>
      <c r="F98" s="155"/>
      <c r="G98" s="155"/>
      <c r="H98" s="155" t="s">
        <v>0</v>
      </c>
      <c r="I98" s="155" t="s">
        <v>139</v>
      </c>
      <c r="J98" s="155" t="s">
        <v>179</v>
      </c>
      <c r="K98" s="155" t="s">
        <v>140</v>
      </c>
      <c r="L98" s="155" t="s">
        <v>141</v>
      </c>
      <c r="M98" s="155" t="s">
        <v>0</v>
      </c>
      <c r="N98" s="155" t="s">
        <v>409</v>
      </c>
      <c r="O98" s="155" t="s">
        <v>409</v>
      </c>
      <c r="P98" s="155"/>
      <c r="Q98" s="42" t="str">
        <f t="shared" si="3"/>
        <v/>
      </c>
      <c r="R98" s="43" t="str">
        <f t="shared" ref="R98" si="50">IF(AND(AND(R38="X",R68="X"),SUM(Q38,Q68)=0,ISNUMBER(Q98)),"",IF(OR(R38="M",R68="M"),"M",IF(AND(R38=R68,OR(R38="X",R38="W",R38="Z")),UPPER(R38),"")))</f>
        <v/>
      </c>
      <c r="S98" s="44"/>
      <c r="T98" s="42" t="str">
        <f t="shared" si="1"/>
        <v/>
      </c>
      <c r="U98" s="43" t="str">
        <f t="shared" ref="U98" si="51">IF(AND(AND(U38="X",U68="X"),SUM(T38,T68)=0,ISNUMBER(T98)),"",IF(OR(U38="M",U68="M"),"M",IF(AND(U38=U68,OR(U38="X",U38="W",U38="Z")),UPPER(U38),"")))</f>
        <v/>
      </c>
      <c r="V98" s="44"/>
      <c r="W98" s="164"/>
    </row>
    <row r="99" spans="3:23" s="163" customFormat="1" ht="15" customHeight="1">
      <c r="C99" s="100"/>
      <c r="D99" s="316"/>
      <c r="E99" s="236" t="s">
        <v>78</v>
      </c>
      <c r="F99" s="155"/>
      <c r="G99" s="155"/>
      <c r="H99" s="155" t="s">
        <v>0</v>
      </c>
      <c r="I99" s="155" t="s">
        <v>139</v>
      </c>
      <c r="J99" s="155" t="s">
        <v>180</v>
      </c>
      <c r="K99" s="155" t="s">
        <v>140</v>
      </c>
      <c r="L99" s="155" t="s">
        <v>141</v>
      </c>
      <c r="M99" s="155" t="s">
        <v>0</v>
      </c>
      <c r="N99" s="155" t="s">
        <v>409</v>
      </c>
      <c r="O99" s="155" t="s">
        <v>409</v>
      </c>
      <c r="P99" s="155"/>
      <c r="Q99" s="42" t="str">
        <f t="shared" si="3"/>
        <v/>
      </c>
      <c r="R99" s="43" t="str">
        <f t="shared" ref="R99" si="52">IF(AND(AND(R39="X",R69="X"),SUM(Q39,Q69)=0,ISNUMBER(Q99)),"",IF(OR(R39="M",R69="M"),"M",IF(AND(R39=R69,OR(R39="X",R39="W",R39="Z")),UPPER(R39),"")))</f>
        <v/>
      </c>
      <c r="S99" s="44"/>
      <c r="T99" s="42" t="str">
        <f t="shared" si="1"/>
        <v/>
      </c>
      <c r="U99" s="43" t="str">
        <f t="shared" ref="U99" si="53">IF(AND(AND(U39="X",U69="X"),SUM(T39,T69)=0,ISNUMBER(T99)),"",IF(OR(U39="M",U69="M"),"M",IF(AND(U39=U69,OR(U39="X",U39="W",U39="Z")),UPPER(U39),"")))</f>
        <v/>
      </c>
      <c r="V99" s="44"/>
      <c r="W99" s="164"/>
    </row>
    <row r="100" spans="3:23" s="163" customFormat="1" ht="15" customHeight="1">
      <c r="C100" s="100"/>
      <c r="D100" s="316"/>
      <c r="E100" s="236" t="s">
        <v>73</v>
      </c>
      <c r="F100" s="155"/>
      <c r="G100" s="155"/>
      <c r="H100" s="155" t="s">
        <v>0</v>
      </c>
      <c r="I100" s="155" t="s">
        <v>139</v>
      </c>
      <c r="J100" s="155" t="s">
        <v>181</v>
      </c>
      <c r="K100" s="155" t="s">
        <v>140</v>
      </c>
      <c r="L100" s="155" t="s">
        <v>141</v>
      </c>
      <c r="M100" s="155" t="s">
        <v>0</v>
      </c>
      <c r="N100" s="155" t="s">
        <v>409</v>
      </c>
      <c r="O100" s="155" t="s">
        <v>409</v>
      </c>
      <c r="P100" s="155"/>
      <c r="Q100" s="42" t="str">
        <f t="shared" si="3"/>
        <v/>
      </c>
      <c r="R100" s="43" t="str">
        <f t="shared" ref="R100" si="54">IF(AND(AND(R40="X",R70="X"),SUM(Q40,Q70)=0,ISNUMBER(Q100)),"",IF(OR(R40="M",R70="M"),"M",IF(AND(R40=R70,OR(R40="X",R40="W",R40="Z")),UPPER(R40),"")))</f>
        <v/>
      </c>
      <c r="S100" s="44"/>
      <c r="T100" s="42" t="str">
        <f t="shared" si="1"/>
        <v/>
      </c>
      <c r="U100" s="43" t="str">
        <f t="shared" ref="U100" si="55">IF(AND(AND(U40="X",U70="X"),SUM(T40,T70)=0,ISNUMBER(T100)),"",IF(OR(U40="M",U70="M"),"M",IF(AND(U40=U70,OR(U40="X",U40="W",U40="Z")),UPPER(U40),"")))</f>
        <v/>
      </c>
      <c r="V100" s="44"/>
      <c r="W100" s="164"/>
    </row>
    <row r="101" spans="3:23" s="163" customFormat="1" ht="15" customHeight="1">
      <c r="C101" s="100"/>
      <c r="D101" s="316"/>
      <c r="E101" s="236" t="s">
        <v>509</v>
      </c>
      <c r="F101" s="155"/>
      <c r="G101" s="155"/>
      <c r="H101" s="155" t="s">
        <v>0</v>
      </c>
      <c r="I101" s="155" t="s">
        <v>139</v>
      </c>
      <c r="J101" s="155" t="s">
        <v>182</v>
      </c>
      <c r="K101" s="155" t="s">
        <v>140</v>
      </c>
      <c r="L101" s="155" t="s">
        <v>141</v>
      </c>
      <c r="M101" s="155" t="s">
        <v>0</v>
      </c>
      <c r="N101" s="155" t="s">
        <v>409</v>
      </c>
      <c r="O101" s="155" t="s">
        <v>409</v>
      </c>
      <c r="P101" s="155"/>
      <c r="Q101" s="42" t="str">
        <f t="shared" si="3"/>
        <v/>
      </c>
      <c r="R101" s="43" t="str">
        <f t="shared" ref="R101" si="56">IF(AND(AND(R41="X",R71="X"),SUM(Q41,Q71)=0,ISNUMBER(Q101)),"",IF(OR(R41="M",R71="M"),"M",IF(AND(R41=R71,OR(R41="X",R41="W",R41="Z")),UPPER(R41),"")))</f>
        <v/>
      </c>
      <c r="S101" s="44"/>
      <c r="T101" s="42" t="str">
        <f t="shared" si="1"/>
        <v/>
      </c>
      <c r="U101" s="43" t="str">
        <f t="shared" ref="U101" si="57">IF(AND(AND(U41="X",U71="X"),SUM(T41,T71)=0,ISNUMBER(T101)),"",IF(OR(U41="M",U71="M"),"M",IF(AND(U41=U71,OR(U41="X",U41="W",U41="Z")),UPPER(U41),"")))</f>
        <v/>
      </c>
      <c r="V101" s="44"/>
      <c r="W101" s="164"/>
    </row>
    <row r="102" spans="3:23" s="163" customFormat="1" ht="15" customHeight="1">
      <c r="C102" s="100"/>
      <c r="D102" s="316"/>
      <c r="E102" s="236" t="s">
        <v>4</v>
      </c>
      <c r="F102" s="155"/>
      <c r="G102" s="155"/>
      <c r="H102" s="155" t="s">
        <v>0</v>
      </c>
      <c r="I102" s="155" t="s">
        <v>139</v>
      </c>
      <c r="J102" s="155" t="s">
        <v>0</v>
      </c>
      <c r="K102" s="155" t="s">
        <v>140</v>
      </c>
      <c r="L102" s="155" t="s">
        <v>141</v>
      </c>
      <c r="M102" s="155" t="s">
        <v>0</v>
      </c>
      <c r="N102" s="155" t="s">
        <v>409</v>
      </c>
      <c r="O102" s="155" t="s">
        <v>409</v>
      </c>
      <c r="P102" s="155"/>
      <c r="Q102" s="42" t="str">
        <f t="shared" si="3"/>
        <v/>
      </c>
      <c r="R102" s="43" t="str">
        <f t="shared" ref="R102" si="58">IF(AND(AND(R42="X",R72="X"),SUM(Q42,Q72)=0,ISNUMBER(Q102)),"",IF(OR(R42="M",R72="M"),"M",IF(AND(R42=R72,OR(R42="X",R42="W",R42="Z")),UPPER(R42),"")))</f>
        <v/>
      </c>
      <c r="S102" s="44"/>
      <c r="T102" s="42" t="str">
        <f t="shared" si="1"/>
        <v/>
      </c>
      <c r="U102" s="43" t="str">
        <f t="shared" ref="U102" si="59">IF(AND(AND(U42="X",U72="X"),SUM(T42,T72)=0,ISNUMBER(T102)),"",IF(OR(U42="M",U72="M"),"M",IF(AND(U42=U72,OR(U42="X",U42="W",U42="Z")),UPPER(U42),"")))</f>
        <v/>
      </c>
      <c r="V102" s="44"/>
      <c r="W102" s="164"/>
    </row>
    <row r="103" spans="3:23">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3:23">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3:23" hidden="1"/>
    <row r="106" spans="3:23" hidden="1">
      <c r="Q106" s="122">
        <f>SUMPRODUCT(--(Q14:Q42=0),--(Q14:Q42&lt;&gt;""),--(R14:R42="Z"))+SUMPRODUCT(--(Q14:Q42=0),--(Q14:Q42&lt;&gt;""),--(R14:R42=""))+SUMPRODUCT(--(Q14:Q42&gt;0),--(R14:R42="W"))+SUMPRODUCT(--(Q14:Q42&gt;0), --(Q14:Q42&lt;&gt;""),--(R14:R42=""))+SUMPRODUCT(--(Q14:Q42=""),--(R14:R42="Z"))
+SUMPRODUCT(--(Q44:Q72=0),--(Q44:Q72&lt;&gt;""),--(R44:R72="Z"))+SUMPRODUCT(--(Q44:Q72=0),--(Q44:Q72&lt;&gt;""),--(R44:R72=""))+SUMPRODUCT(--(Q44:Q72&gt;0),--(R44:R72="W"))+SUMPRODUCT(--(Q44:Q72&gt;0), --(Q44:Q72&lt;&gt;""),--(R44:R72=""))+SUMPRODUCT(--(Q44:Q72=""),--(R44:R72="Z"))
+SUMPRODUCT(--(Q74:Q102=0),--(Q74:Q102&lt;&gt;""),--(R74:R102="Z"))+SUMPRODUCT(--(Q74:Q102=0),--(Q74:Q102&lt;&gt;""),--(R74:R102=""))+SUMPRODUCT(--(Q74:Q102&gt;0),--(R74:R102="W"))+SUMPRODUCT(--(Q74:Q102&gt;0), --(Q74:Q102&lt;&gt;""),--(R74:R102=""))+SUMPRODUCT(--(Q74:Q102=""),--(R74:R102="Z"))</f>
        <v>0</v>
      </c>
      <c r="R106" s="123"/>
      <c r="S106" s="123"/>
      <c r="T106" s="122">
        <f t="shared" ref="T106" si="60">SUMPRODUCT(--(T14:T42=0),--(T14:T42&lt;&gt;""),--(U14:U42="Z"))+SUMPRODUCT(--(T14:T42=0),--(T14:T42&lt;&gt;""),--(U14:U42=""))+SUMPRODUCT(--(T14:T42&gt;0),--(U14:U42="W"))+SUMPRODUCT(--(T14:T42&gt;0), --(T14:T42&lt;&gt;""),--(U14:U42=""))+SUMPRODUCT(--(T14:T42=""),--(U14:U42="Z"))
+SUMPRODUCT(--(T44:T72=0),--(T44:T72&lt;&gt;""),--(U44:U72="Z"))+SUMPRODUCT(--(T44:T72=0),--(T44:T72&lt;&gt;""),--(U44:U72=""))+SUMPRODUCT(--(T44:T72&gt;0),--(U44:U72="W"))+SUMPRODUCT(--(T44:T72&gt;0), --(T44:T72&lt;&gt;""),--(U44:U72=""))+SUMPRODUCT(--(T44:T72=""),--(U44:U72="Z"))
+SUMPRODUCT(--(T74:T102=0),--(T74:T102&lt;&gt;""),--(U74:U102="Z"))+SUMPRODUCT(--(T74:T102=0),--(T74:T102&lt;&gt;""),--(U74:U102=""))+SUMPRODUCT(--(T74:T102&gt;0),--(U74:U102="W"))+SUMPRODUCT(--(T74:T102&gt;0), --(T74:T102&lt;&gt;""),--(U74:U102=""))+SUMPRODUCT(--(T74:T102=""),--(U74:U102="Z"))</f>
        <v>0</v>
      </c>
      <c r="U106" s="123"/>
      <c r="V106" s="123"/>
    </row>
    <row r="107" spans="3:23" hidden="1"/>
    <row r="108" spans="3:23" hidden="1"/>
    <row r="109" spans="3:23" hidden="1"/>
    <row r="110" spans="3:23" hidden="1"/>
    <row r="111" spans="3:23" hidden="1"/>
    <row r="112" spans="3:23" hidden="1"/>
    <row r="113" hidden="1"/>
    <row r="114" hidden="1"/>
    <row r="115" hidden="1"/>
  </sheetData>
  <sheetProtection password="CA1C" sheet="1" objects="1" scenarios="1" formatCells="0" formatColumns="0" formatRows="0" sort="0" autoFilter="0"/>
  <mergeCells count="10">
    <mergeCell ref="D14:D42"/>
    <mergeCell ref="D44:D72"/>
    <mergeCell ref="D74:D102"/>
    <mergeCell ref="D1:W1"/>
    <mergeCell ref="Q3:V3"/>
    <mergeCell ref="Q4:S4"/>
    <mergeCell ref="T4:V4"/>
    <mergeCell ref="Q5:S5"/>
    <mergeCell ref="T5:V5"/>
    <mergeCell ref="D3:E4"/>
  </mergeCells>
  <conditionalFormatting sqref="Q14:Q42 Q44:Q72 Q74:Q102 T14:T42 T44:T72 T74:T102">
    <cfRule type="expression" dxfId="71" priority="3">
      <formula xml:space="preserve"> OR(AND(Q14=0,Q14&lt;&gt;"",R14&lt;&gt;"Z",R14&lt;&gt;""),AND(Q14&gt;0,Q14&lt;&gt;"",R14&lt;&gt;"W",R14&lt;&gt;""),AND(Q14="", R14="W"))</formula>
    </cfRule>
  </conditionalFormatting>
  <conditionalFormatting sqref="R14:R42 R44:R72 R74:R102 U14:U42 U44:U72 U74:U102">
    <cfRule type="expression" dxfId="70" priority="2">
      <formula xml:space="preserve"> OR(AND(Q14=0,Q14&lt;&gt;"",R14&lt;&gt;"Z",R14&lt;&gt;""),AND(Q14&gt;0,Q14&lt;&gt;"",R14&lt;&gt;"W",R14&lt;&gt;""),AND(Q14="", R14="W"))</formula>
    </cfRule>
  </conditionalFormatting>
  <conditionalFormatting sqref="S14:S42 S44:S72 S74:S102 V14:V42 V44:V72 V74:V102">
    <cfRule type="expression" dxfId="69" priority="1">
      <formula xml:space="preserve"> AND(OR(R14="X",R14="W"),S14="")</formula>
    </cfRule>
  </conditionalFormatting>
  <conditionalFormatting sqref="Q42 T42 Q72 T72">
    <cfRule type="expression" dxfId="68" priority="5">
      <formula>OR(COUNTIF(R14:R41,"M")=28,COUNTIF(R14:R41,"X")=28)</formula>
    </cfRule>
    <cfRule type="expression" dxfId="67" priority="7">
      <formula>IF(OR(SUMPRODUCT(--(Q14:Q41=""),--(R14:R41=""))&gt;0,COUNTIF(R14:R41,"M")&gt;0,COUNTIF(R14:R41,"X")=28),"",SUM(Q14:Q41)) &lt;&gt; Q42</formula>
    </cfRule>
  </conditionalFormatting>
  <conditionalFormatting sqref="R42 U42 R72 U72">
    <cfRule type="expression" dxfId="66" priority="9">
      <formula>OR(COUNTIF(R14:R41,"M")=28,COUNTIF(R14:R41,"X")=28)</formula>
    </cfRule>
    <cfRule type="expression" dxfId="65" priority="11">
      <formula>IF(AND(COUNTIF(R14:R41,"X")=28,SUM(Q14:Q41)=0,ISNUMBER(Q42)),"",IF(COUNTIF(R14:R41,"M")&gt;0,"M",IF(AND(COUNTIF(R14:R41,R14)=28,OR(R14="X",R14="W",R14="Z")),UPPER(R14),""))) &lt;&gt; R42</formula>
    </cfRule>
  </conditionalFormatting>
  <conditionalFormatting sqref="Q74:Q102 T74:T102">
    <cfRule type="expression" dxfId="64" priority="13">
      <formula>OR(AND(R14="X",R44="X"),AND(R14="M",R44="M"))</formula>
    </cfRule>
  </conditionalFormatting>
  <conditionalFormatting sqref="Q74:Q102 T74:T102">
    <cfRule type="expression" dxfId="63" priority="15">
      <formula>IF(OR(AND(Q14="",R14=""),AND(Q44="",R44=""),AND(R14="X",R44="X"),OR(R14="M",R44="M")),"",SUM(Q14,Q44)) &lt;&gt; Q74</formula>
    </cfRule>
  </conditionalFormatting>
  <conditionalFormatting sqref="R74:R102 U74:U102">
    <cfRule type="expression" dxfId="62" priority="17">
      <formula>OR(AND(R14="X",R44="X"),AND(R14="M",R44="M"))</formula>
    </cfRule>
  </conditionalFormatting>
  <conditionalFormatting sqref="R74:R102 U74:U102">
    <cfRule type="expression" dxfId="61" priority="19">
      <formula>IF(AND(AND(R14="X",R44="X"),SUM(Q14,Q44)=0,ISNUMBER(Q74)),"",IF(OR(R14="M",R44="M"),"M",IF(AND(R14=R44,OR(R14="X",R14="W",R14="Z")),UPPER(R14),""))) &lt;&gt; R74</formula>
    </cfRule>
  </conditionalFormatting>
  <dataValidations count="5">
    <dataValidation allowBlank="1" showInputMessage="1" showErrorMessage="1" sqref="Q107:V1048576 A1:P1048576 Q43:V43 Q73:V73 Q103:V105 AL1:XFD1048576 W14:AK1048576 Q1:AK13"/>
    <dataValidation allowBlank="1" showInputMessage="1" showErrorMessage="1" sqref="Q106:V106"/>
    <dataValidation type="textLength" allowBlank="1" showInputMessage="1" showErrorMessage="1" errorTitle="Entrée non valide" error="La longueur du texte devrait être comprise entre 2 et 500 caractères" sqref="S14:S42 V14:V42 S44:S72 V44:V72 S74:S102 V74:V102">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42 U14:U42 R44:R72 U44:U72 R74:R102 U74:U102">
      <formula1>"Z,M,X,W"</formula1>
    </dataValidation>
    <dataValidation type="decimal" operator="greaterThanOrEqual" allowBlank="1" showInputMessage="1" showErrorMessage="1" errorTitle="Entrée non valide" error="Veuillez entrer une valeur numérique" sqref="Q14:Q42 T14:T42 Q44:Q72 T44:T72 Q74:Q102 T74:T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Y703"/>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9.140625" defaultRowHeight="15"/>
  <cols>
    <col min="1" max="1" width="18.28515625" style="171" hidden="1" customWidth="1"/>
    <col min="2" max="2" width="7.42578125" style="171" hidden="1" customWidth="1"/>
    <col min="3" max="3" width="5.7109375" style="171" customWidth="1"/>
    <col min="4" max="4" width="12.7109375" style="206" customWidth="1"/>
    <col min="5" max="5" width="14.42578125" style="171" customWidth="1"/>
    <col min="6" max="6" width="41.42578125" style="124" bestFit="1" customWidth="1"/>
    <col min="7" max="7" width="8.7109375" style="207" hidden="1" customWidth="1"/>
    <col min="8" max="8" width="3" style="207" hidden="1" customWidth="1"/>
    <col min="9" max="9" width="5.85546875" style="207" hidden="1" customWidth="1"/>
    <col min="10" max="10" width="3" style="207" hidden="1" customWidth="1"/>
    <col min="11" max="11" width="5.28515625" style="207" hidden="1" customWidth="1"/>
    <col min="12" max="12" width="3.7109375" style="207" hidden="1" customWidth="1"/>
    <col min="13" max="13" width="3" style="207" hidden="1" customWidth="1"/>
    <col min="14" max="15" width="4.140625" style="207" hidden="1" customWidth="1"/>
    <col min="16" max="16" width="10.42578125" style="207" hidden="1" customWidth="1"/>
    <col min="17" max="17" width="12.7109375" style="171" customWidth="1"/>
    <col min="18" max="18" width="2.7109375" style="171" customWidth="1"/>
    <col min="19" max="20" width="5.7109375" style="171" customWidth="1"/>
    <col min="21" max="21" width="39.7109375" style="171" hidden="1" customWidth="1"/>
    <col min="22" max="16384" width="9.140625" style="171"/>
  </cols>
  <sheetData>
    <row r="1" spans="1:129" ht="41.25" customHeight="1">
      <c r="A1" s="93" t="s">
        <v>83</v>
      </c>
      <c r="B1" s="94" t="s">
        <v>441</v>
      </c>
      <c r="C1" s="95"/>
      <c r="D1" s="303" t="s">
        <v>510</v>
      </c>
      <c r="E1" s="303"/>
      <c r="F1" s="303"/>
      <c r="G1" s="303"/>
      <c r="H1" s="303"/>
      <c r="I1" s="303"/>
      <c r="J1" s="303"/>
      <c r="K1" s="303"/>
      <c r="L1" s="303"/>
      <c r="M1" s="303"/>
      <c r="N1" s="303"/>
      <c r="O1" s="303"/>
      <c r="P1" s="303"/>
      <c r="Q1" s="303"/>
      <c r="R1" s="303"/>
      <c r="S1" s="303"/>
      <c r="T1" s="303"/>
      <c r="U1" s="303"/>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70"/>
      <c r="DX1" s="170"/>
      <c r="DY1" s="170"/>
    </row>
    <row r="2" spans="1:129" ht="21.75" customHeight="1">
      <c r="A2" s="93" t="s">
        <v>89</v>
      </c>
      <c r="B2" s="98" t="str">
        <f>VLOOKUP(VAL_C1!$B$2,VAL_Drop_Down_Lists!$A$3:$B$213,2,FALSE)</f>
        <v>_X</v>
      </c>
      <c r="C2" s="172"/>
      <c r="D2" s="331" t="s">
        <v>513</v>
      </c>
      <c r="E2" s="332"/>
      <c r="F2" s="332"/>
      <c r="G2" s="173"/>
      <c r="H2" s="173"/>
      <c r="I2" s="173"/>
      <c r="J2" s="173"/>
      <c r="K2" s="173"/>
      <c r="L2" s="173"/>
      <c r="M2" s="173"/>
      <c r="N2" s="173"/>
      <c r="O2" s="173"/>
      <c r="P2" s="173"/>
      <c r="Q2" s="321" t="s">
        <v>469</v>
      </c>
      <c r="R2" s="322"/>
      <c r="S2" s="322"/>
      <c r="T2" s="174"/>
      <c r="U2" s="175"/>
      <c r="V2" s="176"/>
      <c r="W2" s="177"/>
      <c r="X2" s="176"/>
      <c r="Y2" s="177"/>
      <c r="Z2" s="176"/>
      <c r="AA2" s="177"/>
      <c r="AB2" s="176"/>
      <c r="AC2" s="177"/>
      <c r="AD2" s="176"/>
      <c r="AE2" s="177"/>
      <c r="AF2" s="176"/>
      <c r="AG2" s="177"/>
      <c r="AH2" s="176"/>
      <c r="AI2" s="177"/>
      <c r="AJ2" s="176"/>
      <c r="AK2" s="169"/>
      <c r="AL2" s="169"/>
      <c r="AM2" s="169"/>
      <c r="AN2" s="169"/>
      <c r="AO2" s="169"/>
      <c r="AP2" s="176"/>
      <c r="AQ2" s="177"/>
      <c r="AR2" s="176"/>
      <c r="AS2" s="177"/>
      <c r="AT2" s="176"/>
      <c r="AU2" s="177"/>
      <c r="AV2" s="176"/>
      <c r="AW2" s="177"/>
      <c r="AX2" s="176"/>
      <c r="AY2" s="177"/>
      <c r="AZ2" s="176"/>
      <c r="BA2" s="177"/>
      <c r="BB2" s="176"/>
      <c r="BC2" s="177"/>
      <c r="BD2" s="176"/>
      <c r="BE2" s="177"/>
      <c r="BF2" s="176"/>
      <c r="BG2" s="177"/>
      <c r="BH2" s="176"/>
      <c r="BI2" s="177"/>
      <c r="BJ2" s="176"/>
      <c r="BK2" s="177"/>
      <c r="BL2" s="176"/>
      <c r="BM2" s="177"/>
      <c r="BN2" s="176"/>
      <c r="BO2" s="177"/>
      <c r="BP2" s="176"/>
      <c r="BQ2" s="177"/>
      <c r="BR2" s="176"/>
      <c r="BS2" s="177"/>
      <c r="BT2" s="176"/>
      <c r="BU2" s="177"/>
      <c r="BV2" s="176"/>
      <c r="BW2" s="177"/>
      <c r="BX2" s="177"/>
      <c r="BY2" s="177"/>
      <c r="BZ2" s="177"/>
      <c r="CA2" s="177"/>
      <c r="CB2" s="177"/>
      <c r="CC2" s="177"/>
      <c r="CD2" s="177"/>
      <c r="CE2" s="177"/>
      <c r="CF2" s="177"/>
      <c r="CG2" s="177"/>
      <c r="CH2" s="177"/>
      <c r="CI2" s="177"/>
      <c r="CJ2" s="177"/>
      <c r="CK2" s="177"/>
      <c r="CL2" s="177"/>
      <c r="CM2" s="177"/>
      <c r="CN2" s="177"/>
      <c r="CO2" s="177"/>
      <c r="CP2" s="177"/>
      <c r="CQ2" s="177"/>
      <c r="CR2" s="176"/>
      <c r="CS2" s="177"/>
      <c r="CT2" s="176"/>
      <c r="CU2" s="177"/>
      <c r="CV2" s="176"/>
      <c r="CW2" s="177"/>
      <c r="CX2" s="176"/>
      <c r="CY2" s="177"/>
      <c r="CZ2" s="176"/>
      <c r="DA2" s="177"/>
      <c r="DB2" s="176"/>
      <c r="DC2" s="176"/>
      <c r="DD2" s="176"/>
      <c r="DE2" s="176"/>
      <c r="DF2" s="176"/>
      <c r="DG2" s="176"/>
      <c r="DH2" s="176"/>
      <c r="DI2" s="176"/>
      <c r="DJ2" s="176"/>
      <c r="DK2" s="177"/>
      <c r="DL2" s="176"/>
      <c r="DM2" s="177"/>
      <c r="DN2" s="176"/>
      <c r="DO2" s="176"/>
      <c r="DP2" s="176"/>
      <c r="DQ2" s="176"/>
      <c r="DR2" s="176"/>
      <c r="DS2" s="178"/>
      <c r="DT2" s="178"/>
      <c r="DU2" s="178"/>
      <c r="DV2" s="178"/>
      <c r="DW2" s="170"/>
      <c r="DX2" s="170"/>
      <c r="DY2" s="170"/>
    </row>
    <row r="3" spans="1:129" ht="21.75" customHeight="1">
      <c r="A3" s="93" t="s">
        <v>93</v>
      </c>
      <c r="B3" s="98" t="str">
        <f>IF(VAL_C1!$H$32&lt;&gt;"", YEAR(VAL_C1!$H$32),"")</f>
        <v/>
      </c>
      <c r="C3" s="172"/>
      <c r="D3" s="239" t="s">
        <v>486</v>
      </c>
      <c r="E3" s="239" t="s">
        <v>511</v>
      </c>
      <c r="F3" s="239" t="s">
        <v>512</v>
      </c>
      <c r="G3" s="173"/>
      <c r="H3" s="173"/>
      <c r="I3" s="173"/>
      <c r="J3" s="173"/>
      <c r="K3" s="173"/>
      <c r="L3" s="173"/>
      <c r="M3" s="173"/>
      <c r="N3" s="173"/>
      <c r="O3" s="173"/>
      <c r="P3" s="173"/>
      <c r="Q3" s="321" t="s">
        <v>477</v>
      </c>
      <c r="R3" s="322"/>
      <c r="S3" s="322"/>
      <c r="T3" s="174"/>
      <c r="U3" s="175"/>
      <c r="V3" s="170"/>
      <c r="W3" s="170"/>
      <c r="X3" s="170"/>
      <c r="Y3" s="170"/>
      <c r="Z3" s="170"/>
      <c r="AA3" s="170"/>
      <c r="AB3" s="170"/>
      <c r="AC3" s="170"/>
      <c r="AD3" s="170"/>
      <c r="AE3" s="170"/>
      <c r="AF3" s="170"/>
      <c r="AG3" s="170"/>
      <c r="AH3" s="170"/>
      <c r="AI3" s="170"/>
      <c r="AJ3" s="170"/>
      <c r="AK3" s="170"/>
      <c r="AL3" s="170"/>
      <c r="AM3" s="170"/>
      <c r="AN3" s="170"/>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row>
    <row r="4" spans="1:129" hidden="1">
      <c r="A4" s="93" t="s">
        <v>96</v>
      </c>
      <c r="B4" s="98" t="str">
        <f>IF(VAL_C1!$H$33&lt;&gt;"", YEAR(VAL_C1!$H$33),"")</f>
        <v/>
      </c>
      <c r="C4" s="172"/>
      <c r="D4" s="180"/>
      <c r="E4" s="181"/>
      <c r="F4" s="181"/>
      <c r="G4" s="182"/>
      <c r="H4" s="182"/>
      <c r="I4" s="182"/>
      <c r="J4" s="182"/>
      <c r="K4" s="182"/>
      <c r="L4" s="182"/>
      <c r="M4" s="182"/>
      <c r="N4" s="182"/>
      <c r="O4" s="155"/>
      <c r="P4" s="183"/>
      <c r="Q4" s="183"/>
      <c r="R4" s="183"/>
      <c r="S4" s="183"/>
      <c r="T4" s="174"/>
      <c r="U4" s="175"/>
      <c r="V4" s="184"/>
      <c r="W4" s="184"/>
      <c r="X4" s="184"/>
      <c r="Y4" s="184"/>
      <c r="Z4" s="184"/>
      <c r="AA4" s="184"/>
      <c r="AB4" s="184"/>
      <c r="AC4" s="184"/>
      <c r="AD4" s="184"/>
      <c r="AE4" s="184"/>
      <c r="AF4" s="184"/>
      <c r="AG4" s="184"/>
      <c r="AH4" s="184"/>
      <c r="AI4" s="184"/>
      <c r="AJ4" s="184"/>
      <c r="AK4" s="184"/>
      <c r="AL4" s="184"/>
      <c r="AM4" s="184"/>
      <c r="AN4" s="184"/>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row>
    <row r="5" spans="1:129" hidden="1">
      <c r="A5" s="93" t="s">
        <v>98</v>
      </c>
      <c r="B5" s="94" t="s">
        <v>0</v>
      </c>
      <c r="C5" s="172"/>
      <c r="D5" s="180"/>
      <c r="E5" s="181"/>
      <c r="F5" s="181"/>
      <c r="G5" s="182"/>
      <c r="H5" s="182"/>
      <c r="I5" s="182"/>
      <c r="J5" s="182"/>
      <c r="K5" s="182"/>
      <c r="L5" s="182"/>
      <c r="M5" s="182"/>
      <c r="N5" s="182"/>
      <c r="O5" s="155"/>
      <c r="P5" s="183"/>
      <c r="Q5" s="183"/>
      <c r="R5" s="183"/>
      <c r="S5" s="183"/>
      <c r="T5" s="174"/>
      <c r="U5" s="175"/>
      <c r="V5" s="184"/>
      <c r="W5" s="184"/>
      <c r="X5" s="184"/>
      <c r="Y5" s="184"/>
      <c r="Z5" s="184"/>
      <c r="AA5" s="184"/>
      <c r="AB5" s="184"/>
      <c r="AC5" s="184"/>
      <c r="AD5" s="184"/>
      <c r="AE5" s="184"/>
      <c r="AF5" s="184"/>
      <c r="AG5" s="184"/>
      <c r="AH5" s="184"/>
      <c r="AI5" s="184"/>
      <c r="AJ5" s="184"/>
      <c r="AK5" s="184"/>
      <c r="AL5" s="184"/>
      <c r="AM5" s="184"/>
      <c r="AN5" s="184"/>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row>
    <row r="6" spans="1:129" hidden="1">
      <c r="A6" s="93" t="s">
        <v>100</v>
      </c>
      <c r="B6" s="94"/>
      <c r="C6" s="172"/>
      <c r="D6" s="180"/>
      <c r="E6" s="181"/>
      <c r="F6" s="181"/>
      <c r="G6" s="182"/>
      <c r="H6" s="182"/>
      <c r="I6" s="182"/>
      <c r="J6" s="182"/>
      <c r="K6" s="182"/>
      <c r="L6" s="182"/>
      <c r="M6" s="182"/>
      <c r="N6" s="182"/>
      <c r="O6" s="155"/>
      <c r="P6" s="155" t="s">
        <v>1</v>
      </c>
      <c r="Q6" s="155" t="s">
        <v>183</v>
      </c>
      <c r="R6" s="183"/>
      <c r="S6" s="183"/>
      <c r="T6" s="174"/>
      <c r="U6" s="175"/>
      <c r="V6" s="184"/>
      <c r="W6" s="184"/>
      <c r="X6" s="184"/>
      <c r="Y6" s="184"/>
      <c r="Z6" s="184"/>
      <c r="AA6" s="184"/>
      <c r="AB6" s="184"/>
      <c r="AC6" s="184"/>
      <c r="AD6" s="184"/>
      <c r="AE6" s="184"/>
      <c r="AF6" s="184"/>
      <c r="AG6" s="184"/>
      <c r="AH6" s="184"/>
      <c r="AI6" s="184"/>
      <c r="AJ6" s="184"/>
      <c r="AK6" s="184"/>
      <c r="AL6" s="184"/>
      <c r="AM6" s="184"/>
      <c r="AN6" s="184"/>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row>
    <row r="7" spans="1:129" ht="15" hidden="1" customHeight="1">
      <c r="A7" s="93" t="s">
        <v>102</v>
      </c>
      <c r="B7" s="98" t="str">
        <f>IF(VAL_C1!$H$33&lt;&gt;"", YEAR(VAL_C1!$H$33),"")</f>
        <v/>
      </c>
      <c r="C7" s="172"/>
      <c r="D7" s="180"/>
      <c r="E7" s="181"/>
      <c r="F7" s="181"/>
      <c r="G7" s="182"/>
      <c r="H7" s="182"/>
      <c r="I7" s="182"/>
      <c r="J7" s="182"/>
      <c r="K7" s="182"/>
      <c r="L7" s="182"/>
      <c r="M7" s="182"/>
      <c r="N7" s="182"/>
      <c r="O7" s="155"/>
      <c r="P7" s="155" t="s">
        <v>129</v>
      </c>
      <c r="Q7" s="155" t="s">
        <v>148</v>
      </c>
      <c r="R7" s="183"/>
      <c r="S7" s="183"/>
      <c r="T7" s="174"/>
      <c r="U7" s="175"/>
      <c r="V7" s="184"/>
      <c r="W7" s="184"/>
      <c r="X7" s="184"/>
      <c r="Y7" s="184"/>
      <c r="Z7" s="184"/>
      <c r="AA7" s="184"/>
      <c r="AB7" s="184"/>
      <c r="AC7" s="184"/>
      <c r="AD7" s="184"/>
      <c r="AE7" s="184"/>
      <c r="AF7" s="184"/>
      <c r="AG7" s="184"/>
      <c r="AH7" s="184"/>
      <c r="AI7" s="184"/>
      <c r="AJ7" s="184"/>
      <c r="AK7" s="184"/>
      <c r="AL7" s="184"/>
      <c r="AM7" s="184"/>
      <c r="AN7" s="184"/>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row>
    <row r="8" spans="1:129" hidden="1">
      <c r="A8" s="93" t="s">
        <v>104</v>
      </c>
      <c r="B8" s="98" t="str">
        <f>IF(VAL_C1!$H$34&lt;&gt;"", YEAR(VAL_C1!$H$34),"")</f>
        <v/>
      </c>
      <c r="C8" s="172"/>
      <c r="D8" s="180"/>
      <c r="E8" s="181"/>
      <c r="F8" s="181"/>
      <c r="G8" s="182"/>
      <c r="H8" s="182"/>
      <c r="I8" s="182"/>
      <c r="J8" s="182"/>
      <c r="K8" s="182"/>
      <c r="L8" s="182"/>
      <c r="M8" s="182"/>
      <c r="N8" s="182"/>
      <c r="O8" s="155"/>
      <c r="P8" s="155" t="s">
        <v>130</v>
      </c>
      <c r="Q8" s="155" t="s">
        <v>0</v>
      </c>
      <c r="R8" s="183"/>
      <c r="S8" s="183"/>
      <c r="T8" s="174"/>
      <c r="U8" s="175"/>
      <c r="V8" s="184"/>
      <c r="W8" s="184"/>
      <c r="X8" s="184"/>
      <c r="Y8" s="184"/>
      <c r="Z8" s="184"/>
      <c r="AA8" s="184"/>
      <c r="AB8" s="184"/>
      <c r="AC8" s="184"/>
      <c r="AD8" s="184"/>
      <c r="AE8" s="184"/>
      <c r="AF8" s="184"/>
      <c r="AG8" s="184"/>
      <c r="AH8" s="184"/>
      <c r="AI8" s="184"/>
      <c r="AJ8" s="184"/>
      <c r="AK8" s="184"/>
      <c r="AL8" s="184"/>
      <c r="AM8" s="184"/>
      <c r="AN8" s="184"/>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row>
    <row r="9" spans="1:129" hidden="1">
      <c r="A9" s="93" t="s">
        <v>106</v>
      </c>
      <c r="B9" s="94" t="str">
        <f>VLOOKUP(VAL_C1!$H$44,VAL_Drop_Down_Lists!$D$3:$F$7,2,FALSE)</f>
        <v>_X</v>
      </c>
      <c r="C9" s="172"/>
      <c r="D9" s="180"/>
      <c r="E9" s="181"/>
      <c r="F9" s="181"/>
      <c r="G9" s="182"/>
      <c r="H9" s="182"/>
      <c r="I9" s="182"/>
      <c r="J9" s="182"/>
      <c r="K9" s="182"/>
      <c r="L9" s="182"/>
      <c r="M9" s="182"/>
      <c r="N9" s="182"/>
      <c r="O9" s="155"/>
      <c r="P9" s="155" t="s">
        <v>131</v>
      </c>
      <c r="Q9" s="155" t="s">
        <v>0</v>
      </c>
      <c r="R9" s="183"/>
      <c r="S9" s="183"/>
      <c r="T9" s="174"/>
      <c r="U9" s="175"/>
      <c r="V9" s="184"/>
      <c r="W9" s="184"/>
      <c r="X9" s="184"/>
      <c r="Y9" s="184"/>
      <c r="Z9" s="184"/>
      <c r="AA9" s="184"/>
      <c r="AB9" s="184"/>
      <c r="AC9" s="184"/>
      <c r="AD9" s="184"/>
      <c r="AE9" s="184"/>
      <c r="AF9" s="184"/>
      <c r="AG9" s="184"/>
      <c r="AH9" s="184"/>
      <c r="AI9" s="184"/>
      <c r="AJ9" s="184"/>
      <c r="AK9" s="184"/>
      <c r="AL9" s="184"/>
      <c r="AM9" s="184"/>
      <c r="AN9" s="184"/>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row>
    <row r="10" spans="1:129" hidden="1">
      <c r="A10" s="93" t="s">
        <v>108</v>
      </c>
      <c r="B10" s="94">
        <v>0</v>
      </c>
      <c r="C10" s="172"/>
      <c r="D10" s="180"/>
      <c r="E10" s="181"/>
      <c r="F10" s="181"/>
      <c r="G10" s="182"/>
      <c r="H10" s="182"/>
      <c r="I10" s="182"/>
      <c r="J10" s="182"/>
      <c r="K10" s="182"/>
      <c r="L10" s="182"/>
      <c r="M10" s="182"/>
      <c r="N10" s="182"/>
      <c r="O10" s="155"/>
      <c r="P10" s="155" t="s">
        <v>2</v>
      </c>
      <c r="Q10" s="155" t="s">
        <v>0</v>
      </c>
      <c r="R10" s="183"/>
      <c r="S10" s="183"/>
      <c r="T10" s="174"/>
      <c r="U10" s="175"/>
      <c r="V10" s="184"/>
      <c r="W10" s="184"/>
      <c r="X10" s="184"/>
      <c r="Y10" s="184"/>
      <c r="Z10" s="184"/>
      <c r="AA10" s="184"/>
      <c r="AB10" s="184"/>
      <c r="AC10" s="184"/>
      <c r="AD10" s="184"/>
      <c r="AE10" s="184"/>
      <c r="AF10" s="184"/>
      <c r="AG10" s="184"/>
      <c r="AH10" s="184"/>
      <c r="AI10" s="184"/>
      <c r="AJ10" s="184"/>
      <c r="AK10" s="184"/>
      <c r="AL10" s="184"/>
      <c r="AM10" s="184"/>
      <c r="AN10" s="184"/>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row>
    <row r="11" spans="1:129" hidden="1">
      <c r="A11" s="93" t="s">
        <v>110</v>
      </c>
      <c r="B11" s="94">
        <v>0</v>
      </c>
      <c r="C11" s="172"/>
      <c r="D11" s="180"/>
      <c r="E11" s="181"/>
      <c r="F11" s="181"/>
      <c r="G11" s="182"/>
      <c r="H11" s="182"/>
      <c r="I11" s="182"/>
      <c r="J11" s="182"/>
      <c r="K11" s="182"/>
      <c r="L11" s="182"/>
      <c r="M11" s="182"/>
      <c r="N11" s="182"/>
      <c r="O11" s="155"/>
      <c r="P11" s="155"/>
      <c r="Q11" s="155"/>
      <c r="R11" s="183"/>
      <c r="S11" s="183"/>
      <c r="T11" s="174"/>
      <c r="U11" s="175"/>
      <c r="V11" s="184"/>
      <c r="W11" s="184"/>
      <c r="X11" s="184"/>
      <c r="Y11" s="184"/>
      <c r="Z11" s="184"/>
      <c r="AA11" s="184"/>
      <c r="AB11" s="184"/>
      <c r="AC11" s="184"/>
      <c r="AD11" s="184"/>
      <c r="AE11" s="184"/>
      <c r="AF11" s="184"/>
      <c r="AG11" s="184"/>
      <c r="AH11" s="184"/>
      <c r="AI11" s="184"/>
      <c r="AJ11" s="184"/>
      <c r="AK11" s="184"/>
      <c r="AL11" s="184"/>
      <c r="AM11" s="184"/>
      <c r="AN11" s="184"/>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row>
    <row r="12" spans="1:129" hidden="1">
      <c r="C12" s="172"/>
      <c r="D12" s="180"/>
      <c r="E12" s="181"/>
      <c r="F12" s="181"/>
      <c r="G12" s="182"/>
      <c r="H12" s="182"/>
      <c r="I12" s="182"/>
      <c r="J12" s="182"/>
      <c r="K12" s="182"/>
      <c r="L12" s="182"/>
      <c r="M12" s="182"/>
      <c r="N12" s="182"/>
      <c r="O12" s="155"/>
      <c r="P12" s="155"/>
      <c r="Q12" s="155"/>
      <c r="R12" s="183"/>
      <c r="S12" s="183"/>
      <c r="T12" s="174"/>
      <c r="U12" s="175"/>
      <c r="V12" s="184"/>
      <c r="W12" s="184"/>
      <c r="X12" s="184"/>
      <c r="Y12" s="184"/>
      <c r="Z12" s="184"/>
      <c r="AA12" s="184"/>
      <c r="AB12" s="184"/>
      <c r="AC12" s="184"/>
      <c r="AD12" s="184"/>
      <c r="AE12" s="184"/>
      <c r="AF12" s="184"/>
      <c r="AG12" s="184"/>
      <c r="AH12" s="184"/>
      <c r="AI12" s="184"/>
      <c r="AJ12" s="184"/>
      <c r="AK12" s="184"/>
      <c r="AL12" s="184"/>
      <c r="AM12" s="184"/>
      <c r="AN12" s="184"/>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row>
    <row r="13" spans="1:129" ht="3.75" hidden="1" customHeight="1">
      <c r="C13" s="172"/>
      <c r="D13" s="227"/>
      <c r="E13" s="228"/>
      <c r="F13" s="228"/>
      <c r="G13" s="224"/>
      <c r="H13" s="225" t="s">
        <v>111</v>
      </c>
      <c r="I13" s="225" t="s">
        <v>114</v>
      </c>
      <c r="J13" s="225" t="s">
        <v>116</v>
      </c>
      <c r="K13" s="225" t="s">
        <v>118</v>
      </c>
      <c r="L13" s="225" t="s">
        <v>120</v>
      </c>
      <c r="M13" s="225" t="s">
        <v>122</v>
      </c>
      <c r="N13" s="225" t="s">
        <v>124</v>
      </c>
      <c r="O13" s="225" t="s">
        <v>126</v>
      </c>
      <c r="P13" s="224"/>
      <c r="Q13" s="175"/>
      <c r="R13" s="175"/>
      <c r="S13" s="175"/>
      <c r="T13" s="175"/>
      <c r="U13" s="184"/>
      <c r="V13" s="184"/>
      <c r="W13" s="184"/>
      <c r="X13" s="184"/>
      <c r="Y13" s="184"/>
      <c r="Z13" s="184"/>
      <c r="AA13" s="184"/>
      <c r="AB13" s="184"/>
      <c r="AC13" s="184"/>
      <c r="AD13" s="184"/>
      <c r="AE13" s="184"/>
      <c r="AF13" s="184"/>
      <c r="AG13" s="184"/>
      <c r="AH13" s="184"/>
      <c r="AI13" s="184"/>
      <c r="AJ13" s="184"/>
      <c r="AK13" s="184"/>
      <c r="AL13" s="184"/>
      <c r="AM13" s="184"/>
      <c r="AN13" s="184"/>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row>
    <row r="14" spans="1:129" s="186" customFormat="1" ht="15" customHeight="1">
      <c r="C14" s="187"/>
      <c r="D14" s="321" t="s">
        <v>480</v>
      </c>
      <c r="E14" s="334" t="s">
        <v>514</v>
      </c>
      <c r="F14" s="240" t="s">
        <v>515</v>
      </c>
      <c r="G14" s="188"/>
      <c r="H14" s="131" t="s">
        <v>135</v>
      </c>
      <c r="I14" s="131" t="s">
        <v>139</v>
      </c>
      <c r="J14" s="131" t="s">
        <v>0</v>
      </c>
      <c r="K14" s="131" t="s">
        <v>140</v>
      </c>
      <c r="L14" s="131" t="s">
        <v>141</v>
      </c>
      <c r="M14" s="131" t="s">
        <v>0</v>
      </c>
      <c r="N14" s="131" t="s">
        <v>187</v>
      </c>
      <c r="O14" s="131" t="s">
        <v>143</v>
      </c>
      <c r="P14" s="131">
        <v>17</v>
      </c>
      <c r="Q14" s="86"/>
      <c r="R14" s="87"/>
      <c r="S14" s="88"/>
      <c r="T14" s="189"/>
      <c r="U14" s="190"/>
    </row>
    <row r="15" spans="1:129" s="186" customFormat="1" ht="15" customHeight="1">
      <c r="C15" s="187"/>
      <c r="D15" s="322"/>
      <c r="E15" s="334"/>
      <c r="F15" s="240" t="s">
        <v>5</v>
      </c>
      <c r="G15" s="188"/>
      <c r="H15" s="131" t="s">
        <v>135</v>
      </c>
      <c r="I15" s="131" t="s">
        <v>139</v>
      </c>
      <c r="J15" s="131" t="s">
        <v>0</v>
      </c>
      <c r="K15" s="131" t="s">
        <v>140</v>
      </c>
      <c r="L15" s="131" t="s">
        <v>141</v>
      </c>
      <c r="M15" s="131" t="s">
        <v>0</v>
      </c>
      <c r="N15" s="131" t="s">
        <v>188</v>
      </c>
      <c r="O15" s="131" t="s">
        <v>143</v>
      </c>
      <c r="P15" s="131">
        <v>18</v>
      </c>
      <c r="Q15" s="86"/>
      <c r="R15" s="87"/>
      <c r="S15" s="88"/>
      <c r="T15" s="189"/>
      <c r="U15" s="190"/>
    </row>
    <row r="16" spans="1:129" s="186" customFormat="1" ht="15" customHeight="1">
      <c r="C16" s="187"/>
      <c r="D16" s="322"/>
      <c r="E16" s="334"/>
      <c r="F16" s="240" t="s">
        <v>516</v>
      </c>
      <c r="G16" s="188"/>
      <c r="H16" s="131" t="s">
        <v>135</v>
      </c>
      <c r="I16" s="131" t="s">
        <v>139</v>
      </c>
      <c r="J16" s="131" t="s">
        <v>0</v>
      </c>
      <c r="K16" s="131" t="s">
        <v>140</v>
      </c>
      <c r="L16" s="131" t="s">
        <v>141</v>
      </c>
      <c r="M16" s="131" t="s">
        <v>0</v>
      </c>
      <c r="N16" s="131" t="s">
        <v>189</v>
      </c>
      <c r="O16" s="131" t="s">
        <v>143</v>
      </c>
      <c r="P16" s="131">
        <v>19</v>
      </c>
      <c r="Q16" s="86"/>
      <c r="R16" s="87"/>
      <c r="S16" s="88"/>
      <c r="T16" s="189"/>
      <c r="U16" s="190"/>
    </row>
    <row r="17" spans="3:21" s="186" customFormat="1" ht="15" customHeight="1">
      <c r="C17" s="187"/>
      <c r="D17" s="322"/>
      <c r="E17" s="334"/>
      <c r="F17" s="240" t="s">
        <v>6</v>
      </c>
      <c r="G17" s="188"/>
      <c r="H17" s="131" t="s">
        <v>135</v>
      </c>
      <c r="I17" s="131" t="s">
        <v>139</v>
      </c>
      <c r="J17" s="131" t="s">
        <v>0</v>
      </c>
      <c r="K17" s="131" t="s">
        <v>140</v>
      </c>
      <c r="L17" s="131" t="s">
        <v>141</v>
      </c>
      <c r="M17" s="131" t="s">
        <v>0</v>
      </c>
      <c r="N17" s="131" t="s">
        <v>190</v>
      </c>
      <c r="O17" s="131" t="s">
        <v>143</v>
      </c>
      <c r="P17" s="131">
        <v>20</v>
      </c>
      <c r="Q17" s="86"/>
      <c r="R17" s="87"/>
      <c r="S17" s="88"/>
      <c r="T17" s="189"/>
      <c r="U17" s="190"/>
    </row>
    <row r="18" spans="3:21" s="186" customFormat="1" ht="15" customHeight="1">
      <c r="C18" s="187"/>
      <c r="D18" s="322"/>
      <c r="E18" s="334"/>
      <c r="F18" s="240" t="s">
        <v>7</v>
      </c>
      <c r="G18" s="188"/>
      <c r="H18" s="131" t="s">
        <v>135</v>
      </c>
      <c r="I18" s="131" t="s">
        <v>139</v>
      </c>
      <c r="J18" s="131" t="s">
        <v>0</v>
      </c>
      <c r="K18" s="131" t="s">
        <v>140</v>
      </c>
      <c r="L18" s="131" t="s">
        <v>141</v>
      </c>
      <c r="M18" s="131" t="s">
        <v>0</v>
      </c>
      <c r="N18" s="131" t="s">
        <v>191</v>
      </c>
      <c r="O18" s="131" t="s">
        <v>143</v>
      </c>
      <c r="P18" s="131">
        <v>21</v>
      </c>
      <c r="Q18" s="86"/>
      <c r="R18" s="87"/>
      <c r="S18" s="88"/>
      <c r="T18" s="189"/>
      <c r="U18" s="190"/>
    </row>
    <row r="19" spans="3:21" s="186" customFormat="1" ht="15" customHeight="1">
      <c r="C19" s="187"/>
      <c r="D19" s="322"/>
      <c r="E19" s="334"/>
      <c r="F19" s="240" t="s">
        <v>8</v>
      </c>
      <c r="G19" s="188"/>
      <c r="H19" s="131" t="s">
        <v>135</v>
      </c>
      <c r="I19" s="131" t="s">
        <v>139</v>
      </c>
      <c r="J19" s="131" t="s">
        <v>0</v>
      </c>
      <c r="K19" s="131" t="s">
        <v>140</v>
      </c>
      <c r="L19" s="131" t="s">
        <v>141</v>
      </c>
      <c r="M19" s="131" t="s">
        <v>0</v>
      </c>
      <c r="N19" s="131" t="s">
        <v>192</v>
      </c>
      <c r="O19" s="131" t="s">
        <v>143</v>
      </c>
      <c r="P19" s="131">
        <v>22</v>
      </c>
      <c r="Q19" s="86"/>
      <c r="R19" s="87"/>
      <c r="S19" s="88"/>
      <c r="T19" s="189"/>
      <c r="U19" s="190"/>
    </row>
    <row r="20" spans="3:21" s="186" customFormat="1" ht="15" customHeight="1">
      <c r="C20" s="187"/>
      <c r="D20" s="322"/>
      <c r="E20" s="334"/>
      <c r="F20" s="240" t="s">
        <v>415</v>
      </c>
      <c r="G20" s="188"/>
      <c r="H20" s="131" t="s">
        <v>135</v>
      </c>
      <c r="I20" s="131" t="s">
        <v>139</v>
      </c>
      <c r="J20" s="131" t="s">
        <v>0</v>
      </c>
      <c r="K20" s="131" t="s">
        <v>140</v>
      </c>
      <c r="L20" s="131" t="s">
        <v>141</v>
      </c>
      <c r="M20" s="131" t="s">
        <v>0</v>
      </c>
      <c r="N20" s="131" t="s">
        <v>194</v>
      </c>
      <c r="O20" s="131" t="s">
        <v>143</v>
      </c>
      <c r="P20" s="131">
        <v>23</v>
      </c>
      <c r="Q20" s="86"/>
      <c r="R20" s="87"/>
      <c r="S20" s="88"/>
      <c r="T20" s="189"/>
      <c r="U20" s="190"/>
    </row>
    <row r="21" spans="3:21" s="186" customFormat="1" ht="15" customHeight="1">
      <c r="C21" s="187"/>
      <c r="D21" s="322"/>
      <c r="E21" s="334"/>
      <c r="F21" s="240" t="s">
        <v>517</v>
      </c>
      <c r="G21" s="188"/>
      <c r="H21" s="131" t="s">
        <v>135</v>
      </c>
      <c r="I21" s="131" t="s">
        <v>139</v>
      </c>
      <c r="J21" s="131" t="s">
        <v>0</v>
      </c>
      <c r="K21" s="131" t="s">
        <v>140</v>
      </c>
      <c r="L21" s="131" t="s">
        <v>141</v>
      </c>
      <c r="M21" s="131" t="s">
        <v>0</v>
      </c>
      <c r="N21" s="131" t="s">
        <v>193</v>
      </c>
      <c r="O21" s="131" t="s">
        <v>143</v>
      </c>
      <c r="P21" s="131">
        <v>24</v>
      </c>
      <c r="Q21" s="86"/>
      <c r="R21" s="87"/>
      <c r="S21" s="88"/>
      <c r="T21" s="189"/>
      <c r="U21" s="190"/>
    </row>
    <row r="22" spans="3:21" s="186" customFormat="1" ht="15" customHeight="1">
      <c r="C22" s="187"/>
      <c r="D22" s="322"/>
      <c r="E22" s="334"/>
      <c r="F22" s="240" t="s">
        <v>518</v>
      </c>
      <c r="G22" s="188"/>
      <c r="H22" s="131" t="s">
        <v>135</v>
      </c>
      <c r="I22" s="131" t="s">
        <v>139</v>
      </c>
      <c r="J22" s="131" t="s">
        <v>0</v>
      </c>
      <c r="K22" s="131" t="s">
        <v>140</v>
      </c>
      <c r="L22" s="131" t="s">
        <v>141</v>
      </c>
      <c r="M22" s="131" t="s">
        <v>0</v>
      </c>
      <c r="N22" s="131" t="s">
        <v>195</v>
      </c>
      <c r="O22" s="131" t="s">
        <v>143</v>
      </c>
      <c r="P22" s="131">
        <v>25</v>
      </c>
      <c r="Q22" s="86"/>
      <c r="R22" s="87"/>
      <c r="S22" s="88"/>
      <c r="T22" s="189"/>
      <c r="U22" s="190"/>
    </row>
    <row r="23" spans="3:21" s="186" customFormat="1" ht="15" customHeight="1">
      <c r="C23" s="187"/>
      <c r="D23" s="322"/>
      <c r="E23" s="334"/>
      <c r="F23" s="240" t="s">
        <v>519</v>
      </c>
      <c r="G23" s="188"/>
      <c r="H23" s="131" t="s">
        <v>135</v>
      </c>
      <c r="I23" s="131" t="s">
        <v>139</v>
      </c>
      <c r="J23" s="131" t="s">
        <v>0</v>
      </c>
      <c r="K23" s="131" t="s">
        <v>140</v>
      </c>
      <c r="L23" s="131" t="s">
        <v>141</v>
      </c>
      <c r="M23" s="131" t="s">
        <v>0</v>
      </c>
      <c r="N23" s="131" t="s">
        <v>196</v>
      </c>
      <c r="O23" s="131" t="s">
        <v>143</v>
      </c>
      <c r="P23" s="131">
        <v>26</v>
      </c>
      <c r="Q23" s="86"/>
      <c r="R23" s="87"/>
      <c r="S23" s="88"/>
      <c r="T23" s="189"/>
      <c r="U23" s="190"/>
    </row>
    <row r="24" spans="3:21" s="186" customFormat="1" ht="15" customHeight="1">
      <c r="C24" s="187"/>
      <c r="D24" s="322"/>
      <c r="E24" s="334"/>
      <c r="F24" s="240" t="s">
        <v>520</v>
      </c>
      <c r="G24" s="188"/>
      <c r="H24" s="131" t="s">
        <v>135</v>
      </c>
      <c r="I24" s="131" t="s">
        <v>139</v>
      </c>
      <c r="J24" s="131" t="s">
        <v>0</v>
      </c>
      <c r="K24" s="131" t="s">
        <v>140</v>
      </c>
      <c r="L24" s="131" t="s">
        <v>141</v>
      </c>
      <c r="M24" s="131" t="s">
        <v>0</v>
      </c>
      <c r="N24" s="131" t="s">
        <v>197</v>
      </c>
      <c r="O24" s="131" t="s">
        <v>143</v>
      </c>
      <c r="P24" s="131">
        <v>27</v>
      </c>
      <c r="Q24" s="86"/>
      <c r="R24" s="87"/>
      <c r="S24" s="88"/>
      <c r="T24" s="189"/>
      <c r="U24" s="190"/>
    </row>
    <row r="25" spans="3:21" s="186" customFormat="1" ht="15" customHeight="1">
      <c r="C25" s="187"/>
      <c r="D25" s="322"/>
      <c r="E25" s="334"/>
      <c r="F25" s="240" t="s">
        <v>9</v>
      </c>
      <c r="G25" s="188"/>
      <c r="H25" s="131" t="s">
        <v>135</v>
      </c>
      <c r="I25" s="131" t="s">
        <v>139</v>
      </c>
      <c r="J25" s="131" t="s">
        <v>0</v>
      </c>
      <c r="K25" s="131" t="s">
        <v>140</v>
      </c>
      <c r="L25" s="131" t="s">
        <v>141</v>
      </c>
      <c r="M25" s="131" t="s">
        <v>0</v>
      </c>
      <c r="N25" s="131" t="s">
        <v>198</v>
      </c>
      <c r="O25" s="131" t="s">
        <v>143</v>
      </c>
      <c r="P25" s="131">
        <v>28</v>
      </c>
      <c r="Q25" s="86"/>
      <c r="R25" s="87"/>
      <c r="S25" s="88"/>
      <c r="T25" s="189"/>
      <c r="U25" s="190"/>
    </row>
    <row r="26" spans="3:21" s="186" customFormat="1" ht="15" customHeight="1">
      <c r="C26" s="187"/>
      <c r="D26" s="322"/>
      <c r="E26" s="334"/>
      <c r="F26" s="240" t="s">
        <v>10</v>
      </c>
      <c r="G26" s="188"/>
      <c r="H26" s="131" t="s">
        <v>135</v>
      </c>
      <c r="I26" s="131" t="s">
        <v>139</v>
      </c>
      <c r="J26" s="131" t="s">
        <v>0</v>
      </c>
      <c r="K26" s="131" t="s">
        <v>140</v>
      </c>
      <c r="L26" s="131" t="s">
        <v>141</v>
      </c>
      <c r="M26" s="131" t="s">
        <v>0</v>
      </c>
      <c r="N26" s="131" t="s">
        <v>199</v>
      </c>
      <c r="O26" s="131" t="s">
        <v>143</v>
      </c>
      <c r="P26" s="131">
        <v>29</v>
      </c>
      <c r="Q26" s="86"/>
      <c r="R26" s="87"/>
      <c r="S26" s="88"/>
      <c r="T26" s="189"/>
      <c r="U26" s="190"/>
    </row>
    <row r="27" spans="3:21" s="186" customFormat="1" ht="15" customHeight="1">
      <c r="C27" s="187"/>
      <c r="D27" s="322"/>
      <c r="E27" s="334"/>
      <c r="F27" s="240" t="s">
        <v>521</v>
      </c>
      <c r="G27" s="188"/>
      <c r="H27" s="131" t="s">
        <v>135</v>
      </c>
      <c r="I27" s="131" t="s">
        <v>139</v>
      </c>
      <c r="J27" s="131" t="s">
        <v>0</v>
      </c>
      <c r="K27" s="131" t="s">
        <v>140</v>
      </c>
      <c r="L27" s="131" t="s">
        <v>141</v>
      </c>
      <c r="M27" s="131" t="s">
        <v>0</v>
      </c>
      <c r="N27" s="131" t="s">
        <v>416</v>
      </c>
      <c r="O27" s="131" t="s">
        <v>143</v>
      </c>
      <c r="P27" s="131">
        <v>30</v>
      </c>
      <c r="Q27" s="86"/>
      <c r="R27" s="87"/>
      <c r="S27" s="88"/>
      <c r="T27" s="189"/>
      <c r="U27" s="190"/>
    </row>
    <row r="28" spans="3:21" s="186" customFormat="1" ht="15" customHeight="1">
      <c r="C28" s="187"/>
      <c r="D28" s="322"/>
      <c r="E28" s="334"/>
      <c r="F28" s="240" t="s">
        <v>11</v>
      </c>
      <c r="G28" s="188"/>
      <c r="H28" s="131" t="s">
        <v>135</v>
      </c>
      <c r="I28" s="131" t="s">
        <v>139</v>
      </c>
      <c r="J28" s="131" t="s">
        <v>0</v>
      </c>
      <c r="K28" s="131" t="s">
        <v>140</v>
      </c>
      <c r="L28" s="131" t="s">
        <v>141</v>
      </c>
      <c r="M28" s="131" t="s">
        <v>0</v>
      </c>
      <c r="N28" s="131" t="s">
        <v>200</v>
      </c>
      <c r="O28" s="131" t="s">
        <v>143</v>
      </c>
      <c r="P28" s="131">
        <v>31</v>
      </c>
      <c r="Q28" s="86"/>
      <c r="R28" s="87"/>
      <c r="S28" s="88"/>
      <c r="T28" s="189"/>
      <c r="U28" s="190"/>
    </row>
    <row r="29" spans="3:21" s="186" customFormat="1" ht="15" customHeight="1">
      <c r="C29" s="187"/>
      <c r="D29" s="322"/>
      <c r="E29" s="334"/>
      <c r="F29" s="240" t="s">
        <v>522</v>
      </c>
      <c r="G29" s="188"/>
      <c r="H29" s="131" t="s">
        <v>135</v>
      </c>
      <c r="I29" s="131" t="s">
        <v>139</v>
      </c>
      <c r="J29" s="131" t="s">
        <v>0</v>
      </c>
      <c r="K29" s="131" t="s">
        <v>140</v>
      </c>
      <c r="L29" s="131" t="s">
        <v>141</v>
      </c>
      <c r="M29" s="131" t="s">
        <v>0</v>
      </c>
      <c r="N29" s="131" t="s">
        <v>201</v>
      </c>
      <c r="O29" s="131" t="s">
        <v>143</v>
      </c>
      <c r="P29" s="131">
        <v>32</v>
      </c>
      <c r="Q29" s="86"/>
      <c r="R29" s="87"/>
      <c r="S29" s="88"/>
      <c r="T29" s="189"/>
      <c r="U29" s="190"/>
    </row>
    <row r="30" spans="3:21" s="186" customFormat="1" ht="15" customHeight="1">
      <c r="C30" s="187"/>
      <c r="D30" s="322"/>
      <c r="E30" s="334"/>
      <c r="F30" s="240" t="s">
        <v>523</v>
      </c>
      <c r="G30" s="188"/>
      <c r="H30" s="131" t="s">
        <v>135</v>
      </c>
      <c r="I30" s="131" t="s">
        <v>139</v>
      </c>
      <c r="J30" s="131" t="s">
        <v>0</v>
      </c>
      <c r="K30" s="131" t="s">
        <v>140</v>
      </c>
      <c r="L30" s="131" t="s">
        <v>141</v>
      </c>
      <c r="M30" s="131" t="s">
        <v>0</v>
      </c>
      <c r="N30" s="131" t="s">
        <v>202</v>
      </c>
      <c r="O30" s="131" t="s">
        <v>143</v>
      </c>
      <c r="P30" s="131">
        <v>33</v>
      </c>
      <c r="Q30" s="86"/>
      <c r="R30" s="87"/>
      <c r="S30" s="88"/>
      <c r="T30" s="189"/>
      <c r="U30" s="190"/>
    </row>
    <row r="31" spans="3:21" s="186" customFormat="1" ht="15" customHeight="1">
      <c r="C31" s="187"/>
      <c r="D31" s="322"/>
      <c r="E31" s="334"/>
      <c r="F31" s="240" t="s">
        <v>524</v>
      </c>
      <c r="G31" s="188"/>
      <c r="H31" s="131" t="s">
        <v>135</v>
      </c>
      <c r="I31" s="131" t="s">
        <v>139</v>
      </c>
      <c r="J31" s="131" t="s">
        <v>0</v>
      </c>
      <c r="K31" s="131" t="s">
        <v>140</v>
      </c>
      <c r="L31" s="131" t="s">
        <v>141</v>
      </c>
      <c r="M31" s="131" t="s">
        <v>0</v>
      </c>
      <c r="N31" s="131" t="s">
        <v>203</v>
      </c>
      <c r="O31" s="131" t="s">
        <v>143</v>
      </c>
      <c r="P31" s="131">
        <v>34</v>
      </c>
      <c r="Q31" s="86"/>
      <c r="R31" s="87"/>
      <c r="S31" s="88"/>
      <c r="T31" s="189"/>
      <c r="U31" s="190"/>
    </row>
    <row r="32" spans="3:21" s="186" customFormat="1" ht="15" customHeight="1">
      <c r="C32" s="187"/>
      <c r="D32" s="322"/>
      <c r="E32" s="334"/>
      <c r="F32" s="240" t="s">
        <v>525</v>
      </c>
      <c r="G32" s="188"/>
      <c r="H32" s="131" t="s">
        <v>135</v>
      </c>
      <c r="I32" s="131" t="s">
        <v>139</v>
      </c>
      <c r="J32" s="131" t="s">
        <v>0</v>
      </c>
      <c r="K32" s="131" t="s">
        <v>140</v>
      </c>
      <c r="L32" s="131" t="s">
        <v>141</v>
      </c>
      <c r="M32" s="131" t="s">
        <v>0</v>
      </c>
      <c r="N32" s="131" t="s">
        <v>204</v>
      </c>
      <c r="O32" s="131" t="s">
        <v>143</v>
      </c>
      <c r="P32" s="131">
        <v>35</v>
      </c>
      <c r="Q32" s="86"/>
      <c r="R32" s="87"/>
      <c r="S32" s="88"/>
      <c r="T32" s="189"/>
      <c r="U32" s="190"/>
    </row>
    <row r="33" spans="3:40" s="186" customFormat="1" ht="15" customHeight="1">
      <c r="C33" s="187"/>
      <c r="D33" s="322"/>
      <c r="E33" s="334"/>
      <c r="F33" s="240" t="s">
        <v>12</v>
      </c>
      <c r="G33" s="188"/>
      <c r="H33" s="131" t="s">
        <v>135</v>
      </c>
      <c r="I33" s="131" t="s">
        <v>139</v>
      </c>
      <c r="J33" s="131" t="s">
        <v>0</v>
      </c>
      <c r="K33" s="131" t="s">
        <v>140</v>
      </c>
      <c r="L33" s="131" t="s">
        <v>141</v>
      </c>
      <c r="M33" s="131" t="s">
        <v>0</v>
      </c>
      <c r="N33" s="131" t="s">
        <v>205</v>
      </c>
      <c r="O33" s="131" t="s">
        <v>143</v>
      </c>
      <c r="P33" s="131">
        <v>36</v>
      </c>
      <c r="Q33" s="86"/>
      <c r="R33" s="87"/>
      <c r="S33" s="88"/>
      <c r="T33" s="189"/>
      <c r="U33" s="190"/>
    </row>
    <row r="34" spans="3:40" s="186" customFormat="1" ht="15" customHeight="1">
      <c r="C34" s="187"/>
      <c r="D34" s="322"/>
      <c r="E34" s="334"/>
      <c r="F34" s="240" t="s">
        <v>526</v>
      </c>
      <c r="G34" s="188"/>
      <c r="H34" s="131" t="s">
        <v>135</v>
      </c>
      <c r="I34" s="131" t="s">
        <v>139</v>
      </c>
      <c r="J34" s="131" t="s">
        <v>0</v>
      </c>
      <c r="K34" s="131" t="s">
        <v>140</v>
      </c>
      <c r="L34" s="131" t="s">
        <v>141</v>
      </c>
      <c r="M34" s="131" t="s">
        <v>0</v>
      </c>
      <c r="N34" s="131" t="s">
        <v>206</v>
      </c>
      <c r="O34" s="131" t="s">
        <v>143</v>
      </c>
      <c r="P34" s="131">
        <v>37</v>
      </c>
      <c r="Q34" s="86"/>
      <c r="R34" s="87"/>
      <c r="S34" s="88"/>
      <c r="T34" s="189"/>
      <c r="U34" s="190"/>
    </row>
    <row r="35" spans="3:40" s="186" customFormat="1" ht="15" customHeight="1">
      <c r="C35" s="187"/>
      <c r="D35" s="322"/>
      <c r="E35" s="334"/>
      <c r="F35" s="240" t="s">
        <v>13</v>
      </c>
      <c r="G35" s="188"/>
      <c r="H35" s="131" t="s">
        <v>135</v>
      </c>
      <c r="I35" s="131" t="s">
        <v>139</v>
      </c>
      <c r="J35" s="131" t="s">
        <v>0</v>
      </c>
      <c r="K35" s="131" t="s">
        <v>140</v>
      </c>
      <c r="L35" s="131" t="s">
        <v>141</v>
      </c>
      <c r="M35" s="131" t="s">
        <v>0</v>
      </c>
      <c r="N35" s="131" t="s">
        <v>207</v>
      </c>
      <c r="O35" s="131" t="s">
        <v>143</v>
      </c>
      <c r="P35" s="131">
        <v>38</v>
      </c>
      <c r="Q35" s="86"/>
      <c r="R35" s="87"/>
      <c r="S35" s="88"/>
      <c r="T35" s="189"/>
      <c r="U35" s="190"/>
    </row>
    <row r="36" spans="3:40" s="186" customFormat="1" ht="15" customHeight="1">
      <c r="C36" s="187"/>
      <c r="D36" s="322"/>
      <c r="E36" s="334"/>
      <c r="F36" s="240" t="s">
        <v>527</v>
      </c>
      <c r="G36" s="188"/>
      <c r="H36" s="131" t="s">
        <v>135</v>
      </c>
      <c r="I36" s="131" t="s">
        <v>139</v>
      </c>
      <c r="J36" s="131" t="s">
        <v>0</v>
      </c>
      <c r="K36" s="131" t="s">
        <v>140</v>
      </c>
      <c r="L36" s="131" t="s">
        <v>141</v>
      </c>
      <c r="M36" s="131" t="s">
        <v>0</v>
      </c>
      <c r="N36" s="131" t="s">
        <v>208</v>
      </c>
      <c r="O36" s="131" t="s">
        <v>143</v>
      </c>
      <c r="P36" s="131">
        <v>39</v>
      </c>
      <c r="Q36" s="86"/>
      <c r="R36" s="87"/>
      <c r="S36" s="88"/>
      <c r="T36" s="189"/>
      <c r="U36" s="190"/>
    </row>
    <row r="37" spans="3:40" s="186" customFormat="1" ht="15" customHeight="1">
      <c r="C37" s="187"/>
      <c r="D37" s="322"/>
      <c r="E37" s="334"/>
      <c r="F37" s="240" t="s">
        <v>528</v>
      </c>
      <c r="G37" s="188"/>
      <c r="H37" s="131" t="s">
        <v>135</v>
      </c>
      <c r="I37" s="131" t="s">
        <v>139</v>
      </c>
      <c r="J37" s="131" t="s">
        <v>0</v>
      </c>
      <c r="K37" s="131" t="s">
        <v>140</v>
      </c>
      <c r="L37" s="131" t="s">
        <v>141</v>
      </c>
      <c r="M37" s="131" t="s">
        <v>0</v>
      </c>
      <c r="N37" s="131" t="s">
        <v>209</v>
      </c>
      <c r="O37" s="131" t="s">
        <v>143</v>
      </c>
      <c r="P37" s="131">
        <v>40</v>
      </c>
      <c r="Q37" s="86"/>
      <c r="R37" s="87"/>
      <c r="S37" s="88"/>
      <c r="T37" s="189"/>
      <c r="U37" s="190"/>
    </row>
    <row r="38" spans="3:40" s="186" customFormat="1" ht="15" customHeight="1">
      <c r="C38" s="187"/>
      <c r="D38" s="322"/>
      <c r="E38" s="334"/>
      <c r="F38" s="240" t="s">
        <v>14</v>
      </c>
      <c r="G38" s="188"/>
      <c r="H38" s="131" t="s">
        <v>135</v>
      </c>
      <c r="I38" s="131" t="s">
        <v>139</v>
      </c>
      <c r="J38" s="131" t="s">
        <v>0</v>
      </c>
      <c r="K38" s="131" t="s">
        <v>140</v>
      </c>
      <c r="L38" s="131" t="s">
        <v>141</v>
      </c>
      <c r="M38" s="131" t="s">
        <v>0</v>
      </c>
      <c r="N38" s="131" t="s">
        <v>210</v>
      </c>
      <c r="O38" s="131" t="s">
        <v>143</v>
      </c>
      <c r="P38" s="131">
        <v>41</v>
      </c>
      <c r="Q38" s="86"/>
      <c r="R38" s="87"/>
      <c r="S38" s="88"/>
      <c r="T38" s="189"/>
      <c r="U38" s="190"/>
    </row>
    <row r="39" spans="3:40" s="186" customFormat="1" ht="15" customHeight="1">
      <c r="C39" s="187"/>
      <c r="D39" s="322"/>
      <c r="E39" s="334"/>
      <c r="F39" s="240" t="s">
        <v>15</v>
      </c>
      <c r="G39" s="188"/>
      <c r="H39" s="131" t="s">
        <v>135</v>
      </c>
      <c r="I39" s="131" t="s">
        <v>139</v>
      </c>
      <c r="J39" s="131" t="s">
        <v>0</v>
      </c>
      <c r="K39" s="131" t="s">
        <v>140</v>
      </c>
      <c r="L39" s="131" t="s">
        <v>141</v>
      </c>
      <c r="M39" s="131" t="s">
        <v>0</v>
      </c>
      <c r="N39" s="131" t="s">
        <v>211</v>
      </c>
      <c r="O39" s="131" t="s">
        <v>143</v>
      </c>
      <c r="P39" s="131">
        <v>42</v>
      </c>
      <c r="Q39" s="86"/>
      <c r="R39" s="87"/>
      <c r="S39" s="88"/>
      <c r="T39" s="189"/>
      <c r="U39" s="190"/>
    </row>
    <row r="40" spans="3:40" s="186" customFormat="1" ht="15" customHeight="1">
      <c r="C40" s="187"/>
      <c r="D40" s="322"/>
      <c r="E40" s="334"/>
      <c r="F40" s="240" t="s">
        <v>529</v>
      </c>
      <c r="G40" s="188"/>
      <c r="H40" s="131" t="s">
        <v>135</v>
      </c>
      <c r="I40" s="131" t="s">
        <v>139</v>
      </c>
      <c r="J40" s="131" t="s">
        <v>0</v>
      </c>
      <c r="K40" s="131" t="s">
        <v>140</v>
      </c>
      <c r="L40" s="131" t="s">
        <v>141</v>
      </c>
      <c r="M40" s="131" t="s">
        <v>0</v>
      </c>
      <c r="N40" s="131" t="s">
        <v>212</v>
      </c>
      <c r="O40" s="131" t="s">
        <v>143</v>
      </c>
      <c r="P40" s="131">
        <v>43</v>
      </c>
      <c r="Q40" s="86"/>
      <c r="R40" s="87"/>
      <c r="S40" s="88"/>
      <c r="T40" s="189"/>
      <c r="U40" s="190"/>
    </row>
    <row r="41" spans="3:40" s="186" customFormat="1" ht="15" customHeight="1">
      <c r="C41" s="187"/>
      <c r="D41" s="322"/>
      <c r="E41" s="334"/>
      <c r="F41" s="240" t="s">
        <v>530</v>
      </c>
      <c r="G41" s="188"/>
      <c r="H41" s="131" t="s">
        <v>135</v>
      </c>
      <c r="I41" s="131" t="s">
        <v>139</v>
      </c>
      <c r="J41" s="131" t="s">
        <v>0</v>
      </c>
      <c r="K41" s="131" t="s">
        <v>140</v>
      </c>
      <c r="L41" s="131" t="s">
        <v>141</v>
      </c>
      <c r="M41" s="131" t="s">
        <v>0</v>
      </c>
      <c r="N41" s="131" t="s">
        <v>213</v>
      </c>
      <c r="O41" s="131" t="s">
        <v>143</v>
      </c>
      <c r="P41" s="131">
        <v>44</v>
      </c>
      <c r="Q41" s="86"/>
      <c r="R41" s="87"/>
      <c r="S41" s="88"/>
      <c r="T41" s="189"/>
      <c r="U41" s="190"/>
    </row>
    <row r="42" spans="3:40" s="186" customFormat="1" ht="15" customHeight="1">
      <c r="C42" s="187"/>
      <c r="D42" s="322"/>
      <c r="E42" s="334"/>
      <c r="F42" s="240" t="s">
        <v>16</v>
      </c>
      <c r="G42" s="188"/>
      <c r="H42" s="131" t="s">
        <v>135</v>
      </c>
      <c r="I42" s="131" t="s">
        <v>139</v>
      </c>
      <c r="J42" s="131" t="s">
        <v>0</v>
      </c>
      <c r="K42" s="131" t="s">
        <v>140</v>
      </c>
      <c r="L42" s="131" t="s">
        <v>141</v>
      </c>
      <c r="M42" s="131" t="s">
        <v>0</v>
      </c>
      <c r="N42" s="131" t="s">
        <v>214</v>
      </c>
      <c r="O42" s="131" t="s">
        <v>143</v>
      </c>
      <c r="P42" s="131">
        <v>45</v>
      </c>
      <c r="Q42" s="86"/>
      <c r="R42" s="87"/>
      <c r="S42" s="88"/>
      <c r="T42" s="189"/>
      <c r="U42" s="190"/>
    </row>
    <row r="43" spans="3:40" s="186" customFormat="1" ht="15" customHeight="1">
      <c r="C43" s="187"/>
      <c r="D43" s="322"/>
      <c r="E43" s="334"/>
      <c r="F43" s="240" t="s">
        <v>17</v>
      </c>
      <c r="G43" s="188"/>
      <c r="H43" s="131" t="s">
        <v>135</v>
      </c>
      <c r="I43" s="131" t="s">
        <v>139</v>
      </c>
      <c r="J43" s="131" t="s">
        <v>0</v>
      </c>
      <c r="K43" s="131" t="s">
        <v>140</v>
      </c>
      <c r="L43" s="131" t="s">
        <v>141</v>
      </c>
      <c r="M43" s="131" t="s">
        <v>0</v>
      </c>
      <c r="N43" s="131" t="s">
        <v>215</v>
      </c>
      <c r="O43" s="131" t="s">
        <v>143</v>
      </c>
      <c r="P43" s="131">
        <v>46</v>
      </c>
      <c r="Q43" s="86"/>
      <c r="R43" s="87"/>
      <c r="S43" s="88"/>
      <c r="T43" s="189"/>
      <c r="U43" s="190"/>
    </row>
    <row r="44" spans="3:40" s="186" customFormat="1" ht="15" customHeight="1">
      <c r="C44" s="187"/>
      <c r="D44" s="322"/>
      <c r="E44" s="334"/>
      <c r="F44" s="240" t="s">
        <v>18</v>
      </c>
      <c r="G44" s="188"/>
      <c r="H44" s="131" t="s">
        <v>135</v>
      </c>
      <c r="I44" s="131" t="s">
        <v>139</v>
      </c>
      <c r="J44" s="131" t="s">
        <v>0</v>
      </c>
      <c r="K44" s="131" t="s">
        <v>140</v>
      </c>
      <c r="L44" s="131" t="s">
        <v>141</v>
      </c>
      <c r="M44" s="131" t="s">
        <v>0</v>
      </c>
      <c r="N44" s="131" t="s">
        <v>216</v>
      </c>
      <c r="O44" s="131" t="s">
        <v>143</v>
      </c>
      <c r="P44" s="131">
        <v>47</v>
      </c>
      <c r="Q44" s="86"/>
      <c r="R44" s="87"/>
      <c r="S44" s="88"/>
      <c r="T44" s="189"/>
      <c r="U44" s="190"/>
    </row>
    <row r="45" spans="3:40" s="186" customFormat="1" ht="15" customHeight="1">
      <c r="C45" s="187"/>
      <c r="D45" s="322"/>
      <c r="E45" s="334"/>
      <c r="F45" s="240" t="s">
        <v>531</v>
      </c>
      <c r="G45" s="188"/>
      <c r="H45" s="131" t="s">
        <v>135</v>
      </c>
      <c r="I45" s="131" t="s">
        <v>139</v>
      </c>
      <c r="J45" s="131" t="s">
        <v>0</v>
      </c>
      <c r="K45" s="131" t="s">
        <v>140</v>
      </c>
      <c r="L45" s="131" t="s">
        <v>141</v>
      </c>
      <c r="M45" s="131" t="s">
        <v>0</v>
      </c>
      <c r="N45" s="131" t="s">
        <v>217</v>
      </c>
      <c r="O45" s="131" t="s">
        <v>143</v>
      </c>
      <c r="P45" s="131">
        <v>48</v>
      </c>
      <c r="Q45" s="86"/>
      <c r="R45" s="87"/>
      <c r="S45" s="88"/>
      <c r="T45" s="189"/>
      <c r="U45" s="190"/>
    </row>
    <row r="46" spans="3:40" s="186" customFormat="1" ht="15" customHeight="1">
      <c r="C46" s="187"/>
      <c r="D46" s="322"/>
      <c r="E46" s="334"/>
      <c r="F46" s="240" t="s">
        <v>532</v>
      </c>
      <c r="G46" s="188"/>
      <c r="H46" s="131" t="s">
        <v>135</v>
      </c>
      <c r="I46" s="131" t="s">
        <v>139</v>
      </c>
      <c r="J46" s="131" t="s">
        <v>0</v>
      </c>
      <c r="K46" s="131" t="s">
        <v>140</v>
      </c>
      <c r="L46" s="131" t="s">
        <v>141</v>
      </c>
      <c r="M46" s="131" t="s">
        <v>0</v>
      </c>
      <c r="N46" s="131" t="s">
        <v>218</v>
      </c>
      <c r="O46" s="131" t="s">
        <v>143</v>
      </c>
      <c r="P46" s="131">
        <v>49</v>
      </c>
      <c r="Q46" s="86"/>
      <c r="R46" s="87"/>
      <c r="S46" s="88"/>
      <c r="T46" s="189"/>
      <c r="U46" s="189"/>
      <c r="V46" s="191"/>
      <c r="W46" s="191"/>
      <c r="X46" s="191"/>
      <c r="Y46" s="191"/>
      <c r="Z46" s="191"/>
      <c r="AA46" s="191"/>
      <c r="AB46" s="191"/>
      <c r="AC46" s="191"/>
      <c r="AD46" s="191"/>
      <c r="AE46" s="191"/>
      <c r="AF46" s="191"/>
      <c r="AG46" s="191"/>
      <c r="AH46" s="191"/>
      <c r="AI46" s="191"/>
      <c r="AJ46" s="191"/>
      <c r="AK46" s="191"/>
      <c r="AL46" s="191"/>
      <c r="AM46" s="191"/>
      <c r="AN46" s="191"/>
    </row>
    <row r="47" spans="3:40" s="186" customFormat="1" ht="15" customHeight="1">
      <c r="C47" s="187"/>
      <c r="D47" s="322"/>
      <c r="E47" s="334"/>
      <c r="F47" s="240" t="s">
        <v>533</v>
      </c>
      <c r="G47" s="188"/>
      <c r="H47" s="131" t="s">
        <v>135</v>
      </c>
      <c r="I47" s="131" t="s">
        <v>139</v>
      </c>
      <c r="J47" s="131" t="s">
        <v>0</v>
      </c>
      <c r="K47" s="131" t="s">
        <v>140</v>
      </c>
      <c r="L47" s="131" t="s">
        <v>141</v>
      </c>
      <c r="M47" s="131" t="s">
        <v>0</v>
      </c>
      <c r="N47" s="131" t="s">
        <v>219</v>
      </c>
      <c r="O47" s="131" t="s">
        <v>143</v>
      </c>
      <c r="P47" s="131">
        <v>50</v>
      </c>
      <c r="Q47" s="86"/>
      <c r="R47" s="87"/>
      <c r="S47" s="88"/>
      <c r="T47" s="189"/>
      <c r="U47" s="189"/>
      <c r="V47" s="191"/>
      <c r="W47" s="191"/>
      <c r="X47" s="191"/>
      <c r="Y47" s="191"/>
      <c r="Z47" s="191"/>
      <c r="AA47" s="191"/>
      <c r="AB47" s="191"/>
      <c r="AC47" s="191"/>
      <c r="AD47" s="191"/>
      <c r="AE47" s="191"/>
      <c r="AF47" s="191"/>
      <c r="AG47" s="191"/>
      <c r="AH47" s="191"/>
      <c r="AI47" s="191"/>
      <c r="AJ47" s="191"/>
      <c r="AK47" s="191"/>
      <c r="AL47" s="191"/>
      <c r="AM47" s="191"/>
      <c r="AN47" s="191"/>
    </row>
    <row r="48" spans="3:40" s="186" customFormat="1" ht="15" customHeight="1">
      <c r="C48" s="187"/>
      <c r="D48" s="322"/>
      <c r="E48" s="334"/>
      <c r="F48" s="240" t="s">
        <v>19</v>
      </c>
      <c r="G48" s="188"/>
      <c r="H48" s="131" t="s">
        <v>135</v>
      </c>
      <c r="I48" s="131" t="s">
        <v>139</v>
      </c>
      <c r="J48" s="131" t="s">
        <v>0</v>
      </c>
      <c r="K48" s="131" t="s">
        <v>140</v>
      </c>
      <c r="L48" s="131" t="s">
        <v>141</v>
      </c>
      <c r="M48" s="131" t="s">
        <v>0</v>
      </c>
      <c r="N48" s="131" t="s">
        <v>220</v>
      </c>
      <c r="O48" s="131" t="s">
        <v>143</v>
      </c>
      <c r="P48" s="131">
        <v>51</v>
      </c>
      <c r="Q48" s="86"/>
      <c r="R48" s="87"/>
      <c r="S48" s="88"/>
      <c r="T48" s="189"/>
      <c r="U48" s="189"/>
      <c r="V48" s="191"/>
      <c r="W48" s="191"/>
      <c r="X48" s="191"/>
      <c r="Y48" s="191"/>
      <c r="Z48" s="191"/>
      <c r="AA48" s="191"/>
      <c r="AB48" s="191"/>
      <c r="AC48" s="191"/>
      <c r="AD48" s="191"/>
      <c r="AE48" s="191"/>
      <c r="AF48" s="191"/>
      <c r="AG48" s="191"/>
      <c r="AH48" s="191"/>
      <c r="AI48" s="191"/>
      <c r="AJ48" s="191"/>
      <c r="AK48" s="191"/>
      <c r="AL48" s="191"/>
      <c r="AM48" s="191"/>
      <c r="AN48" s="191"/>
    </row>
    <row r="49" spans="3:40" s="186" customFormat="1" ht="15" customHeight="1">
      <c r="C49" s="187"/>
      <c r="D49" s="322"/>
      <c r="E49" s="334"/>
      <c r="F49" s="240" t="s">
        <v>534</v>
      </c>
      <c r="G49" s="188"/>
      <c r="H49" s="131" t="s">
        <v>135</v>
      </c>
      <c r="I49" s="131" t="s">
        <v>139</v>
      </c>
      <c r="J49" s="131" t="s">
        <v>0</v>
      </c>
      <c r="K49" s="131" t="s">
        <v>140</v>
      </c>
      <c r="L49" s="131" t="s">
        <v>141</v>
      </c>
      <c r="M49" s="131" t="s">
        <v>0</v>
      </c>
      <c r="N49" s="131" t="s">
        <v>221</v>
      </c>
      <c r="O49" s="131" t="s">
        <v>143</v>
      </c>
      <c r="P49" s="131">
        <v>52</v>
      </c>
      <c r="Q49" s="86"/>
      <c r="R49" s="87"/>
      <c r="S49" s="88"/>
      <c r="T49" s="189"/>
      <c r="U49" s="189"/>
      <c r="V49" s="191"/>
      <c r="W49" s="191"/>
      <c r="X49" s="191"/>
      <c r="Y49" s="191"/>
      <c r="Z49" s="191"/>
      <c r="AA49" s="191"/>
      <c r="AB49" s="191"/>
      <c r="AC49" s="191"/>
      <c r="AD49" s="191"/>
      <c r="AE49" s="191"/>
      <c r="AF49" s="191"/>
      <c r="AG49" s="191"/>
      <c r="AH49" s="191"/>
      <c r="AI49" s="191"/>
      <c r="AJ49" s="191"/>
      <c r="AK49" s="191"/>
      <c r="AL49" s="191"/>
      <c r="AM49" s="191"/>
      <c r="AN49" s="191"/>
    </row>
    <row r="50" spans="3:40" s="186" customFormat="1" ht="15" customHeight="1">
      <c r="C50" s="187"/>
      <c r="D50" s="322"/>
      <c r="E50" s="334"/>
      <c r="F50" s="240" t="s">
        <v>20</v>
      </c>
      <c r="G50" s="188"/>
      <c r="H50" s="131" t="s">
        <v>135</v>
      </c>
      <c r="I50" s="131" t="s">
        <v>139</v>
      </c>
      <c r="J50" s="131" t="s">
        <v>0</v>
      </c>
      <c r="K50" s="131" t="s">
        <v>140</v>
      </c>
      <c r="L50" s="131" t="s">
        <v>141</v>
      </c>
      <c r="M50" s="131" t="s">
        <v>0</v>
      </c>
      <c r="N50" s="131" t="s">
        <v>222</v>
      </c>
      <c r="O50" s="131" t="s">
        <v>143</v>
      </c>
      <c r="P50" s="131">
        <v>53</v>
      </c>
      <c r="Q50" s="86"/>
      <c r="R50" s="87"/>
      <c r="S50" s="88"/>
      <c r="T50" s="189"/>
      <c r="U50" s="189"/>
      <c r="V50" s="191"/>
      <c r="W50" s="191"/>
      <c r="X50" s="191"/>
      <c r="Y50" s="191"/>
      <c r="Z50" s="191"/>
      <c r="AA50" s="191"/>
      <c r="AB50" s="191"/>
      <c r="AC50" s="191"/>
      <c r="AD50" s="191"/>
      <c r="AE50" s="191"/>
      <c r="AF50" s="191"/>
      <c r="AG50" s="191"/>
      <c r="AH50" s="191"/>
      <c r="AI50" s="191"/>
      <c r="AJ50" s="191"/>
      <c r="AK50" s="191"/>
      <c r="AL50" s="191"/>
      <c r="AM50" s="191"/>
      <c r="AN50" s="191"/>
    </row>
    <row r="51" spans="3:40" s="186" customFormat="1" ht="15" customHeight="1">
      <c r="C51" s="187"/>
      <c r="D51" s="322"/>
      <c r="E51" s="334"/>
      <c r="F51" s="240" t="s">
        <v>535</v>
      </c>
      <c r="G51" s="188"/>
      <c r="H51" s="131" t="s">
        <v>135</v>
      </c>
      <c r="I51" s="131" t="s">
        <v>139</v>
      </c>
      <c r="J51" s="131" t="s">
        <v>0</v>
      </c>
      <c r="K51" s="131" t="s">
        <v>140</v>
      </c>
      <c r="L51" s="131" t="s">
        <v>141</v>
      </c>
      <c r="M51" s="131" t="s">
        <v>0</v>
      </c>
      <c r="N51" s="131" t="s">
        <v>223</v>
      </c>
      <c r="O51" s="131" t="s">
        <v>143</v>
      </c>
      <c r="P51" s="131">
        <v>54</v>
      </c>
      <c r="Q51" s="86"/>
      <c r="R51" s="87"/>
      <c r="S51" s="88"/>
      <c r="T51" s="189"/>
      <c r="U51" s="189"/>
      <c r="V51" s="191"/>
      <c r="W51" s="191"/>
      <c r="X51" s="191"/>
      <c r="Y51" s="191"/>
      <c r="Z51" s="191"/>
      <c r="AA51" s="191"/>
      <c r="AB51" s="191"/>
      <c r="AC51" s="191"/>
      <c r="AD51" s="191"/>
      <c r="AE51" s="191"/>
      <c r="AF51" s="191"/>
      <c r="AG51" s="191"/>
      <c r="AH51" s="191"/>
      <c r="AI51" s="191"/>
      <c r="AJ51" s="191"/>
      <c r="AK51" s="191"/>
      <c r="AL51" s="191"/>
      <c r="AM51" s="191"/>
      <c r="AN51" s="191"/>
    </row>
    <row r="52" spans="3:40" s="186" customFormat="1" ht="15" customHeight="1">
      <c r="C52" s="187"/>
      <c r="D52" s="322"/>
      <c r="E52" s="334"/>
      <c r="F52" s="240" t="s">
        <v>21</v>
      </c>
      <c r="G52" s="188"/>
      <c r="H52" s="131" t="s">
        <v>135</v>
      </c>
      <c r="I52" s="131" t="s">
        <v>139</v>
      </c>
      <c r="J52" s="131" t="s">
        <v>0</v>
      </c>
      <c r="K52" s="131" t="s">
        <v>140</v>
      </c>
      <c r="L52" s="131" t="s">
        <v>141</v>
      </c>
      <c r="M52" s="131" t="s">
        <v>0</v>
      </c>
      <c r="N52" s="131" t="s">
        <v>224</v>
      </c>
      <c r="O52" s="131" t="s">
        <v>143</v>
      </c>
      <c r="P52" s="131">
        <v>55</v>
      </c>
      <c r="Q52" s="86"/>
      <c r="R52" s="87"/>
      <c r="S52" s="88"/>
      <c r="T52" s="189"/>
      <c r="U52" s="189"/>
      <c r="V52" s="191"/>
      <c r="W52" s="191"/>
      <c r="X52" s="191"/>
      <c r="Y52" s="191"/>
      <c r="Z52" s="191"/>
      <c r="AA52" s="191"/>
      <c r="AB52" s="191"/>
      <c r="AC52" s="191"/>
      <c r="AD52" s="191"/>
      <c r="AE52" s="191"/>
      <c r="AF52" s="191"/>
      <c r="AG52" s="191"/>
      <c r="AH52" s="191"/>
      <c r="AI52" s="191"/>
      <c r="AJ52" s="191"/>
      <c r="AK52" s="191"/>
      <c r="AL52" s="191"/>
      <c r="AM52" s="191"/>
      <c r="AN52" s="191"/>
    </row>
    <row r="53" spans="3:40" s="186" customFormat="1" ht="15" customHeight="1">
      <c r="C53" s="187"/>
      <c r="D53" s="322"/>
      <c r="E53" s="334"/>
      <c r="F53" s="240" t="s">
        <v>536</v>
      </c>
      <c r="G53" s="188"/>
      <c r="H53" s="131" t="s">
        <v>135</v>
      </c>
      <c r="I53" s="131" t="s">
        <v>139</v>
      </c>
      <c r="J53" s="131" t="s">
        <v>0</v>
      </c>
      <c r="K53" s="131" t="s">
        <v>140</v>
      </c>
      <c r="L53" s="131" t="s">
        <v>141</v>
      </c>
      <c r="M53" s="131" t="s">
        <v>0</v>
      </c>
      <c r="N53" s="131" t="s">
        <v>225</v>
      </c>
      <c r="O53" s="131" t="s">
        <v>143</v>
      </c>
      <c r="P53" s="131">
        <v>56</v>
      </c>
      <c r="Q53" s="86"/>
      <c r="R53" s="87"/>
      <c r="S53" s="88"/>
      <c r="T53" s="189"/>
      <c r="U53" s="189"/>
      <c r="V53" s="191"/>
      <c r="W53" s="191"/>
      <c r="X53" s="191"/>
      <c r="Y53" s="191"/>
      <c r="Z53" s="191"/>
      <c r="AA53" s="191"/>
      <c r="AB53" s="191"/>
      <c r="AC53" s="191"/>
      <c r="AD53" s="191"/>
      <c r="AE53" s="191"/>
      <c r="AF53" s="191"/>
      <c r="AG53" s="191"/>
      <c r="AH53" s="191"/>
      <c r="AI53" s="191"/>
      <c r="AJ53" s="191"/>
      <c r="AK53" s="191"/>
      <c r="AL53" s="191"/>
      <c r="AM53" s="191"/>
      <c r="AN53" s="191"/>
    </row>
    <row r="54" spans="3:40" s="186" customFormat="1" ht="15" customHeight="1">
      <c r="C54" s="187"/>
      <c r="D54" s="322"/>
      <c r="E54" s="334"/>
      <c r="F54" s="240" t="s">
        <v>537</v>
      </c>
      <c r="G54" s="188"/>
      <c r="H54" s="131" t="s">
        <v>135</v>
      </c>
      <c r="I54" s="131" t="s">
        <v>139</v>
      </c>
      <c r="J54" s="131" t="s">
        <v>0</v>
      </c>
      <c r="K54" s="131" t="s">
        <v>140</v>
      </c>
      <c r="L54" s="131" t="s">
        <v>141</v>
      </c>
      <c r="M54" s="131" t="s">
        <v>0</v>
      </c>
      <c r="N54" s="131" t="s">
        <v>226</v>
      </c>
      <c r="O54" s="131" t="s">
        <v>143</v>
      </c>
      <c r="P54" s="131">
        <v>57</v>
      </c>
      <c r="Q54" s="86"/>
      <c r="R54" s="87"/>
      <c r="S54" s="88"/>
      <c r="T54" s="189"/>
      <c r="U54" s="189"/>
      <c r="V54" s="191"/>
      <c r="W54" s="191"/>
      <c r="X54" s="191"/>
      <c r="Y54" s="191"/>
      <c r="Z54" s="191"/>
      <c r="AA54" s="191"/>
      <c r="AB54" s="191"/>
      <c r="AC54" s="191"/>
      <c r="AD54" s="191"/>
      <c r="AE54" s="191"/>
      <c r="AF54" s="191"/>
      <c r="AG54" s="191"/>
      <c r="AH54" s="191"/>
      <c r="AI54" s="191"/>
      <c r="AJ54" s="191"/>
      <c r="AK54" s="191"/>
      <c r="AL54" s="191"/>
      <c r="AM54" s="191"/>
      <c r="AN54" s="191"/>
    </row>
    <row r="55" spans="3:40" s="186" customFormat="1" ht="15" customHeight="1">
      <c r="C55" s="187"/>
      <c r="D55" s="322"/>
      <c r="E55" s="334"/>
      <c r="F55" s="240" t="s">
        <v>22</v>
      </c>
      <c r="G55" s="188"/>
      <c r="H55" s="131" t="s">
        <v>135</v>
      </c>
      <c r="I55" s="131" t="s">
        <v>139</v>
      </c>
      <c r="J55" s="131" t="s">
        <v>0</v>
      </c>
      <c r="K55" s="131" t="s">
        <v>140</v>
      </c>
      <c r="L55" s="131" t="s">
        <v>141</v>
      </c>
      <c r="M55" s="131" t="s">
        <v>0</v>
      </c>
      <c r="N55" s="131" t="s">
        <v>227</v>
      </c>
      <c r="O55" s="131" t="s">
        <v>143</v>
      </c>
      <c r="P55" s="131">
        <v>58</v>
      </c>
      <c r="Q55" s="86"/>
      <c r="R55" s="87"/>
      <c r="S55" s="88"/>
      <c r="T55" s="189"/>
      <c r="U55" s="189"/>
      <c r="V55" s="191"/>
      <c r="W55" s="191"/>
      <c r="X55" s="191"/>
      <c r="Y55" s="191"/>
      <c r="Z55" s="191"/>
      <c r="AA55" s="191"/>
      <c r="AB55" s="191"/>
      <c r="AC55" s="191"/>
      <c r="AD55" s="191"/>
      <c r="AE55" s="191"/>
      <c r="AF55" s="191"/>
      <c r="AG55" s="191"/>
      <c r="AH55" s="191"/>
      <c r="AI55" s="191"/>
      <c r="AJ55" s="191"/>
      <c r="AK55" s="191"/>
      <c r="AL55" s="191"/>
      <c r="AM55" s="191"/>
      <c r="AN55" s="191"/>
    </row>
    <row r="56" spans="3:40" s="186" customFormat="1" ht="15" customHeight="1">
      <c r="C56" s="187"/>
      <c r="D56" s="322"/>
      <c r="E56" s="334"/>
      <c r="F56" s="240" t="s">
        <v>23</v>
      </c>
      <c r="G56" s="188"/>
      <c r="H56" s="131" t="s">
        <v>135</v>
      </c>
      <c r="I56" s="131" t="s">
        <v>139</v>
      </c>
      <c r="J56" s="131" t="s">
        <v>0</v>
      </c>
      <c r="K56" s="131" t="s">
        <v>140</v>
      </c>
      <c r="L56" s="131" t="s">
        <v>141</v>
      </c>
      <c r="M56" s="131" t="s">
        <v>0</v>
      </c>
      <c r="N56" s="131" t="s">
        <v>228</v>
      </c>
      <c r="O56" s="131" t="s">
        <v>143</v>
      </c>
      <c r="P56" s="131">
        <v>59</v>
      </c>
      <c r="Q56" s="86"/>
      <c r="R56" s="87"/>
      <c r="S56" s="88"/>
      <c r="T56" s="189"/>
      <c r="U56" s="189"/>
      <c r="V56" s="191"/>
      <c r="W56" s="191"/>
      <c r="X56" s="191"/>
      <c r="Y56" s="191"/>
      <c r="Z56" s="191"/>
      <c r="AA56" s="191"/>
      <c r="AB56" s="191"/>
      <c r="AC56" s="191"/>
      <c r="AD56" s="191"/>
      <c r="AE56" s="191"/>
      <c r="AF56" s="191"/>
      <c r="AG56" s="191"/>
      <c r="AH56" s="191"/>
      <c r="AI56" s="191"/>
      <c r="AJ56" s="191"/>
      <c r="AK56" s="191"/>
      <c r="AL56" s="191"/>
      <c r="AM56" s="191"/>
      <c r="AN56" s="191"/>
    </row>
    <row r="57" spans="3:40" s="186" customFormat="1" ht="15" customHeight="1">
      <c r="C57" s="187"/>
      <c r="D57" s="322"/>
      <c r="E57" s="334"/>
      <c r="F57" s="240" t="s">
        <v>538</v>
      </c>
      <c r="G57" s="188"/>
      <c r="H57" s="131" t="s">
        <v>135</v>
      </c>
      <c r="I57" s="131" t="s">
        <v>139</v>
      </c>
      <c r="J57" s="131" t="s">
        <v>0</v>
      </c>
      <c r="K57" s="131" t="s">
        <v>140</v>
      </c>
      <c r="L57" s="131" t="s">
        <v>141</v>
      </c>
      <c r="M57" s="131" t="s">
        <v>0</v>
      </c>
      <c r="N57" s="131" t="s">
        <v>229</v>
      </c>
      <c r="O57" s="131" t="s">
        <v>143</v>
      </c>
      <c r="P57" s="131">
        <v>60</v>
      </c>
      <c r="Q57" s="86"/>
      <c r="R57" s="87"/>
      <c r="S57" s="88"/>
      <c r="T57" s="189"/>
      <c r="U57" s="189"/>
      <c r="V57" s="191"/>
      <c r="W57" s="191"/>
      <c r="X57" s="191"/>
      <c r="Y57" s="191"/>
      <c r="Z57" s="191"/>
      <c r="AA57" s="191"/>
      <c r="AB57" s="191"/>
      <c r="AC57" s="191"/>
      <c r="AD57" s="191"/>
      <c r="AE57" s="191"/>
      <c r="AF57" s="191"/>
      <c r="AG57" s="191"/>
      <c r="AH57" s="191"/>
      <c r="AI57" s="191"/>
      <c r="AJ57" s="191"/>
      <c r="AK57" s="191"/>
      <c r="AL57" s="191"/>
      <c r="AM57" s="191"/>
      <c r="AN57" s="191"/>
    </row>
    <row r="58" spans="3:40" s="186" customFormat="1" ht="15" customHeight="1">
      <c r="C58" s="187"/>
      <c r="D58" s="322"/>
      <c r="E58" s="334"/>
      <c r="F58" s="240" t="s">
        <v>539</v>
      </c>
      <c r="G58" s="188"/>
      <c r="H58" s="131" t="s">
        <v>135</v>
      </c>
      <c r="I58" s="131" t="s">
        <v>139</v>
      </c>
      <c r="J58" s="131" t="s">
        <v>0</v>
      </c>
      <c r="K58" s="131" t="s">
        <v>140</v>
      </c>
      <c r="L58" s="131" t="s">
        <v>141</v>
      </c>
      <c r="M58" s="131" t="s">
        <v>0</v>
      </c>
      <c r="N58" s="131" t="s">
        <v>230</v>
      </c>
      <c r="O58" s="131" t="s">
        <v>143</v>
      </c>
      <c r="P58" s="131">
        <v>61</v>
      </c>
      <c r="Q58" s="86"/>
      <c r="R58" s="87"/>
      <c r="S58" s="88"/>
      <c r="T58" s="189"/>
      <c r="U58" s="189"/>
      <c r="V58" s="191"/>
      <c r="W58" s="191"/>
      <c r="X58" s="191"/>
      <c r="Y58" s="191"/>
      <c r="Z58" s="191"/>
      <c r="AA58" s="191"/>
      <c r="AB58" s="191"/>
      <c r="AC58" s="191"/>
      <c r="AD58" s="191"/>
      <c r="AE58" s="191"/>
      <c r="AF58" s="191"/>
      <c r="AG58" s="191"/>
      <c r="AH58" s="191"/>
      <c r="AI58" s="191"/>
      <c r="AJ58" s="191"/>
      <c r="AK58" s="191"/>
      <c r="AL58" s="191"/>
      <c r="AM58" s="191"/>
      <c r="AN58" s="191"/>
    </row>
    <row r="59" spans="3:40" s="186" customFormat="1" ht="15" customHeight="1">
      <c r="C59" s="187"/>
      <c r="D59" s="322"/>
      <c r="E59" s="334"/>
      <c r="F59" s="240" t="s">
        <v>540</v>
      </c>
      <c r="G59" s="188"/>
      <c r="H59" s="131" t="s">
        <v>135</v>
      </c>
      <c r="I59" s="131" t="s">
        <v>139</v>
      </c>
      <c r="J59" s="131" t="s">
        <v>0</v>
      </c>
      <c r="K59" s="131" t="s">
        <v>140</v>
      </c>
      <c r="L59" s="131" t="s">
        <v>141</v>
      </c>
      <c r="M59" s="131" t="s">
        <v>0</v>
      </c>
      <c r="N59" s="131" t="s">
        <v>231</v>
      </c>
      <c r="O59" s="131" t="s">
        <v>143</v>
      </c>
      <c r="P59" s="131">
        <v>62</v>
      </c>
      <c r="Q59" s="86"/>
      <c r="R59" s="87"/>
      <c r="S59" s="88"/>
      <c r="T59" s="189"/>
      <c r="U59" s="192"/>
      <c r="V59" s="193"/>
      <c r="W59" s="193"/>
      <c r="X59" s="193"/>
      <c r="Y59" s="193"/>
      <c r="Z59" s="193"/>
      <c r="AA59" s="193"/>
      <c r="AB59" s="193"/>
      <c r="AC59" s="193"/>
      <c r="AD59" s="193"/>
      <c r="AE59" s="193"/>
      <c r="AF59" s="193"/>
      <c r="AG59" s="193"/>
      <c r="AH59" s="193"/>
      <c r="AI59" s="193"/>
      <c r="AJ59" s="193"/>
      <c r="AK59" s="193"/>
      <c r="AL59" s="193"/>
      <c r="AM59" s="193"/>
      <c r="AN59" s="193"/>
    </row>
    <row r="60" spans="3:40" s="186" customFormat="1" ht="15" customHeight="1">
      <c r="C60" s="187"/>
      <c r="D60" s="322"/>
      <c r="E60" s="334"/>
      <c r="F60" s="240" t="s">
        <v>541</v>
      </c>
      <c r="G60" s="188"/>
      <c r="H60" s="131" t="s">
        <v>135</v>
      </c>
      <c r="I60" s="131" t="s">
        <v>139</v>
      </c>
      <c r="J60" s="131" t="s">
        <v>0</v>
      </c>
      <c r="K60" s="131" t="s">
        <v>140</v>
      </c>
      <c r="L60" s="131" t="s">
        <v>141</v>
      </c>
      <c r="M60" s="131" t="s">
        <v>0</v>
      </c>
      <c r="N60" s="131" t="s">
        <v>232</v>
      </c>
      <c r="O60" s="131" t="s">
        <v>143</v>
      </c>
      <c r="P60" s="131">
        <v>63</v>
      </c>
      <c r="Q60" s="86"/>
      <c r="R60" s="87"/>
      <c r="S60" s="88"/>
      <c r="T60" s="189"/>
      <c r="U60" s="189"/>
      <c r="V60" s="191"/>
      <c r="W60" s="191"/>
      <c r="X60" s="191"/>
      <c r="Y60" s="191"/>
      <c r="Z60" s="191"/>
      <c r="AA60" s="191"/>
      <c r="AB60" s="191"/>
      <c r="AC60" s="191"/>
      <c r="AD60" s="191"/>
      <c r="AE60" s="191"/>
      <c r="AF60" s="191"/>
      <c r="AG60" s="191"/>
      <c r="AH60" s="191"/>
      <c r="AI60" s="191"/>
      <c r="AJ60" s="191"/>
      <c r="AK60" s="191"/>
      <c r="AL60" s="191"/>
      <c r="AM60" s="191"/>
      <c r="AN60" s="191"/>
    </row>
    <row r="61" spans="3:40" s="186" customFormat="1" ht="15" customHeight="1">
      <c r="C61" s="187"/>
      <c r="D61" s="322"/>
      <c r="E61" s="334"/>
      <c r="F61" s="240" t="s">
        <v>24</v>
      </c>
      <c r="G61" s="188"/>
      <c r="H61" s="131" t="s">
        <v>135</v>
      </c>
      <c r="I61" s="131" t="s">
        <v>139</v>
      </c>
      <c r="J61" s="131" t="s">
        <v>0</v>
      </c>
      <c r="K61" s="131" t="s">
        <v>140</v>
      </c>
      <c r="L61" s="131" t="s">
        <v>141</v>
      </c>
      <c r="M61" s="131" t="s">
        <v>0</v>
      </c>
      <c r="N61" s="131" t="s">
        <v>233</v>
      </c>
      <c r="O61" s="131" t="s">
        <v>143</v>
      </c>
      <c r="P61" s="131">
        <v>64</v>
      </c>
      <c r="Q61" s="86"/>
      <c r="R61" s="87"/>
      <c r="S61" s="88"/>
      <c r="T61" s="189"/>
      <c r="U61" s="189"/>
      <c r="V61" s="191"/>
      <c r="W61" s="191"/>
      <c r="X61" s="191"/>
      <c r="Y61" s="191"/>
      <c r="Z61" s="191"/>
      <c r="AA61" s="191"/>
      <c r="AB61" s="191"/>
      <c r="AC61" s="191"/>
      <c r="AD61" s="191"/>
      <c r="AE61" s="191"/>
      <c r="AF61" s="191"/>
      <c r="AG61" s="191"/>
      <c r="AH61" s="191"/>
      <c r="AI61" s="191"/>
      <c r="AJ61" s="191"/>
      <c r="AK61" s="191"/>
      <c r="AL61" s="191"/>
      <c r="AM61" s="191"/>
      <c r="AN61" s="191"/>
    </row>
    <row r="62" spans="3:40" s="186" customFormat="1" ht="15" customHeight="1">
      <c r="C62" s="187"/>
      <c r="D62" s="322"/>
      <c r="E62" s="334"/>
      <c r="F62" s="240" t="s">
        <v>25</v>
      </c>
      <c r="G62" s="188"/>
      <c r="H62" s="131" t="s">
        <v>135</v>
      </c>
      <c r="I62" s="131" t="s">
        <v>139</v>
      </c>
      <c r="J62" s="131" t="s">
        <v>0</v>
      </c>
      <c r="K62" s="131" t="s">
        <v>140</v>
      </c>
      <c r="L62" s="131" t="s">
        <v>141</v>
      </c>
      <c r="M62" s="131" t="s">
        <v>0</v>
      </c>
      <c r="N62" s="131" t="s">
        <v>234</v>
      </c>
      <c r="O62" s="131" t="s">
        <v>143</v>
      </c>
      <c r="P62" s="131">
        <v>65</v>
      </c>
      <c r="Q62" s="86"/>
      <c r="R62" s="87"/>
      <c r="S62" s="88"/>
      <c r="T62" s="189"/>
      <c r="U62" s="189"/>
      <c r="V62" s="191"/>
      <c r="W62" s="191"/>
      <c r="X62" s="191"/>
      <c r="Y62" s="191"/>
      <c r="Z62" s="191"/>
      <c r="AA62" s="191"/>
      <c r="AB62" s="191"/>
      <c r="AC62" s="191"/>
      <c r="AD62" s="191"/>
      <c r="AE62" s="191"/>
      <c r="AF62" s="191"/>
      <c r="AG62" s="191"/>
      <c r="AH62" s="191"/>
      <c r="AI62" s="191"/>
      <c r="AJ62" s="191"/>
      <c r="AK62" s="191"/>
      <c r="AL62" s="191"/>
      <c r="AM62" s="191"/>
      <c r="AN62" s="191"/>
    </row>
    <row r="63" spans="3:40" s="186" customFormat="1" ht="15" customHeight="1">
      <c r="C63" s="187"/>
      <c r="D63" s="322"/>
      <c r="E63" s="334"/>
      <c r="F63" s="240" t="s">
        <v>542</v>
      </c>
      <c r="G63" s="188"/>
      <c r="H63" s="131" t="s">
        <v>135</v>
      </c>
      <c r="I63" s="131" t="s">
        <v>139</v>
      </c>
      <c r="J63" s="131" t="s">
        <v>0</v>
      </c>
      <c r="K63" s="131" t="s">
        <v>140</v>
      </c>
      <c r="L63" s="131" t="s">
        <v>141</v>
      </c>
      <c r="M63" s="131" t="s">
        <v>0</v>
      </c>
      <c r="N63" s="131" t="s">
        <v>235</v>
      </c>
      <c r="O63" s="131" t="s">
        <v>143</v>
      </c>
      <c r="P63" s="131">
        <v>66</v>
      </c>
      <c r="Q63" s="86"/>
      <c r="R63" s="87"/>
      <c r="S63" s="88"/>
      <c r="T63" s="189"/>
      <c r="U63" s="189"/>
      <c r="V63" s="191"/>
      <c r="W63" s="191"/>
      <c r="X63" s="191"/>
      <c r="Y63" s="191"/>
      <c r="Z63" s="191"/>
      <c r="AA63" s="191"/>
      <c r="AB63" s="191"/>
      <c r="AC63" s="191"/>
      <c r="AD63" s="191"/>
      <c r="AE63" s="191"/>
      <c r="AF63" s="191"/>
      <c r="AG63" s="191"/>
      <c r="AH63" s="191"/>
      <c r="AI63" s="191"/>
      <c r="AJ63" s="191"/>
      <c r="AK63" s="191"/>
      <c r="AL63" s="191"/>
      <c r="AM63" s="191"/>
      <c r="AN63" s="191"/>
    </row>
    <row r="64" spans="3:40" s="186" customFormat="1" ht="15" customHeight="1">
      <c r="C64" s="187"/>
      <c r="D64" s="322"/>
      <c r="E64" s="334"/>
      <c r="F64" s="240" t="s">
        <v>543</v>
      </c>
      <c r="G64" s="188"/>
      <c r="H64" s="131" t="s">
        <v>135</v>
      </c>
      <c r="I64" s="131" t="s">
        <v>139</v>
      </c>
      <c r="J64" s="131" t="s">
        <v>0</v>
      </c>
      <c r="K64" s="131" t="s">
        <v>140</v>
      </c>
      <c r="L64" s="131" t="s">
        <v>141</v>
      </c>
      <c r="M64" s="131" t="s">
        <v>0</v>
      </c>
      <c r="N64" s="131" t="s">
        <v>236</v>
      </c>
      <c r="O64" s="131" t="s">
        <v>143</v>
      </c>
      <c r="P64" s="131">
        <v>67</v>
      </c>
      <c r="Q64" s="86"/>
      <c r="R64" s="87"/>
      <c r="S64" s="88"/>
      <c r="T64" s="189"/>
      <c r="U64" s="189"/>
      <c r="V64" s="191"/>
      <c r="W64" s="191"/>
      <c r="X64" s="191"/>
      <c r="Y64" s="191"/>
      <c r="Z64" s="191"/>
      <c r="AA64" s="191"/>
      <c r="AB64" s="191"/>
      <c r="AC64" s="191"/>
      <c r="AD64" s="191"/>
      <c r="AE64" s="191"/>
      <c r="AF64" s="191"/>
      <c r="AG64" s="191"/>
      <c r="AH64" s="191"/>
      <c r="AI64" s="191"/>
      <c r="AJ64" s="191"/>
      <c r="AK64" s="191"/>
      <c r="AL64" s="191"/>
      <c r="AM64" s="191"/>
      <c r="AN64" s="191"/>
    </row>
    <row r="65" spans="3:40" s="186" customFormat="1" ht="15" customHeight="1">
      <c r="C65" s="187"/>
      <c r="D65" s="322"/>
      <c r="E65" s="334"/>
      <c r="F65" s="240" t="s">
        <v>544</v>
      </c>
      <c r="G65" s="188"/>
      <c r="H65" s="131" t="s">
        <v>135</v>
      </c>
      <c r="I65" s="131" t="s">
        <v>139</v>
      </c>
      <c r="J65" s="131" t="s">
        <v>0</v>
      </c>
      <c r="K65" s="131" t="s">
        <v>140</v>
      </c>
      <c r="L65" s="131" t="s">
        <v>141</v>
      </c>
      <c r="M65" s="131" t="s">
        <v>0</v>
      </c>
      <c r="N65" s="131" t="s">
        <v>237</v>
      </c>
      <c r="O65" s="131" t="s">
        <v>143</v>
      </c>
      <c r="P65" s="131">
        <v>68</v>
      </c>
      <c r="Q65" s="86"/>
      <c r="R65" s="87"/>
      <c r="S65" s="88"/>
      <c r="T65" s="189"/>
      <c r="U65" s="189"/>
      <c r="V65" s="191"/>
      <c r="W65" s="191"/>
      <c r="X65" s="191"/>
      <c r="Y65" s="191"/>
      <c r="Z65" s="191"/>
      <c r="AA65" s="191"/>
      <c r="AB65" s="191"/>
      <c r="AC65" s="191"/>
      <c r="AD65" s="191"/>
      <c r="AE65" s="191"/>
      <c r="AF65" s="191"/>
      <c r="AG65" s="191"/>
      <c r="AH65" s="191"/>
      <c r="AI65" s="191"/>
      <c r="AJ65" s="191"/>
      <c r="AK65" s="191"/>
      <c r="AL65" s="191"/>
      <c r="AM65" s="191"/>
      <c r="AN65" s="191"/>
    </row>
    <row r="66" spans="3:40" s="186" customFormat="1" ht="15" customHeight="1">
      <c r="C66" s="187"/>
      <c r="D66" s="322"/>
      <c r="E66" s="334"/>
      <c r="F66" s="240" t="s">
        <v>545</v>
      </c>
      <c r="G66" s="188"/>
      <c r="H66" s="131" t="s">
        <v>135</v>
      </c>
      <c r="I66" s="131" t="s">
        <v>139</v>
      </c>
      <c r="J66" s="131" t="s">
        <v>0</v>
      </c>
      <c r="K66" s="131" t="s">
        <v>140</v>
      </c>
      <c r="L66" s="131" t="s">
        <v>141</v>
      </c>
      <c r="M66" s="131" t="s">
        <v>0</v>
      </c>
      <c r="N66" s="131" t="s">
        <v>238</v>
      </c>
      <c r="O66" s="131" t="s">
        <v>143</v>
      </c>
      <c r="P66" s="131">
        <v>69</v>
      </c>
      <c r="Q66" s="86"/>
      <c r="R66" s="87"/>
      <c r="S66" s="88"/>
      <c r="T66" s="189"/>
      <c r="U66" s="189"/>
      <c r="V66" s="191"/>
      <c r="W66" s="191"/>
      <c r="X66" s="191"/>
      <c r="Y66" s="191"/>
      <c r="Z66" s="191"/>
      <c r="AA66" s="191"/>
      <c r="AB66" s="191"/>
      <c r="AC66" s="191"/>
      <c r="AD66" s="191"/>
      <c r="AE66" s="191"/>
      <c r="AF66" s="191"/>
      <c r="AG66" s="191"/>
      <c r="AH66" s="191"/>
      <c r="AI66" s="191"/>
      <c r="AJ66" s="191"/>
      <c r="AK66" s="191"/>
      <c r="AL66" s="191"/>
      <c r="AM66" s="191"/>
      <c r="AN66" s="191"/>
    </row>
    <row r="67" spans="3:40" s="186" customFormat="1" ht="15" customHeight="1">
      <c r="C67" s="187"/>
      <c r="D67" s="322"/>
      <c r="E67" s="334"/>
      <c r="F67" s="240" t="s">
        <v>26</v>
      </c>
      <c r="G67" s="188"/>
      <c r="H67" s="131" t="s">
        <v>135</v>
      </c>
      <c r="I67" s="131" t="s">
        <v>139</v>
      </c>
      <c r="J67" s="131" t="s">
        <v>0</v>
      </c>
      <c r="K67" s="131" t="s">
        <v>140</v>
      </c>
      <c r="L67" s="131" t="s">
        <v>141</v>
      </c>
      <c r="M67" s="131" t="s">
        <v>0</v>
      </c>
      <c r="N67" s="131" t="s">
        <v>239</v>
      </c>
      <c r="O67" s="131" t="s">
        <v>143</v>
      </c>
      <c r="P67" s="131">
        <v>70</v>
      </c>
      <c r="Q67" s="86"/>
      <c r="R67" s="87"/>
      <c r="S67" s="88"/>
      <c r="T67" s="189"/>
      <c r="U67" s="189"/>
      <c r="V67" s="191"/>
      <c r="W67" s="191"/>
      <c r="X67" s="191"/>
      <c r="Y67" s="191"/>
      <c r="Z67" s="191"/>
      <c r="AA67" s="191"/>
      <c r="AB67" s="191"/>
      <c r="AC67" s="191"/>
      <c r="AD67" s="191"/>
      <c r="AE67" s="191"/>
      <c r="AF67" s="191"/>
      <c r="AG67" s="191"/>
      <c r="AH67" s="191"/>
      <c r="AI67" s="191"/>
      <c r="AJ67" s="191"/>
      <c r="AK67" s="191"/>
      <c r="AL67" s="191"/>
      <c r="AM67" s="191"/>
      <c r="AN67" s="191"/>
    </row>
    <row r="68" spans="3:40" s="186" customFormat="1" ht="15" customHeight="1">
      <c r="C68" s="187"/>
      <c r="D68" s="322"/>
      <c r="E68" s="334"/>
      <c r="F68" s="240" t="s">
        <v>546</v>
      </c>
      <c r="G68" s="188"/>
      <c r="H68" s="131" t="s">
        <v>135</v>
      </c>
      <c r="I68" s="131" t="s">
        <v>139</v>
      </c>
      <c r="J68" s="131" t="s">
        <v>0</v>
      </c>
      <c r="K68" s="131" t="s">
        <v>140</v>
      </c>
      <c r="L68" s="131" t="s">
        <v>141</v>
      </c>
      <c r="M68" s="131" t="s">
        <v>0</v>
      </c>
      <c r="N68" s="131" t="s">
        <v>240</v>
      </c>
      <c r="O68" s="131" t="s">
        <v>143</v>
      </c>
      <c r="P68" s="131">
        <v>71</v>
      </c>
      <c r="Q68" s="86"/>
      <c r="R68" s="87"/>
      <c r="S68" s="88"/>
      <c r="T68" s="189"/>
      <c r="U68" s="189"/>
      <c r="V68" s="191"/>
      <c r="W68" s="191"/>
      <c r="X68" s="191"/>
      <c r="Y68" s="191"/>
      <c r="Z68" s="191"/>
      <c r="AA68" s="191"/>
      <c r="AB68" s="191"/>
      <c r="AC68" s="191"/>
      <c r="AD68" s="191"/>
      <c r="AE68" s="191"/>
      <c r="AF68" s="191"/>
      <c r="AG68" s="191"/>
      <c r="AH68" s="191"/>
      <c r="AI68" s="191"/>
      <c r="AJ68" s="191"/>
      <c r="AK68" s="191"/>
      <c r="AL68" s="191"/>
      <c r="AM68" s="191"/>
      <c r="AN68" s="191"/>
    </row>
    <row r="69" spans="3:40" s="186" customFormat="1" ht="15" customHeight="1">
      <c r="C69" s="187"/>
      <c r="D69" s="322"/>
      <c r="E69" s="334"/>
      <c r="F69" s="241" t="s">
        <v>547</v>
      </c>
      <c r="G69" s="188"/>
      <c r="H69" s="131" t="s">
        <v>135</v>
      </c>
      <c r="I69" s="131" t="s">
        <v>139</v>
      </c>
      <c r="J69" s="131" t="s">
        <v>0</v>
      </c>
      <c r="K69" s="131" t="s">
        <v>140</v>
      </c>
      <c r="L69" s="131" t="s">
        <v>141</v>
      </c>
      <c r="M69" s="131" t="s">
        <v>0</v>
      </c>
      <c r="N69" s="131" t="s">
        <v>241</v>
      </c>
      <c r="O69" s="131" t="s">
        <v>143</v>
      </c>
      <c r="P69" s="194">
        <v>0.75763888888888886</v>
      </c>
      <c r="Q69" s="89" t="str">
        <f>IF(OR(SUMPRODUCT(--(Q14:Q68=""),--(R14:R68=""))&gt;0,COUNTIF(R14:R68,"M")&gt;0,COUNTIF(R14:R68,"X")=55),"",SUM(Q14:Q68))</f>
        <v/>
      </c>
      <c r="R69" s="90" t="str">
        <f>IF(AND(OR(COUNTIF(R14:R68,"M")=55,COUNTIF(R14:R68,"X")=55),SUM(Q14:Q68)=0,ISNUMBER(Q69)),"",IF(COUNTIF(R14:R68,"M")&gt;0,"M",IF(AND(COUNTIF(R14:R68,R14)=55,OR(R14="X",R14="W",R14="Z")),UPPER(R14),"")))</f>
        <v/>
      </c>
      <c r="S69" s="91"/>
      <c r="T69" s="195"/>
      <c r="U69" s="196"/>
      <c r="V69" s="197"/>
      <c r="W69" s="197"/>
      <c r="X69" s="197"/>
      <c r="Y69" s="197"/>
      <c r="Z69" s="197"/>
      <c r="AA69" s="197"/>
      <c r="AB69" s="197"/>
      <c r="AC69" s="197"/>
      <c r="AD69" s="197"/>
      <c r="AE69" s="197"/>
      <c r="AF69" s="197"/>
      <c r="AG69" s="197"/>
      <c r="AH69" s="197"/>
      <c r="AI69" s="197"/>
      <c r="AJ69" s="197"/>
      <c r="AK69" s="197"/>
      <c r="AL69" s="197"/>
      <c r="AM69" s="197"/>
      <c r="AN69" s="197"/>
    </row>
    <row r="70" spans="3:40" ht="15" customHeight="1">
      <c r="C70" s="172"/>
      <c r="D70" s="321" t="s">
        <v>480</v>
      </c>
      <c r="E70" s="325" t="s">
        <v>548</v>
      </c>
      <c r="F70" s="240" t="s">
        <v>549</v>
      </c>
      <c r="G70" s="131"/>
      <c r="H70" s="131" t="s">
        <v>135</v>
      </c>
      <c r="I70" s="131" t="s">
        <v>139</v>
      </c>
      <c r="J70" s="131" t="s">
        <v>0</v>
      </c>
      <c r="K70" s="131" t="s">
        <v>140</v>
      </c>
      <c r="L70" s="131" t="s">
        <v>141</v>
      </c>
      <c r="M70" s="131" t="s">
        <v>0</v>
      </c>
      <c r="N70" s="131" t="s">
        <v>242</v>
      </c>
      <c r="O70" s="131" t="s">
        <v>143</v>
      </c>
      <c r="P70" s="131">
        <v>73</v>
      </c>
      <c r="Q70" s="86"/>
      <c r="R70" s="87"/>
      <c r="S70" s="88"/>
      <c r="T70" s="198"/>
      <c r="U70" s="198"/>
      <c r="V70" s="199"/>
      <c r="W70" s="199"/>
      <c r="X70" s="199"/>
      <c r="Y70" s="199"/>
      <c r="Z70" s="199"/>
      <c r="AA70" s="199"/>
      <c r="AB70" s="199"/>
      <c r="AC70" s="199"/>
      <c r="AD70" s="199"/>
      <c r="AE70" s="199"/>
      <c r="AF70" s="199"/>
      <c r="AG70" s="199"/>
      <c r="AH70" s="199"/>
      <c r="AI70" s="199"/>
      <c r="AJ70" s="199"/>
      <c r="AK70" s="199"/>
      <c r="AL70" s="199"/>
      <c r="AM70" s="199"/>
      <c r="AN70" s="199"/>
    </row>
    <row r="71" spans="3:40" ht="15" customHeight="1">
      <c r="C71" s="172"/>
      <c r="D71" s="322"/>
      <c r="E71" s="325"/>
      <c r="F71" s="240" t="s">
        <v>27</v>
      </c>
      <c r="G71" s="131"/>
      <c r="H71" s="131" t="s">
        <v>135</v>
      </c>
      <c r="I71" s="131" t="s">
        <v>139</v>
      </c>
      <c r="J71" s="131" t="s">
        <v>0</v>
      </c>
      <c r="K71" s="131" t="s">
        <v>140</v>
      </c>
      <c r="L71" s="131" t="s">
        <v>141</v>
      </c>
      <c r="M71" s="131" t="s">
        <v>0</v>
      </c>
      <c r="N71" s="131" t="s">
        <v>243</v>
      </c>
      <c r="O71" s="131" t="s">
        <v>143</v>
      </c>
      <c r="P71" s="131">
        <v>74</v>
      </c>
      <c r="Q71" s="86"/>
      <c r="R71" s="87"/>
      <c r="S71" s="88"/>
      <c r="T71" s="198"/>
      <c r="U71" s="198"/>
      <c r="V71" s="199"/>
      <c r="W71" s="199"/>
      <c r="X71" s="199"/>
      <c r="Y71" s="199"/>
      <c r="Z71" s="199"/>
      <c r="AA71" s="199"/>
      <c r="AB71" s="199"/>
      <c r="AC71" s="199"/>
      <c r="AD71" s="199"/>
      <c r="AE71" s="199"/>
      <c r="AF71" s="199"/>
      <c r="AG71" s="199"/>
      <c r="AH71" s="199"/>
      <c r="AI71" s="199"/>
      <c r="AJ71" s="199"/>
      <c r="AK71" s="199"/>
      <c r="AL71" s="199"/>
      <c r="AM71" s="199"/>
      <c r="AN71" s="199"/>
    </row>
    <row r="72" spans="3:40" ht="15" customHeight="1">
      <c r="C72" s="172"/>
      <c r="D72" s="322"/>
      <c r="E72" s="325"/>
      <c r="F72" s="240" t="s">
        <v>550</v>
      </c>
      <c r="G72" s="131"/>
      <c r="H72" s="131" t="s">
        <v>135</v>
      </c>
      <c r="I72" s="131" t="s">
        <v>139</v>
      </c>
      <c r="J72" s="131" t="s">
        <v>0</v>
      </c>
      <c r="K72" s="131" t="s">
        <v>140</v>
      </c>
      <c r="L72" s="131" t="s">
        <v>141</v>
      </c>
      <c r="M72" s="131" t="s">
        <v>0</v>
      </c>
      <c r="N72" s="131" t="s">
        <v>244</v>
      </c>
      <c r="O72" s="131" t="s">
        <v>143</v>
      </c>
      <c r="P72" s="131">
        <v>75</v>
      </c>
      <c r="Q72" s="86"/>
      <c r="R72" s="87"/>
      <c r="S72" s="88"/>
      <c r="T72" s="198"/>
      <c r="U72" s="198"/>
      <c r="V72" s="199"/>
      <c r="W72" s="199"/>
      <c r="X72" s="199"/>
      <c r="Y72" s="199"/>
      <c r="Z72" s="199"/>
      <c r="AA72" s="199"/>
      <c r="AB72" s="199"/>
      <c r="AC72" s="199"/>
      <c r="AD72" s="199"/>
      <c r="AE72" s="199"/>
      <c r="AF72" s="199"/>
      <c r="AG72" s="199"/>
      <c r="AH72" s="199"/>
      <c r="AI72" s="199"/>
      <c r="AJ72" s="199"/>
      <c r="AK72" s="199"/>
      <c r="AL72" s="199"/>
      <c r="AM72" s="199"/>
      <c r="AN72" s="199"/>
    </row>
    <row r="73" spans="3:40" ht="15" customHeight="1">
      <c r="C73" s="172"/>
      <c r="D73" s="322"/>
      <c r="E73" s="325"/>
      <c r="F73" s="240" t="s">
        <v>551</v>
      </c>
      <c r="G73" s="131"/>
      <c r="H73" s="131" t="s">
        <v>135</v>
      </c>
      <c r="I73" s="131" t="s">
        <v>139</v>
      </c>
      <c r="J73" s="131" t="s">
        <v>0</v>
      </c>
      <c r="K73" s="131" t="s">
        <v>140</v>
      </c>
      <c r="L73" s="131" t="s">
        <v>141</v>
      </c>
      <c r="M73" s="131" t="s">
        <v>0</v>
      </c>
      <c r="N73" s="131" t="s">
        <v>245</v>
      </c>
      <c r="O73" s="131" t="s">
        <v>143</v>
      </c>
      <c r="P73" s="131">
        <v>76</v>
      </c>
      <c r="Q73" s="86"/>
      <c r="R73" s="87"/>
      <c r="S73" s="88"/>
      <c r="T73" s="198"/>
      <c r="U73" s="198"/>
      <c r="V73" s="199"/>
      <c r="W73" s="199"/>
      <c r="X73" s="199"/>
      <c r="Y73" s="199"/>
      <c r="Z73" s="199"/>
      <c r="AA73" s="199"/>
      <c r="AB73" s="199"/>
      <c r="AC73" s="199"/>
      <c r="AD73" s="199"/>
      <c r="AE73" s="199"/>
      <c r="AF73" s="199"/>
      <c r="AG73" s="199"/>
      <c r="AH73" s="199"/>
      <c r="AI73" s="199"/>
      <c r="AJ73" s="199"/>
      <c r="AK73" s="199"/>
      <c r="AL73" s="199"/>
      <c r="AM73" s="199"/>
      <c r="AN73" s="199"/>
    </row>
    <row r="74" spans="3:40" ht="15" customHeight="1">
      <c r="C74" s="172"/>
      <c r="D74" s="322"/>
      <c r="E74" s="325"/>
      <c r="F74" s="241" t="s">
        <v>552</v>
      </c>
      <c r="G74" s="131"/>
      <c r="H74" s="131" t="s">
        <v>135</v>
      </c>
      <c r="I74" s="131" t="s">
        <v>139</v>
      </c>
      <c r="J74" s="131" t="s">
        <v>0</v>
      </c>
      <c r="K74" s="131" t="s">
        <v>140</v>
      </c>
      <c r="L74" s="131" t="s">
        <v>141</v>
      </c>
      <c r="M74" s="131" t="s">
        <v>0</v>
      </c>
      <c r="N74" s="131" t="s">
        <v>150</v>
      </c>
      <c r="O74" s="131" t="s">
        <v>143</v>
      </c>
      <c r="P74" s="194" t="s">
        <v>553</v>
      </c>
      <c r="Q74" s="89" t="str">
        <f>IF(OR(SUMPRODUCT(--(Q70:Q73=""),--(R70:R73=""))&gt;0,COUNTIF(R70:R73,"M")&gt;0,COUNTIF(R70:R73,"X")=4),"",SUM(Q70:Q73))</f>
        <v/>
      </c>
      <c r="R74" s="90" t="str">
        <f>IF(AND(OR(COUNTIF(R70:R73,"M")=4,COUNTIF(R70:R73,"X")=4),SUM(Q70:Q73)=0,ISNUMBER(Q74)),"",IF(COUNTIF(R70:R73,"M")&gt;0,"M",IF(AND(COUNTIF(R70:R73,R70)=4,OR(R70="X",R70="W",R70="Z")),UPPER(R70),"")))</f>
        <v/>
      </c>
      <c r="S74" s="91"/>
      <c r="T74" s="198"/>
      <c r="U74" s="200"/>
      <c r="V74" s="170"/>
      <c r="W74" s="170"/>
      <c r="X74" s="170"/>
      <c r="Y74" s="170"/>
      <c r="Z74" s="170"/>
      <c r="AA74" s="170"/>
      <c r="AB74" s="170"/>
      <c r="AC74" s="170"/>
      <c r="AD74" s="170"/>
      <c r="AE74" s="170"/>
      <c r="AF74" s="170"/>
      <c r="AG74" s="170"/>
      <c r="AH74" s="170"/>
      <c r="AI74" s="170"/>
      <c r="AJ74" s="170"/>
      <c r="AK74" s="170"/>
      <c r="AL74" s="170"/>
      <c r="AM74" s="170"/>
      <c r="AN74" s="170"/>
    </row>
    <row r="75" spans="3:40" ht="15" customHeight="1">
      <c r="C75" s="172"/>
      <c r="D75" s="321" t="s">
        <v>480</v>
      </c>
      <c r="E75" s="325" t="s">
        <v>554</v>
      </c>
      <c r="F75" s="240" t="s">
        <v>28</v>
      </c>
      <c r="G75" s="131"/>
      <c r="H75" s="131" t="s">
        <v>135</v>
      </c>
      <c r="I75" s="131" t="s">
        <v>139</v>
      </c>
      <c r="J75" s="131" t="s">
        <v>0</v>
      </c>
      <c r="K75" s="131" t="s">
        <v>140</v>
      </c>
      <c r="L75" s="131" t="s">
        <v>141</v>
      </c>
      <c r="M75" s="131" t="s">
        <v>0</v>
      </c>
      <c r="N75" s="131" t="s">
        <v>246</v>
      </c>
      <c r="O75" s="131" t="s">
        <v>143</v>
      </c>
      <c r="P75" s="131">
        <v>78</v>
      </c>
      <c r="Q75" s="86"/>
      <c r="R75" s="87"/>
      <c r="S75" s="88"/>
      <c r="T75" s="198"/>
      <c r="U75" s="198"/>
      <c r="V75" s="199"/>
      <c r="W75" s="199"/>
      <c r="X75" s="199"/>
      <c r="Y75" s="199"/>
      <c r="Z75" s="199"/>
      <c r="AA75" s="199"/>
      <c r="AB75" s="199"/>
      <c r="AC75" s="199"/>
      <c r="AD75" s="199"/>
      <c r="AE75" s="199"/>
      <c r="AF75" s="199"/>
      <c r="AG75" s="199"/>
      <c r="AH75" s="199"/>
      <c r="AI75" s="199"/>
      <c r="AJ75" s="199"/>
      <c r="AK75" s="199"/>
      <c r="AL75" s="199"/>
      <c r="AM75" s="199"/>
      <c r="AN75" s="199"/>
    </row>
    <row r="76" spans="3:40" ht="15" customHeight="1">
      <c r="C76" s="172"/>
      <c r="D76" s="322"/>
      <c r="E76" s="325"/>
      <c r="F76" s="240" t="s">
        <v>555</v>
      </c>
      <c r="G76" s="131"/>
      <c r="H76" s="131" t="s">
        <v>135</v>
      </c>
      <c r="I76" s="131" t="s">
        <v>139</v>
      </c>
      <c r="J76" s="131" t="s">
        <v>0</v>
      </c>
      <c r="K76" s="131" t="s">
        <v>140</v>
      </c>
      <c r="L76" s="131" t="s">
        <v>141</v>
      </c>
      <c r="M76" s="131" t="s">
        <v>0</v>
      </c>
      <c r="N76" s="131" t="s">
        <v>247</v>
      </c>
      <c r="O76" s="131" t="s">
        <v>143</v>
      </c>
      <c r="P76" s="131">
        <v>79</v>
      </c>
      <c r="Q76" s="86"/>
      <c r="R76" s="87"/>
      <c r="S76" s="88"/>
      <c r="T76" s="198"/>
      <c r="U76" s="198"/>
      <c r="V76" s="199"/>
      <c r="W76" s="199"/>
      <c r="X76" s="199"/>
      <c r="Y76" s="199"/>
      <c r="Z76" s="199"/>
      <c r="AA76" s="199"/>
      <c r="AB76" s="199"/>
      <c r="AC76" s="199"/>
      <c r="AD76" s="199"/>
      <c r="AE76" s="199"/>
      <c r="AF76" s="199"/>
      <c r="AG76" s="199"/>
      <c r="AH76" s="199"/>
      <c r="AI76" s="199"/>
      <c r="AJ76" s="199"/>
      <c r="AK76" s="199"/>
      <c r="AL76" s="199"/>
      <c r="AM76" s="199"/>
      <c r="AN76" s="199"/>
    </row>
    <row r="77" spans="3:40" ht="15" customHeight="1">
      <c r="C77" s="172"/>
      <c r="D77" s="322"/>
      <c r="E77" s="325"/>
      <c r="F77" s="240" t="s">
        <v>556</v>
      </c>
      <c r="G77" s="131"/>
      <c r="H77" s="131" t="s">
        <v>135</v>
      </c>
      <c r="I77" s="131" t="s">
        <v>139</v>
      </c>
      <c r="J77" s="131" t="s">
        <v>0</v>
      </c>
      <c r="K77" s="131" t="s">
        <v>140</v>
      </c>
      <c r="L77" s="131" t="s">
        <v>141</v>
      </c>
      <c r="M77" s="131" t="s">
        <v>0</v>
      </c>
      <c r="N77" s="131" t="s">
        <v>248</v>
      </c>
      <c r="O77" s="131" t="s">
        <v>143</v>
      </c>
      <c r="P77" s="131">
        <v>80</v>
      </c>
      <c r="Q77" s="86"/>
      <c r="R77" s="87"/>
      <c r="S77" s="88"/>
      <c r="T77" s="198"/>
      <c r="U77" s="198"/>
      <c r="V77" s="199"/>
      <c r="W77" s="199"/>
      <c r="X77" s="199"/>
      <c r="Y77" s="199"/>
      <c r="Z77" s="199"/>
      <c r="AA77" s="199"/>
      <c r="AB77" s="199"/>
      <c r="AC77" s="199"/>
      <c r="AD77" s="199"/>
      <c r="AE77" s="199"/>
      <c r="AF77" s="199"/>
      <c r="AG77" s="199"/>
      <c r="AH77" s="199"/>
      <c r="AI77" s="199"/>
      <c r="AJ77" s="199"/>
      <c r="AK77" s="199"/>
      <c r="AL77" s="199"/>
      <c r="AM77" s="199"/>
      <c r="AN77" s="199"/>
    </row>
    <row r="78" spans="3:40" ht="15" customHeight="1">
      <c r="C78" s="172"/>
      <c r="D78" s="322"/>
      <c r="E78" s="325"/>
      <c r="F78" s="240" t="s">
        <v>29</v>
      </c>
      <c r="G78" s="131"/>
      <c r="H78" s="131" t="s">
        <v>135</v>
      </c>
      <c r="I78" s="131" t="s">
        <v>139</v>
      </c>
      <c r="J78" s="131" t="s">
        <v>0</v>
      </c>
      <c r="K78" s="131" t="s">
        <v>140</v>
      </c>
      <c r="L78" s="131" t="s">
        <v>141</v>
      </c>
      <c r="M78" s="131" t="s">
        <v>0</v>
      </c>
      <c r="N78" s="131" t="s">
        <v>249</v>
      </c>
      <c r="O78" s="131" t="s">
        <v>143</v>
      </c>
      <c r="P78" s="131">
        <v>81</v>
      </c>
      <c r="Q78" s="86"/>
      <c r="R78" s="87"/>
      <c r="S78" s="88"/>
      <c r="T78" s="198"/>
      <c r="U78" s="201"/>
    </row>
    <row r="79" spans="3:40" ht="15" customHeight="1">
      <c r="C79" s="172"/>
      <c r="D79" s="322"/>
      <c r="E79" s="325"/>
      <c r="F79" s="240" t="s">
        <v>30</v>
      </c>
      <c r="G79" s="131"/>
      <c r="H79" s="131" t="s">
        <v>135</v>
      </c>
      <c r="I79" s="131" t="s">
        <v>139</v>
      </c>
      <c r="J79" s="131" t="s">
        <v>0</v>
      </c>
      <c r="K79" s="131" t="s">
        <v>140</v>
      </c>
      <c r="L79" s="131" t="s">
        <v>141</v>
      </c>
      <c r="M79" s="131" t="s">
        <v>0</v>
      </c>
      <c r="N79" s="131" t="s">
        <v>250</v>
      </c>
      <c r="O79" s="131" t="s">
        <v>143</v>
      </c>
      <c r="P79" s="131">
        <v>82</v>
      </c>
      <c r="Q79" s="86"/>
      <c r="R79" s="87"/>
      <c r="S79" s="88"/>
      <c r="T79" s="198"/>
      <c r="U79" s="201"/>
    </row>
    <row r="80" spans="3:40" ht="15" customHeight="1">
      <c r="C80" s="172"/>
      <c r="D80" s="322"/>
      <c r="E80" s="325"/>
      <c r="F80" s="240" t="s">
        <v>557</v>
      </c>
      <c r="G80" s="131"/>
      <c r="H80" s="131" t="s">
        <v>135</v>
      </c>
      <c r="I80" s="131" t="s">
        <v>139</v>
      </c>
      <c r="J80" s="131" t="s">
        <v>0</v>
      </c>
      <c r="K80" s="131" t="s">
        <v>140</v>
      </c>
      <c r="L80" s="131" t="s">
        <v>141</v>
      </c>
      <c r="M80" s="131" t="s">
        <v>0</v>
      </c>
      <c r="N80" s="131" t="s">
        <v>251</v>
      </c>
      <c r="O80" s="131" t="s">
        <v>143</v>
      </c>
      <c r="P80" s="131">
        <v>83</v>
      </c>
      <c r="Q80" s="86"/>
      <c r="R80" s="87"/>
      <c r="S80" s="88"/>
      <c r="T80" s="198"/>
      <c r="U80" s="201"/>
    </row>
    <row r="81" spans="3:21" ht="15" customHeight="1">
      <c r="C81" s="172"/>
      <c r="D81" s="322"/>
      <c r="E81" s="325"/>
      <c r="F81" s="240" t="s">
        <v>31</v>
      </c>
      <c r="G81" s="131"/>
      <c r="H81" s="131" t="s">
        <v>135</v>
      </c>
      <c r="I81" s="131" t="s">
        <v>139</v>
      </c>
      <c r="J81" s="131" t="s">
        <v>0</v>
      </c>
      <c r="K81" s="131" t="s">
        <v>140</v>
      </c>
      <c r="L81" s="131" t="s">
        <v>141</v>
      </c>
      <c r="M81" s="131" t="s">
        <v>0</v>
      </c>
      <c r="N81" s="131" t="s">
        <v>252</v>
      </c>
      <c r="O81" s="131" t="s">
        <v>143</v>
      </c>
      <c r="P81" s="131">
        <v>84</v>
      </c>
      <c r="Q81" s="86"/>
      <c r="R81" s="87"/>
      <c r="S81" s="88"/>
      <c r="T81" s="198"/>
      <c r="U81" s="201"/>
    </row>
    <row r="82" spans="3:21" ht="15" customHeight="1">
      <c r="C82" s="172"/>
      <c r="D82" s="322"/>
      <c r="E82" s="325"/>
      <c r="F82" s="240" t="s">
        <v>558</v>
      </c>
      <c r="G82" s="131"/>
      <c r="H82" s="131" t="s">
        <v>135</v>
      </c>
      <c r="I82" s="131" t="s">
        <v>139</v>
      </c>
      <c r="J82" s="131" t="s">
        <v>0</v>
      </c>
      <c r="K82" s="131" t="s">
        <v>140</v>
      </c>
      <c r="L82" s="131" t="s">
        <v>141</v>
      </c>
      <c r="M82" s="131" t="s">
        <v>0</v>
      </c>
      <c r="N82" s="131" t="s">
        <v>253</v>
      </c>
      <c r="O82" s="131" t="s">
        <v>143</v>
      </c>
      <c r="P82" s="131">
        <v>85</v>
      </c>
      <c r="Q82" s="86"/>
      <c r="R82" s="87"/>
      <c r="S82" s="88"/>
      <c r="T82" s="198"/>
      <c r="U82" s="201"/>
    </row>
    <row r="83" spans="3:21" ht="15" customHeight="1">
      <c r="C83" s="172"/>
      <c r="D83" s="322"/>
      <c r="E83" s="325"/>
      <c r="F83" s="240" t="s">
        <v>559</v>
      </c>
      <c r="G83" s="131"/>
      <c r="H83" s="131" t="s">
        <v>135</v>
      </c>
      <c r="I83" s="131" t="s">
        <v>139</v>
      </c>
      <c r="J83" s="131" t="s">
        <v>0</v>
      </c>
      <c r="K83" s="131" t="s">
        <v>140</v>
      </c>
      <c r="L83" s="131" t="s">
        <v>141</v>
      </c>
      <c r="M83" s="131" t="s">
        <v>0</v>
      </c>
      <c r="N83" s="131" t="s">
        <v>254</v>
      </c>
      <c r="O83" s="131" t="s">
        <v>143</v>
      </c>
      <c r="P83" s="131">
        <v>86</v>
      </c>
      <c r="Q83" s="86"/>
      <c r="R83" s="87"/>
      <c r="S83" s="88"/>
      <c r="T83" s="198"/>
      <c r="U83" s="201"/>
    </row>
    <row r="84" spans="3:21" ht="15" customHeight="1">
      <c r="C84" s="172"/>
      <c r="D84" s="322"/>
      <c r="E84" s="325"/>
      <c r="F84" s="240" t="s">
        <v>560</v>
      </c>
      <c r="G84" s="131"/>
      <c r="H84" s="131" t="s">
        <v>135</v>
      </c>
      <c r="I84" s="131" t="s">
        <v>139</v>
      </c>
      <c r="J84" s="131" t="s">
        <v>0</v>
      </c>
      <c r="K84" s="131" t="s">
        <v>140</v>
      </c>
      <c r="L84" s="131" t="s">
        <v>141</v>
      </c>
      <c r="M84" s="131" t="s">
        <v>0</v>
      </c>
      <c r="N84" s="131" t="s">
        <v>255</v>
      </c>
      <c r="O84" s="131" t="s">
        <v>143</v>
      </c>
      <c r="P84" s="131">
        <v>87</v>
      </c>
      <c r="Q84" s="86"/>
      <c r="R84" s="87"/>
      <c r="S84" s="88"/>
      <c r="T84" s="198"/>
      <c r="U84" s="201"/>
    </row>
    <row r="85" spans="3:21" ht="15" customHeight="1">
      <c r="C85" s="172"/>
      <c r="D85" s="322"/>
      <c r="E85" s="325"/>
      <c r="F85" s="240" t="s">
        <v>561</v>
      </c>
      <c r="G85" s="131"/>
      <c r="H85" s="131" t="s">
        <v>135</v>
      </c>
      <c r="I85" s="131" t="s">
        <v>139</v>
      </c>
      <c r="J85" s="131" t="s">
        <v>0</v>
      </c>
      <c r="K85" s="131" t="s">
        <v>140</v>
      </c>
      <c r="L85" s="131" t="s">
        <v>141</v>
      </c>
      <c r="M85" s="131" t="s">
        <v>0</v>
      </c>
      <c r="N85" s="131" t="s">
        <v>256</v>
      </c>
      <c r="O85" s="131" t="s">
        <v>143</v>
      </c>
      <c r="P85" s="131">
        <v>88</v>
      </c>
      <c r="Q85" s="86"/>
      <c r="R85" s="87"/>
      <c r="S85" s="88"/>
      <c r="T85" s="198"/>
      <c r="U85" s="201"/>
    </row>
    <row r="86" spans="3:21" ht="15" customHeight="1">
      <c r="C86" s="172"/>
      <c r="D86" s="322"/>
      <c r="E86" s="325"/>
      <c r="F86" s="240" t="s">
        <v>562</v>
      </c>
      <c r="G86" s="131"/>
      <c r="H86" s="131" t="s">
        <v>135</v>
      </c>
      <c r="I86" s="131" t="s">
        <v>139</v>
      </c>
      <c r="J86" s="131" t="s">
        <v>0</v>
      </c>
      <c r="K86" s="131" t="s">
        <v>140</v>
      </c>
      <c r="L86" s="131" t="s">
        <v>141</v>
      </c>
      <c r="M86" s="131" t="s">
        <v>0</v>
      </c>
      <c r="N86" s="131" t="s">
        <v>257</v>
      </c>
      <c r="O86" s="131" t="s">
        <v>143</v>
      </c>
      <c r="P86" s="131">
        <v>89</v>
      </c>
      <c r="Q86" s="86"/>
      <c r="R86" s="87"/>
      <c r="S86" s="88"/>
      <c r="T86" s="198"/>
      <c r="U86" s="201"/>
    </row>
    <row r="87" spans="3:21" ht="15" customHeight="1">
      <c r="C87" s="172"/>
      <c r="D87" s="322"/>
      <c r="E87" s="325"/>
      <c r="F87" s="240" t="s">
        <v>563</v>
      </c>
      <c r="G87" s="131"/>
      <c r="H87" s="131" t="s">
        <v>135</v>
      </c>
      <c r="I87" s="131" t="s">
        <v>139</v>
      </c>
      <c r="J87" s="131" t="s">
        <v>0</v>
      </c>
      <c r="K87" s="131" t="s">
        <v>140</v>
      </c>
      <c r="L87" s="131" t="s">
        <v>141</v>
      </c>
      <c r="M87" s="131" t="s">
        <v>0</v>
      </c>
      <c r="N87" s="131" t="s">
        <v>258</v>
      </c>
      <c r="O87" s="131" t="s">
        <v>143</v>
      </c>
      <c r="P87" s="131">
        <v>90</v>
      </c>
      <c r="Q87" s="86"/>
      <c r="R87" s="87"/>
      <c r="S87" s="88"/>
      <c r="T87" s="198"/>
      <c r="U87" s="201"/>
    </row>
    <row r="88" spans="3:21" ht="15" customHeight="1">
      <c r="C88" s="172"/>
      <c r="D88" s="322"/>
      <c r="E88" s="325"/>
      <c r="F88" s="240" t="s">
        <v>32</v>
      </c>
      <c r="G88" s="131"/>
      <c r="H88" s="131" t="s">
        <v>135</v>
      </c>
      <c r="I88" s="131" t="s">
        <v>139</v>
      </c>
      <c r="J88" s="131" t="s">
        <v>0</v>
      </c>
      <c r="K88" s="131" t="s">
        <v>140</v>
      </c>
      <c r="L88" s="131" t="s">
        <v>141</v>
      </c>
      <c r="M88" s="131" t="s">
        <v>0</v>
      </c>
      <c r="N88" s="131" t="s">
        <v>259</v>
      </c>
      <c r="O88" s="131" t="s">
        <v>143</v>
      </c>
      <c r="P88" s="131">
        <v>91</v>
      </c>
      <c r="Q88" s="86"/>
      <c r="R88" s="87"/>
      <c r="S88" s="88"/>
      <c r="T88" s="198"/>
      <c r="U88" s="201"/>
    </row>
    <row r="89" spans="3:21" ht="15" customHeight="1">
      <c r="C89" s="172"/>
      <c r="D89" s="322"/>
      <c r="E89" s="325"/>
      <c r="F89" s="240" t="s">
        <v>33</v>
      </c>
      <c r="G89" s="131"/>
      <c r="H89" s="131" t="s">
        <v>135</v>
      </c>
      <c r="I89" s="131" t="s">
        <v>139</v>
      </c>
      <c r="J89" s="131" t="s">
        <v>0</v>
      </c>
      <c r="K89" s="131" t="s">
        <v>140</v>
      </c>
      <c r="L89" s="131" t="s">
        <v>141</v>
      </c>
      <c r="M89" s="131" t="s">
        <v>0</v>
      </c>
      <c r="N89" s="131" t="s">
        <v>260</v>
      </c>
      <c r="O89" s="131" t="s">
        <v>143</v>
      </c>
      <c r="P89" s="131">
        <v>92</v>
      </c>
      <c r="Q89" s="86"/>
      <c r="R89" s="87"/>
      <c r="S89" s="88"/>
      <c r="T89" s="198"/>
      <c r="U89" s="201"/>
    </row>
    <row r="90" spans="3:21" ht="15" customHeight="1">
      <c r="C90" s="172"/>
      <c r="D90" s="322"/>
      <c r="E90" s="325"/>
      <c r="F90" s="240" t="s">
        <v>34</v>
      </c>
      <c r="G90" s="131"/>
      <c r="H90" s="131" t="s">
        <v>135</v>
      </c>
      <c r="I90" s="131" t="s">
        <v>139</v>
      </c>
      <c r="J90" s="131" t="s">
        <v>0</v>
      </c>
      <c r="K90" s="131" t="s">
        <v>140</v>
      </c>
      <c r="L90" s="131" t="s">
        <v>141</v>
      </c>
      <c r="M90" s="131" t="s">
        <v>0</v>
      </c>
      <c r="N90" s="131" t="s">
        <v>261</v>
      </c>
      <c r="O90" s="131" t="s">
        <v>143</v>
      </c>
      <c r="P90" s="131">
        <v>93</v>
      </c>
      <c r="Q90" s="86"/>
      <c r="R90" s="87"/>
      <c r="S90" s="88"/>
      <c r="T90" s="198"/>
      <c r="U90" s="201"/>
    </row>
    <row r="91" spans="3:21" ht="15" customHeight="1">
      <c r="C91" s="172"/>
      <c r="D91" s="322"/>
      <c r="E91" s="325"/>
      <c r="F91" s="240" t="s">
        <v>564</v>
      </c>
      <c r="G91" s="131"/>
      <c r="H91" s="131" t="s">
        <v>135</v>
      </c>
      <c r="I91" s="131" t="s">
        <v>139</v>
      </c>
      <c r="J91" s="131" t="s">
        <v>0</v>
      </c>
      <c r="K91" s="131" t="s">
        <v>140</v>
      </c>
      <c r="L91" s="131" t="s">
        <v>141</v>
      </c>
      <c r="M91" s="131" t="s">
        <v>0</v>
      </c>
      <c r="N91" s="131" t="s">
        <v>262</v>
      </c>
      <c r="O91" s="131" t="s">
        <v>143</v>
      </c>
      <c r="P91" s="131">
        <v>94</v>
      </c>
      <c r="Q91" s="86"/>
      <c r="R91" s="87"/>
      <c r="S91" s="88"/>
      <c r="T91" s="198"/>
      <c r="U91" s="201"/>
    </row>
    <row r="92" spans="3:21" ht="15" customHeight="1">
      <c r="C92" s="172"/>
      <c r="D92" s="322"/>
      <c r="E92" s="325"/>
      <c r="F92" s="240" t="s">
        <v>565</v>
      </c>
      <c r="G92" s="131"/>
      <c r="H92" s="131" t="s">
        <v>135</v>
      </c>
      <c r="I92" s="131" t="s">
        <v>139</v>
      </c>
      <c r="J92" s="131" t="s">
        <v>0</v>
      </c>
      <c r="K92" s="131" t="s">
        <v>140</v>
      </c>
      <c r="L92" s="131" t="s">
        <v>141</v>
      </c>
      <c r="M92" s="131" t="s">
        <v>0</v>
      </c>
      <c r="N92" s="131" t="s">
        <v>263</v>
      </c>
      <c r="O92" s="131" t="s">
        <v>143</v>
      </c>
      <c r="P92" s="131">
        <v>95</v>
      </c>
      <c r="Q92" s="86"/>
      <c r="R92" s="87"/>
      <c r="S92" s="88"/>
      <c r="T92" s="198"/>
      <c r="U92" s="201"/>
    </row>
    <row r="93" spans="3:21" ht="15" customHeight="1">
      <c r="C93" s="172"/>
      <c r="D93" s="322"/>
      <c r="E93" s="325"/>
      <c r="F93" s="240" t="s">
        <v>566</v>
      </c>
      <c r="G93" s="131"/>
      <c r="H93" s="131" t="s">
        <v>135</v>
      </c>
      <c r="I93" s="131" t="s">
        <v>139</v>
      </c>
      <c r="J93" s="131" t="s">
        <v>0</v>
      </c>
      <c r="K93" s="131" t="s">
        <v>140</v>
      </c>
      <c r="L93" s="131" t="s">
        <v>141</v>
      </c>
      <c r="M93" s="131" t="s">
        <v>0</v>
      </c>
      <c r="N93" s="131" t="s">
        <v>264</v>
      </c>
      <c r="O93" s="131" t="s">
        <v>143</v>
      </c>
      <c r="P93" s="131">
        <v>96</v>
      </c>
      <c r="Q93" s="86"/>
      <c r="R93" s="87"/>
      <c r="S93" s="88"/>
      <c r="T93" s="198"/>
      <c r="U93" s="201"/>
    </row>
    <row r="94" spans="3:21" ht="15" customHeight="1">
      <c r="C94" s="172"/>
      <c r="D94" s="322"/>
      <c r="E94" s="325"/>
      <c r="F94" s="240" t="s">
        <v>35</v>
      </c>
      <c r="G94" s="131"/>
      <c r="H94" s="131" t="s">
        <v>135</v>
      </c>
      <c r="I94" s="131" t="s">
        <v>139</v>
      </c>
      <c r="J94" s="131" t="s">
        <v>0</v>
      </c>
      <c r="K94" s="131" t="s">
        <v>140</v>
      </c>
      <c r="L94" s="131" t="s">
        <v>141</v>
      </c>
      <c r="M94" s="131" t="s">
        <v>0</v>
      </c>
      <c r="N94" s="131" t="s">
        <v>265</v>
      </c>
      <c r="O94" s="131" t="s">
        <v>143</v>
      </c>
      <c r="P94" s="131">
        <v>97</v>
      </c>
      <c r="Q94" s="86"/>
      <c r="R94" s="87"/>
      <c r="S94" s="88"/>
      <c r="T94" s="198"/>
      <c r="U94" s="201"/>
    </row>
    <row r="95" spans="3:21" ht="15" customHeight="1">
      <c r="C95" s="172"/>
      <c r="D95" s="322"/>
      <c r="E95" s="325"/>
      <c r="F95" s="240" t="s">
        <v>567</v>
      </c>
      <c r="G95" s="131"/>
      <c r="H95" s="131" t="s">
        <v>135</v>
      </c>
      <c r="I95" s="131" t="s">
        <v>139</v>
      </c>
      <c r="J95" s="131" t="s">
        <v>0</v>
      </c>
      <c r="K95" s="131" t="s">
        <v>140</v>
      </c>
      <c r="L95" s="131" t="s">
        <v>141</v>
      </c>
      <c r="M95" s="131" t="s">
        <v>0</v>
      </c>
      <c r="N95" s="131" t="s">
        <v>266</v>
      </c>
      <c r="O95" s="131" t="s">
        <v>143</v>
      </c>
      <c r="P95" s="131">
        <v>98</v>
      </c>
      <c r="Q95" s="86"/>
      <c r="R95" s="87"/>
      <c r="S95" s="88"/>
      <c r="T95" s="198"/>
      <c r="U95" s="201"/>
    </row>
    <row r="96" spans="3:21" ht="15" customHeight="1">
      <c r="C96" s="172"/>
      <c r="D96" s="322"/>
      <c r="E96" s="325"/>
      <c r="F96" s="240" t="s">
        <v>36</v>
      </c>
      <c r="G96" s="131"/>
      <c r="H96" s="131" t="s">
        <v>135</v>
      </c>
      <c r="I96" s="131" t="s">
        <v>139</v>
      </c>
      <c r="J96" s="131" t="s">
        <v>0</v>
      </c>
      <c r="K96" s="131" t="s">
        <v>140</v>
      </c>
      <c r="L96" s="131" t="s">
        <v>141</v>
      </c>
      <c r="M96" s="131" t="s">
        <v>0</v>
      </c>
      <c r="N96" s="131" t="s">
        <v>267</v>
      </c>
      <c r="O96" s="131" t="s">
        <v>143</v>
      </c>
      <c r="P96" s="131">
        <v>99</v>
      </c>
      <c r="Q96" s="86"/>
      <c r="R96" s="87"/>
      <c r="S96" s="88"/>
      <c r="T96" s="198"/>
      <c r="U96" s="201"/>
    </row>
    <row r="97" spans="3:40" ht="15" customHeight="1">
      <c r="C97" s="172"/>
      <c r="D97" s="322"/>
      <c r="E97" s="325"/>
      <c r="F97" s="240" t="s">
        <v>37</v>
      </c>
      <c r="G97" s="131"/>
      <c r="H97" s="131" t="s">
        <v>135</v>
      </c>
      <c r="I97" s="131" t="s">
        <v>139</v>
      </c>
      <c r="J97" s="131" t="s">
        <v>0</v>
      </c>
      <c r="K97" s="131" t="s">
        <v>140</v>
      </c>
      <c r="L97" s="131" t="s">
        <v>141</v>
      </c>
      <c r="M97" s="131" t="s">
        <v>0</v>
      </c>
      <c r="N97" s="131" t="s">
        <v>268</v>
      </c>
      <c r="O97" s="131" t="s">
        <v>143</v>
      </c>
      <c r="P97" s="131">
        <v>100</v>
      </c>
      <c r="Q97" s="86"/>
      <c r="R97" s="87"/>
      <c r="S97" s="88"/>
      <c r="T97" s="198"/>
      <c r="U97" s="201"/>
    </row>
    <row r="98" spans="3:40" ht="15" customHeight="1">
      <c r="C98" s="172"/>
      <c r="D98" s="322"/>
      <c r="E98" s="325"/>
      <c r="F98" s="240" t="s">
        <v>568</v>
      </c>
      <c r="G98" s="131"/>
      <c r="H98" s="131" t="s">
        <v>135</v>
      </c>
      <c r="I98" s="131" t="s">
        <v>139</v>
      </c>
      <c r="J98" s="131" t="s">
        <v>0</v>
      </c>
      <c r="K98" s="131" t="s">
        <v>140</v>
      </c>
      <c r="L98" s="131" t="s">
        <v>141</v>
      </c>
      <c r="M98" s="131" t="s">
        <v>0</v>
      </c>
      <c r="N98" s="131" t="s">
        <v>269</v>
      </c>
      <c r="O98" s="131" t="s">
        <v>143</v>
      </c>
      <c r="P98" s="131">
        <v>101</v>
      </c>
      <c r="Q98" s="86"/>
      <c r="R98" s="87"/>
      <c r="S98" s="88"/>
      <c r="T98" s="198"/>
      <c r="U98" s="201"/>
    </row>
    <row r="99" spans="3:40" ht="15" customHeight="1">
      <c r="C99" s="172"/>
      <c r="D99" s="322"/>
      <c r="E99" s="325"/>
      <c r="F99" s="240" t="s">
        <v>38</v>
      </c>
      <c r="G99" s="131"/>
      <c r="H99" s="131" t="s">
        <v>135</v>
      </c>
      <c r="I99" s="131" t="s">
        <v>139</v>
      </c>
      <c r="J99" s="131" t="s">
        <v>0</v>
      </c>
      <c r="K99" s="131" t="s">
        <v>140</v>
      </c>
      <c r="L99" s="131" t="s">
        <v>141</v>
      </c>
      <c r="M99" s="131" t="s">
        <v>0</v>
      </c>
      <c r="N99" s="131" t="s">
        <v>270</v>
      </c>
      <c r="O99" s="131" t="s">
        <v>143</v>
      </c>
      <c r="P99" s="131">
        <v>102</v>
      </c>
      <c r="Q99" s="86"/>
      <c r="R99" s="87"/>
      <c r="S99" s="88"/>
      <c r="T99" s="198"/>
      <c r="U99" s="201"/>
    </row>
    <row r="100" spans="3:40" ht="15" customHeight="1">
      <c r="C100" s="172"/>
      <c r="D100" s="322"/>
      <c r="E100" s="325"/>
      <c r="F100" s="240" t="s">
        <v>569</v>
      </c>
      <c r="G100" s="131"/>
      <c r="H100" s="131" t="s">
        <v>135</v>
      </c>
      <c r="I100" s="131" t="s">
        <v>139</v>
      </c>
      <c r="J100" s="131" t="s">
        <v>0</v>
      </c>
      <c r="K100" s="131" t="s">
        <v>140</v>
      </c>
      <c r="L100" s="131" t="s">
        <v>141</v>
      </c>
      <c r="M100" s="131" t="s">
        <v>0</v>
      </c>
      <c r="N100" s="131" t="s">
        <v>271</v>
      </c>
      <c r="O100" s="131" t="s">
        <v>143</v>
      </c>
      <c r="P100" s="131">
        <v>103</v>
      </c>
      <c r="Q100" s="86"/>
      <c r="R100" s="87"/>
      <c r="S100" s="88"/>
      <c r="T100" s="198"/>
      <c r="U100" s="201"/>
    </row>
    <row r="101" spans="3:40" ht="15" customHeight="1">
      <c r="C101" s="172"/>
      <c r="D101" s="322"/>
      <c r="E101" s="325"/>
      <c r="F101" s="240" t="s">
        <v>570</v>
      </c>
      <c r="G101" s="131"/>
      <c r="H101" s="131" t="s">
        <v>135</v>
      </c>
      <c r="I101" s="131" t="s">
        <v>139</v>
      </c>
      <c r="J101" s="131" t="s">
        <v>0</v>
      </c>
      <c r="K101" s="131" t="s">
        <v>140</v>
      </c>
      <c r="L101" s="131" t="s">
        <v>141</v>
      </c>
      <c r="M101" s="131" t="s">
        <v>0</v>
      </c>
      <c r="N101" s="131" t="s">
        <v>272</v>
      </c>
      <c r="O101" s="131" t="s">
        <v>143</v>
      </c>
      <c r="P101" s="131">
        <v>104</v>
      </c>
      <c r="Q101" s="86"/>
      <c r="R101" s="87"/>
      <c r="S101" s="88"/>
      <c r="T101" s="198"/>
      <c r="U101" s="201"/>
    </row>
    <row r="102" spans="3:40" ht="15" customHeight="1">
      <c r="C102" s="172"/>
      <c r="D102" s="322"/>
      <c r="E102" s="325"/>
      <c r="F102" s="240" t="s">
        <v>39</v>
      </c>
      <c r="G102" s="131"/>
      <c r="H102" s="131" t="s">
        <v>135</v>
      </c>
      <c r="I102" s="131" t="s">
        <v>139</v>
      </c>
      <c r="J102" s="131" t="s">
        <v>0</v>
      </c>
      <c r="K102" s="131" t="s">
        <v>140</v>
      </c>
      <c r="L102" s="131" t="s">
        <v>141</v>
      </c>
      <c r="M102" s="131" t="s">
        <v>0</v>
      </c>
      <c r="N102" s="131" t="s">
        <v>273</v>
      </c>
      <c r="O102" s="131" t="s">
        <v>143</v>
      </c>
      <c r="P102" s="131">
        <v>105</v>
      </c>
      <c r="Q102" s="86"/>
      <c r="R102" s="87"/>
      <c r="S102" s="88"/>
      <c r="T102" s="198"/>
      <c r="U102" s="201"/>
    </row>
    <row r="103" spans="3:40" ht="15" customHeight="1">
      <c r="C103" s="172"/>
      <c r="D103" s="322"/>
      <c r="E103" s="325"/>
      <c r="F103" s="240" t="s">
        <v>40</v>
      </c>
      <c r="G103" s="131"/>
      <c r="H103" s="131" t="s">
        <v>135</v>
      </c>
      <c r="I103" s="131" t="s">
        <v>139</v>
      </c>
      <c r="J103" s="131" t="s">
        <v>0</v>
      </c>
      <c r="K103" s="131" t="s">
        <v>140</v>
      </c>
      <c r="L103" s="131" t="s">
        <v>141</v>
      </c>
      <c r="M103" s="131" t="s">
        <v>0</v>
      </c>
      <c r="N103" s="131" t="s">
        <v>274</v>
      </c>
      <c r="O103" s="131" t="s">
        <v>143</v>
      </c>
      <c r="P103" s="131">
        <v>106</v>
      </c>
      <c r="Q103" s="86"/>
      <c r="R103" s="87"/>
      <c r="S103" s="88"/>
      <c r="T103" s="198"/>
      <c r="U103" s="201"/>
    </row>
    <row r="104" spans="3:40" ht="15" customHeight="1">
      <c r="C104" s="172"/>
      <c r="D104" s="322"/>
      <c r="E104" s="325"/>
      <c r="F104" s="240" t="s">
        <v>41</v>
      </c>
      <c r="G104" s="131"/>
      <c r="H104" s="131" t="s">
        <v>135</v>
      </c>
      <c r="I104" s="131" t="s">
        <v>139</v>
      </c>
      <c r="J104" s="131" t="s">
        <v>0</v>
      </c>
      <c r="K104" s="131" t="s">
        <v>140</v>
      </c>
      <c r="L104" s="131" t="s">
        <v>141</v>
      </c>
      <c r="M104" s="131" t="s">
        <v>0</v>
      </c>
      <c r="N104" s="131" t="s">
        <v>275</v>
      </c>
      <c r="O104" s="131" t="s">
        <v>143</v>
      </c>
      <c r="P104" s="131">
        <v>107</v>
      </c>
      <c r="Q104" s="86"/>
      <c r="R104" s="87"/>
      <c r="S104" s="88"/>
      <c r="T104" s="198"/>
      <c r="U104" s="201"/>
    </row>
    <row r="105" spans="3:40" ht="15" customHeight="1">
      <c r="C105" s="172"/>
      <c r="D105" s="322"/>
      <c r="E105" s="325"/>
      <c r="F105" s="240" t="s">
        <v>42</v>
      </c>
      <c r="G105" s="131"/>
      <c r="H105" s="131" t="s">
        <v>135</v>
      </c>
      <c r="I105" s="131" t="s">
        <v>139</v>
      </c>
      <c r="J105" s="131" t="s">
        <v>0</v>
      </c>
      <c r="K105" s="131" t="s">
        <v>140</v>
      </c>
      <c r="L105" s="131" t="s">
        <v>141</v>
      </c>
      <c r="M105" s="131" t="s">
        <v>0</v>
      </c>
      <c r="N105" s="131" t="s">
        <v>276</v>
      </c>
      <c r="O105" s="131" t="s">
        <v>143</v>
      </c>
      <c r="P105" s="131">
        <v>108</v>
      </c>
      <c r="Q105" s="86"/>
      <c r="R105" s="87"/>
      <c r="S105" s="88"/>
      <c r="T105" s="198"/>
      <c r="U105" s="201"/>
    </row>
    <row r="106" spans="3:40" ht="15" customHeight="1">
      <c r="C106" s="172"/>
      <c r="D106" s="322"/>
      <c r="E106" s="325"/>
      <c r="F106" s="240" t="s">
        <v>571</v>
      </c>
      <c r="G106" s="131"/>
      <c r="H106" s="131" t="s">
        <v>135</v>
      </c>
      <c r="I106" s="131" t="s">
        <v>139</v>
      </c>
      <c r="J106" s="131" t="s">
        <v>0</v>
      </c>
      <c r="K106" s="131" t="s">
        <v>140</v>
      </c>
      <c r="L106" s="131" t="s">
        <v>141</v>
      </c>
      <c r="M106" s="131" t="s">
        <v>0</v>
      </c>
      <c r="N106" s="131" t="s">
        <v>277</v>
      </c>
      <c r="O106" s="131" t="s">
        <v>143</v>
      </c>
      <c r="P106" s="131">
        <v>109</v>
      </c>
      <c r="Q106" s="86"/>
      <c r="R106" s="87"/>
      <c r="S106" s="88"/>
      <c r="T106" s="198"/>
      <c r="U106" s="201"/>
    </row>
    <row r="107" spans="3:40" ht="15" customHeight="1">
      <c r="C107" s="172"/>
      <c r="D107" s="322"/>
      <c r="E107" s="325"/>
      <c r="F107" s="240" t="s">
        <v>572</v>
      </c>
      <c r="G107" s="131"/>
      <c r="H107" s="131" t="s">
        <v>135</v>
      </c>
      <c r="I107" s="131" t="s">
        <v>139</v>
      </c>
      <c r="J107" s="131" t="s">
        <v>0</v>
      </c>
      <c r="K107" s="131" t="s">
        <v>140</v>
      </c>
      <c r="L107" s="131" t="s">
        <v>141</v>
      </c>
      <c r="M107" s="131" t="s">
        <v>0</v>
      </c>
      <c r="N107" s="131" t="s">
        <v>278</v>
      </c>
      <c r="O107" s="131" t="s">
        <v>143</v>
      </c>
      <c r="P107" s="131">
        <v>110</v>
      </c>
      <c r="Q107" s="86"/>
      <c r="R107" s="87"/>
      <c r="S107" s="88"/>
      <c r="T107" s="198"/>
      <c r="U107" s="201"/>
    </row>
    <row r="108" spans="3:40" ht="15" customHeight="1">
      <c r="C108" s="172"/>
      <c r="D108" s="322"/>
      <c r="E108" s="325"/>
      <c r="F108" s="240" t="s">
        <v>573</v>
      </c>
      <c r="G108" s="131"/>
      <c r="H108" s="131" t="s">
        <v>135</v>
      </c>
      <c r="I108" s="131" t="s">
        <v>139</v>
      </c>
      <c r="J108" s="131" t="s">
        <v>0</v>
      </c>
      <c r="K108" s="131" t="s">
        <v>140</v>
      </c>
      <c r="L108" s="131" t="s">
        <v>141</v>
      </c>
      <c r="M108" s="131" t="s">
        <v>0</v>
      </c>
      <c r="N108" s="131" t="s">
        <v>279</v>
      </c>
      <c r="O108" s="131" t="s">
        <v>143</v>
      </c>
      <c r="P108" s="131">
        <v>111</v>
      </c>
      <c r="Q108" s="86"/>
      <c r="R108" s="87"/>
      <c r="S108" s="88"/>
      <c r="T108" s="198"/>
      <c r="U108" s="201"/>
    </row>
    <row r="109" spans="3:40" ht="15" customHeight="1">
      <c r="C109" s="172"/>
      <c r="D109" s="322"/>
      <c r="E109" s="325"/>
      <c r="F109" s="240" t="s">
        <v>574</v>
      </c>
      <c r="G109" s="131"/>
      <c r="H109" s="131" t="s">
        <v>135</v>
      </c>
      <c r="I109" s="131" t="s">
        <v>139</v>
      </c>
      <c r="J109" s="131" t="s">
        <v>0</v>
      </c>
      <c r="K109" s="131" t="s">
        <v>140</v>
      </c>
      <c r="L109" s="131" t="s">
        <v>141</v>
      </c>
      <c r="M109" s="131" t="s">
        <v>0</v>
      </c>
      <c r="N109" s="131" t="s">
        <v>280</v>
      </c>
      <c r="O109" s="131" t="s">
        <v>143</v>
      </c>
      <c r="P109" s="131">
        <v>112</v>
      </c>
      <c r="Q109" s="86"/>
      <c r="R109" s="87"/>
      <c r="S109" s="88"/>
      <c r="T109" s="198"/>
      <c r="U109" s="201"/>
    </row>
    <row r="110" spans="3:40" ht="15" customHeight="1">
      <c r="C110" s="172"/>
      <c r="D110" s="322"/>
      <c r="E110" s="325"/>
      <c r="F110" s="240" t="s">
        <v>575</v>
      </c>
      <c r="G110" s="131"/>
      <c r="H110" s="131" t="s">
        <v>135</v>
      </c>
      <c r="I110" s="131" t="s">
        <v>139</v>
      </c>
      <c r="J110" s="131" t="s">
        <v>0</v>
      </c>
      <c r="K110" s="131" t="s">
        <v>140</v>
      </c>
      <c r="L110" s="131" t="s">
        <v>141</v>
      </c>
      <c r="M110" s="131" t="s">
        <v>0</v>
      </c>
      <c r="N110" s="131" t="s">
        <v>281</v>
      </c>
      <c r="O110" s="131" t="s">
        <v>143</v>
      </c>
      <c r="P110" s="131">
        <v>113</v>
      </c>
      <c r="Q110" s="86"/>
      <c r="R110" s="87"/>
      <c r="S110" s="88"/>
      <c r="T110" s="198"/>
      <c r="U110" s="198"/>
      <c r="V110" s="199"/>
      <c r="W110" s="199"/>
      <c r="X110" s="199"/>
      <c r="Y110" s="199"/>
      <c r="Z110" s="199"/>
      <c r="AA110" s="199"/>
      <c r="AB110" s="199"/>
      <c r="AC110" s="199"/>
      <c r="AD110" s="199"/>
      <c r="AE110" s="199"/>
      <c r="AF110" s="199"/>
      <c r="AG110" s="199"/>
      <c r="AH110" s="199"/>
      <c r="AI110" s="199"/>
      <c r="AJ110" s="199"/>
      <c r="AK110" s="199"/>
      <c r="AL110" s="199"/>
      <c r="AM110" s="199"/>
      <c r="AN110" s="199"/>
    </row>
    <row r="111" spans="3:40" ht="15" customHeight="1">
      <c r="C111" s="172"/>
      <c r="D111" s="322"/>
      <c r="E111" s="325"/>
      <c r="F111" s="240" t="s">
        <v>576</v>
      </c>
      <c r="G111" s="131"/>
      <c r="H111" s="131" t="s">
        <v>135</v>
      </c>
      <c r="I111" s="131" t="s">
        <v>139</v>
      </c>
      <c r="J111" s="131" t="s">
        <v>0</v>
      </c>
      <c r="K111" s="131" t="s">
        <v>140</v>
      </c>
      <c r="L111" s="131" t="s">
        <v>141</v>
      </c>
      <c r="M111" s="131" t="s">
        <v>0</v>
      </c>
      <c r="N111" s="131" t="s">
        <v>282</v>
      </c>
      <c r="O111" s="131" t="s">
        <v>143</v>
      </c>
      <c r="P111" s="131">
        <v>114</v>
      </c>
      <c r="Q111" s="86"/>
      <c r="R111" s="87"/>
      <c r="S111" s="88"/>
      <c r="T111" s="198"/>
      <c r="U111" s="198"/>
      <c r="V111" s="199"/>
      <c r="W111" s="199"/>
      <c r="X111" s="199"/>
      <c r="Y111" s="199"/>
      <c r="Z111" s="199"/>
      <c r="AA111" s="199"/>
      <c r="AB111" s="199"/>
      <c r="AC111" s="199"/>
      <c r="AD111" s="199"/>
      <c r="AE111" s="199"/>
      <c r="AF111" s="199"/>
      <c r="AG111" s="199"/>
      <c r="AH111" s="199"/>
      <c r="AI111" s="199"/>
      <c r="AJ111" s="199"/>
      <c r="AK111" s="199"/>
      <c r="AL111" s="199"/>
      <c r="AM111" s="199"/>
      <c r="AN111" s="199"/>
    </row>
    <row r="112" spans="3:40" ht="15" customHeight="1">
      <c r="C112" s="172"/>
      <c r="D112" s="322"/>
      <c r="E112" s="325"/>
      <c r="F112" s="240" t="s">
        <v>43</v>
      </c>
      <c r="G112" s="131"/>
      <c r="H112" s="131" t="s">
        <v>135</v>
      </c>
      <c r="I112" s="131" t="s">
        <v>139</v>
      </c>
      <c r="J112" s="131" t="s">
        <v>0</v>
      </c>
      <c r="K112" s="131" t="s">
        <v>140</v>
      </c>
      <c r="L112" s="131" t="s">
        <v>141</v>
      </c>
      <c r="M112" s="131" t="s">
        <v>0</v>
      </c>
      <c r="N112" s="131" t="s">
        <v>283</v>
      </c>
      <c r="O112" s="131" t="s">
        <v>143</v>
      </c>
      <c r="P112" s="131">
        <v>115</v>
      </c>
      <c r="Q112" s="86"/>
      <c r="R112" s="87"/>
      <c r="S112" s="88"/>
      <c r="T112" s="198"/>
      <c r="U112" s="198"/>
      <c r="V112" s="199"/>
      <c r="W112" s="199"/>
      <c r="X112" s="199"/>
      <c r="Y112" s="199"/>
      <c r="Z112" s="199"/>
      <c r="AA112" s="199"/>
      <c r="AB112" s="199"/>
      <c r="AC112" s="199"/>
      <c r="AD112" s="199"/>
      <c r="AE112" s="199"/>
      <c r="AF112" s="199"/>
      <c r="AG112" s="199"/>
      <c r="AH112" s="199"/>
      <c r="AI112" s="199"/>
      <c r="AJ112" s="199"/>
      <c r="AK112" s="199"/>
      <c r="AL112" s="199"/>
      <c r="AM112" s="199"/>
      <c r="AN112" s="199"/>
    </row>
    <row r="113" spans="3:40" ht="15" customHeight="1">
      <c r="C113" s="172"/>
      <c r="D113" s="322"/>
      <c r="E113" s="325"/>
      <c r="F113" s="240" t="s">
        <v>577</v>
      </c>
      <c r="G113" s="131"/>
      <c r="H113" s="131" t="s">
        <v>135</v>
      </c>
      <c r="I113" s="131" t="s">
        <v>139</v>
      </c>
      <c r="J113" s="131" t="s">
        <v>0</v>
      </c>
      <c r="K113" s="131" t="s">
        <v>140</v>
      </c>
      <c r="L113" s="131" t="s">
        <v>141</v>
      </c>
      <c r="M113" s="131" t="s">
        <v>0</v>
      </c>
      <c r="N113" s="131" t="s">
        <v>284</v>
      </c>
      <c r="O113" s="131" t="s">
        <v>143</v>
      </c>
      <c r="P113" s="131">
        <v>116</v>
      </c>
      <c r="Q113" s="86"/>
      <c r="R113" s="87"/>
      <c r="S113" s="88"/>
      <c r="T113" s="198"/>
      <c r="U113" s="198"/>
      <c r="V113" s="199"/>
      <c r="W113" s="199"/>
      <c r="X113" s="199"/>
      <c r="Y113" s="199"/>
      <c r="Z113" s="199"/>
      <c r="AA113" s="199"/>
      <c r="AB113" s="199"/>
      <c r="AC113" s="199"/>
      <c r="AD113" s="199"/>
      <c r="AE113" s="199"/>
      <c r="AF113" s="199"/>
      <c r="AG113" s="199"/>
      <c r="AH113" s="199"/>
      <c r="AI113" s="199"/>
      <c r="AJ113" s="199"/>
      <c r="AK113" s="199"/>
      <c r="AL113" s="199"/>
      <c r="AM113" s="199"/>
      <c r="AN113" s="199"/>
    </row>
    <row r="114" spans="3:40" ht="15" customHeight="1">
      <c r="C114" s="172"/>
      <c r="D114" s="322"/>
      <c r="E114" s="325"/>
      <c r="F114" s="240" t="s">
        <v>578</v>
      </c>
      <c r="G114" s="131"/>
      <c r="H114" s="131" t="s">
        <v>135</v>
      </c>
      <c r="I114" s="131" t="s">
        <v>139</v>
      </c>
      <c r="J114" s="131" t="s">
        <v>0</v>
      </c>
      <c r="K114" s="131" t="s">
        <v>140</v>
      </c>
      <c r="L114" s="131" t="s">
        <v>141</v>
      </c>
      <c r="M114" s="131" t="s">
        <v>0</v>
      </c>
      <c r="N114" s="131" t="s">
        <v>285</v>
      </c>
      <c r="O114" s="131" t="s">
        <v>143</v>
      </c>
      <c r="P114" s="131">
        <v>117</v>
      </c>
      <c r="Q114" s="86"/>
      <c r="R114" s="87"/>
      <c r="S114" s="88"/>
      <c r="T114" s="198"/>
      <c r="U114" s="198"/>
      <c r="V114" s="199"/>
      <c r="W114" s="199"/>
      <c r="X114" s="199"/>
      <c r="Y114" s="199"/>
      <c r="Z114" s="199"/>
      <c r="AA114" s="199"/>
      <c r="AB114" s="199"/>
      <c r="AC114" s="199"/>
      <c r="AD114" s="199"/>
      <c r="AE114" s="199"/>
      <c r="AF114" s="199"/>
      <c r="AG114" s="199"/>
      <c r="AH114" s="199"/>
      <c r="AI114" s="199"/>
      <c r="AJ114" s="199"/>
      <c r="AK114" s="199"/>
      <c r="AL114" s="199"/>
      <c r="AM114" s="199"/>
      <c r="AN114" s="199"/>
    </row>
    <row r="115" spans="3:40" ht="15" customHeight="1">
      <c r="C115" s="172"/>
      <c r="D115" s="322"/>
      <c r="E115" s="325"/>
      <c r="F115" s="240" t="s">
        <v>44</v>
      </c>
      <c r="G115" s="131"/>
      <c r="H115" s="131" t="s">
        <v>135</v>
      </c>
      <c r="I115" s="131" t="s">
        <v>139</v>
      </c>
      <c r="J115" s="131" t="s">
        <v>0</v>
      </c>
      <c r="K115" s="131" t="s">
        <v>140</v>
      </c>
      <c r="L115" s="131" t="s">
        <v>141</v>
      </c>
      <c r="M115" s="131" t="s">
        <v>0</v>
      </c>
      <c r="N115" s="131" t="s">
        <v>286</v>
      </c>
      <c r="O115" s="131" t="s">
        <v>143</v>
      </c>
      <c r="P115" s="131">
        <v>118</v>
      </c>
      <c r="Q115" s="86"/>
      <c r="R115" s="87"/>
      <c r="S115" s="88"/>
      <c r="T115" s="198"/>
      <c r="U115" s="198"/>
      <c r="V115" s="199"/>
      <c r="W115" s="199"/>
      <c r="X115" s="199"/>
      <c r="Y115" s="199"/>
      <c r="Z115" s="199"/>
      <c r="AA115" s="199"/>
      <c r="AB115" s="199"/>
      <c r="AC115" s="199"/>
      <c r="AD115" s="199"/>
      <c r="AE115" s="199"/>
      <c r="AF115" s="199"/>
      <c r="AG115" s="199"/>
      <c r="AH115" s="199"/>
      <c r="AI115" s="199"/>
      <c r="AJ115" s="199"/>
      <c r="AK115" s="199"/>
      <c r="AL115" s="199"/>
      <c r="AM115" s="199"/>
      <c r="AN115" s="199"/>
    </row>
    <row r="116" spans="3:40" ht="15" customHeight="1">
      <c r="C116" s="172"/>
      <c r="D116" s="322"/>
      <c r="E116" s="325"/>
      <c r="F116" s="240" t="s">
        <v>579</v>
      </c>
      <c r="G116" s="131"/>
      <c r="H116" s="131" t="s">
        <v>135</v>
      </c>
      <c r="I116" s="131" t="s">
        <v>139</v>
      </c>
      <c r="J116" s="131" t="s">
        <v>0</v>
      </c>
      <c r="K116" s="131" t="s">
        <v>140</v>
      </c>
      <c r="L116" s="131" t="s">
        <v>141</v>
      </c>
      <c r="M116" s="131" t="s">
        <v>0</v>
      </c>
      <c r="N116" s="131" t="s">
        <v>287</v>
      </c>
      <c r="O116" s="131" t="s">
        <v>143</v>
      </c>
      <c r="P116" s="131">
        <v>119</v>
      </c>
      <c r="Q116" s="86"/>
      <c r="R116" s="87"/>
      <c r="S116" s="88"/>
      <c r="T116" s="198"/>
      <c r="U116" s="198"/>
      <c r="V116" s="199"/>
      <c r="W116" s="199"/>
      <c r="X116" s="199"/>
      <c r="Y116" s="199"/>
      <c r="Z116" s="199"/>
      <c r="AA116" s="199"/>
      <c r="AB116" s="199"/>
      <c r="AC116" s="199"/>
      <c r="AD116" s="199"/>
      <c r="AE116" s="199"/>
      <c r="AF116" s="199"/>
      <c r="AG116" s="199"/>
      <c r="AH116" s="199"/>
      <c r="AI116" s="199"/>
      <c r="AJ116" s="199"/>
      <c r="AK116" s="199"/>
      <c r="AL116" s="199"/>
      <c r="AM116" s="199"/>
      <c r="AN116" s="199"/>
    </row>
    <row r="117" spans="3:40" ht="15" customHeight="1">
      <c r="C117" s="172"/>
      <c r="D117" s="322"/>
      <c r="E117" s="325"/>
      <c r="F117" s="240" t="s">
        <v>580</v>
      </c>
      <c r="G117" s="131"/>
      <c r="H117" s="131" t="s">
        <v>135</v>
      </c>
      <c r="I117" s="131" t="s">
        <v>139</v>
      </c>
      <c r="J117" s="131" t="s">
        <v>0</v>
      </c>
      <c r="K117" s="131" t="s">
        <v>140</v>
      </c>
      <c r="L117" s="131" t="s">
        <v>141</v>
      </c>
      <c r="M117" s="131" t="s">
        <v>0</v>
      </c>
      <c r="N117" s="131" t="s">
        <v>288</v>
      </c>
      <c r="O117" s="131" t="s">
        <v>143</v>
      </c>
      <c r="P117" s="131">
        <v>120</v>
      </c>
      <c r="Q117" s="86"/>
      <c r="R117" s="87"/>
      <c r="S117" s="88"/>
      <c r="T117" s="198"/>
      <c r="U117" s="198"/>
      <c r="V117" s="199"/>
      <c r="W117" s="199"/>
      <c r="X117" s="199"/>
      <c r="Y117" s="199"/>
      <c r="Z117" s="199"/>
      <c r="AA117" s="199"/>
      <c r="AB117" s="199"/>
      <c r="AC117" s="199"/>
      <c r="AD117" s="199"/>
      <c r="AE117" s="199"/>
      <c r="AF117" s="199"/>
      <c r="AG117" s="199"/>
      <c r="AH117" s="199"/>
      <c r="AI117" s="199"/>
      <c r="AJ117" s="199"/>
      <c r="AK117" s="199"/>
      <c r="AL117" s="199"/>
      <c r="AM117" s="199"/>
      <c r="AN117" s="199"/>
    </row>
    <row r="118" spans="3:40" ht="15" customHeight="1">
      <c r="C118" s="172"/>
      <c r="D118" s="322"/>
      <c r="E118" s="325"/>
      <c r="F118" s="241" t="s">
        <v>581</v>
      </c>
      <c r="G118" s="131"/>
      <c r="H118" s="131" t="s">
        <v>135</v>
      </c>
      <c r="I118" s="131" t="s">
        <v>139</v>
      </c>
      <c r="J118" s="131" t="s">
        <v>0</v>
      </c>
      <c r="K118" s="131" t="s">
        <v>140</v>
      </c>
      <c r="L118" s="131" t="s">
        <v>141</v>
      </c>
      <c r="M118" s="131" t="s">
        <v>0</v>
      </c>
      <c r="N118" s="131" t="s">
        <v>289</v>
      </c>
      <c r="O118" s="131" t="s">
        <v>143</v>
      </c>
      <c r="P118" s="194" t="s">
        <v>582</v>
      </c>
      <c r="Q118" s="89" t="str">
        <f>IF(OR(SUMPRODUCT(--(Q75:Q117=""),--(R75:R117=""))&gt;0,COUNTIF(R75:R117,"M")&gt;0,COUNTIF(R75:R117,"X")=43),"",SUM(Q75:Q117))</f>
        <v/>
      </c>
      <c r="R118" s="90" t="str">
        <f>IF(AND(OR(COUNTIF(R75:R117,"M")=43,COUNTIF(R75:R117,"X")=43),SUM(Q75:Q117)=0,ISNUMBER(Q118)),"",IF(COUNTIF(R75:R117,"M")&gt;0,"M",IF(AND(COUNTIF(R75:R117,R75)=43,OR(R75="X",R75="W",R75="Z")),UPPER(R75),"")))</f>
        <v/>
      </c>
      <c r="S118" s="91"/>
      <c r="T118" s="198"/>
      <c r="U118" s="200"/>
      <c r="V118" s="170"/>
      <c r="W118" s="170"/>
      <c r="X118" s="170"/>
      <c r="Y118" s="170"/>
      <c r="Z118" s="170"/>
      <c r="AA118" s="170"/>
      <c r="AB118" s="170"/>
      <c r="AC118" s="170"/>
      <c r="AD118" s="170"/>
      <c r="AE118" s="170"/>
      <c r="AF118" s="170"/>
      <c r="AG118" s="170"/>
      <c r="AH118" s="170"/>
      <c r="AI118" s="170"/>
      <c r="AJ118" s="170"/>
      <c r="AK118" s="170"/>
      <c r="AL118" s="170"/>
      <c r="AM118" s="170"/>
      <c r="AN118" s="170"/>
    </row>
    <row r="119" spans="3:40" ht="15" customHeight="1">
      <c r="C119" s="172"/>
      <c r="D119" s="321" t="s">
        <v>480</v>
      </c>
      <c r="E119" s="325" t="s">
        <v>583</v>
      </c>
      <c r="F119" s="240" t="s">
        <v>45</v>
      </c>
      <c r="G119" s="131"/>
      <c r="H119" s="131" t="s">
        <v>135</v>
      </c>
      <c r="I119" s="131" t="s">
        <v>139</v>
      </c>
      <c r="J119" s="131" t="s">
        <v>0</v>
      </c>
      <c r="K119" s="131" t="s">
        <v>140</v>
      </c>
      <c r="L119" s="131" t="s">
        <v>141</v>
      </c>
      <c r="M119" s="131" t="s">
        <v>0</v>
      </c>
      <c r="N119" s="131" t="s">
        <v>290</v>
      </c>
      <c r="O119" s="131" t="s">
        <v>143</v>
      </c>
      <c r="P119" s="131">
        <v>122</v>
      </c>
      <c r="Q119" s="86"/>
      <c r="R119" s="87"/>
      <c r="S119" s="88"/>
      <c r="T119" s="198"/>
      <c r="U119" s="198"/>
      <c r="V119" s="199"/>
      <c r="W119" s="199"/>
      <c r="X119" s="199"/>
      <c r="Y119" s="199"/>
      <c r="Z119" s="199"/>
      <c r="AA119" s="199"/>
      <c r="AB119" s="199"/>
      <c r="AC119" s="199"/>
      <c r="AD119" s="199"/>
      <c r="AE119" s="199"/>
      <c r="AF119" s="199"/>
      <c r="AG119" s="199"/>
      <c r="AH119" s="199"/>
      <c r="AI119" s="199"/>
      <c r="AJ119" s="199"/>
      <c r="AK119" s="199"/>
      <c r="AL119" s="199"/>
      <c r="AM119" s="199"/>
      <c r="AN119" s="199"/>
    </row>
    <row r="120" spans="3:40" ht="15" customHeight="1">
      <c r="C120" s="172"/>
      <c r="D120" s="322"/>
      <c r="E120" s="325"/>
      <c r="F120" s="240" t="s">
        <v>584</v>
      </c>
      <c r="G120" s="131"/>
      <c r="H120" s="131" t="s">
        <v>135</v>
      </c>
      <c r="I120" s="131" t="s">
        <v>139</v>
      </c>
      <c r="J120" s="131" t="s">
        <v>0</v>
      </c>
      <c r="K120" s="131" t="s">
        <v>140</v>
      </c>
      <c r="L120" s="131" t="s">
        <v>141</v>
      </c>
      <c r="M120" s="131" t="s">
        <v>0</v>
      </c>
      <c r="N120" s="131" t="s">
        <v>291</v>
      </c>
      <c r="O120" s="131" t="s">
        <v>143</v>
      </c>
      <c r="P120" s="131">
        <v>123</v>
      </c>
      <c r="Q120" s="86"/>
      <c r="R120" s="87"/>
      <c r="S120" s="88"/>
      <c r="T120" s="198"/>
      <c r="U120" s="198"/>
      <c r="V120" s="199"/>
      <c r="W120" s="199"/>
      <c r="X120" s="199"/>
      <c r="Y120" s="199"/>
      <c r="Z120" s="199"/>
      <c r="AA120" s="199"/>
      <c r="AB120" s="199"/>
      <c r="AC120" s="199"/>
      <c r="AD120" s="199"/>
      <c r="AE120" s="199"/>
      <c r="AF120" s="199"/>
      <c r="AG120" s="199"/>
      <c r="AH120" s="199"/>
      <c r="AI120" s="199"/>
      <c r="AJ120" s="199"/>
      <c r="AK120" s="199"/>
      <c r="AL120" s="199"/>
      <c r="AM120" s="199"/>
      <c r="AN120" s="199"/>
    </row>
    <row r="121" spans="3:40" ht="15" customHeight="1">
      <c r="C121" s="172"/>
      <c r="D121" s="322"/>
      <c r="E121" s="325"/>
      <c r="F121" s="240" t="s">
        <v>585</v>
      </c>
      <c r="G121" s="131"/>
      <c r="H121" s="131" t="s">
        <v>135</v>
      </c>
      <c r="I121" s="131" t="s">
        <v>139</v>
      </c>
      <c r="J121" s="131" t="s">
        <v>0</v>
      </c>
      <c r="K121" s="131" t="s">
        <v>140</v>
      </c>
      <c r="L121" s="131" t="s">
        <v>141</v>
      </c>
      <c r="M121" s="131" t="s">
        <v>0</v>
      </c>
      <c r="N121" s="131" t="s">
        <v>292</v>
      </c>
      <c r="O121" s="131" t="s">
        <v>143</v>
      </c>
      <c r="P121" s="131">
        <v>124</v>
      </c>
      <c r="Q121" s="86"/>
      <c r="R121" s="87"/>
      <c r="S121" s="88"/>
      <c r="T121" s="198"/>
      <c r="U121" s="198"/>
      <c r="V121" s="199"/>
      <c r="W121" s="199"/>
      <c r="X121" s="199"/>
      <c r="Y121" s="199"/>
      <c r="Z121" s="199"/>
      <c r="AA121" s="199"/>
      <c r="AB121" s="199"/>
      <c r="AC121" s="199"/>
      <c r="AD121" s="199"/>
      <c r="AE121" s="199"/>
      <c r="AF121" s="199"/>
      <c r="AG121" s="199"/>
      <c r="AH121" s="199"/>
      <c r="AI121" s="199"/>
      <c r="AJ121" s="199"/>
      <c r="AK121" s="199"/>
      <c r="AL121" s="199"/>
      <c r="AM121" s="199"/>
      <c r="AN121" s="199"/>
    </row>
    <row r="122" spans="3:40" ht="15" customHeight="1">
      <c r="C122" s="172"/>
      <c r="D122" s="322"/>
      <c r="E122" s="325"/>
      <c r="F122" s="240" t="s">
        <v>586</v>
      </c>
      <c r="G122" s="131"/>
      <c r="H122" s="131" t="s">
        <v>135</v>
      </c>
      <c r="I122" s="131" t="s">
        <v>139</v>
      </c>
      <c r="J122" s="131" t="s">
        <v>0</v>
      </c>
      <c r="K122" s="131" t="s">
        <v>140</v>
      </c>
      <c r="L122" s="131" t="s">
        <v>141</v>
      </c>
      <c r="M122" s="131" t="s">
        <v>0</v>
      </c>
      <c r="N122" s="131" t="s">
        <v>293</v>
      </c>
      <c r="O122" s="131" t="s">
        <v>143</v>
      </c>
      <c r="P122" s="131">
        <v>125</v>
      </c>
      <c r="Q122" s="86"/>
      <c r="R122" s="87"/>
      <c r="S122" s="88"/>
      <c r="T122" s="198"/>
      <c r="U122" s="198"/>
      <c r="V122" s="199"/>
      <c r="W122" s="199"/>
      <c r="X122" s="199"/>
      <c r="Y122" s="199"/>
      <c r="Z122" s="199"/>
      <c r="AA122" s="199"/>
      <c r="AB122" s="199"/>
      <c r="AC122" s="199"/>
      <c r="AD122" s="199"/>
      <c r="AE122" s="199"/>
      <c r="AF122" s="199"/>
      <c r="AG122" s="199"/>
      <c r="AH122" s="199"/>
      <c r="AI122" s="199"/>
      <c r="AJ122" s="199"/>
      <c r="AK122" s="199"/>
      <c r="AL122" s="199"/>
      <c r="AM122" s="199"/>
      <c r="AN122" s="199"/>
    </row>
    <row r="123" spans="3:40" ht="15" customHeight="1">
      <c r="C123" s="172"/>
      <c r="D123" s="322"/>
      <c r="E123" s="325"/>
      <c r="F123" s="240" t="s">
        <v>46</v>
      </c>
      <c r="G123" s="131"/>
      <c r="H123" s="131" t="s">
        <v>135</v>
      </c>
      <c r="I123" s="131" t="s">
        <v>139</v>
      </c>
      <c r="J123" s="131" t="s">
        <v>0</v>
      </c>
      <c r="K123" s="131" t="s">
        <v>140</v>
      </c>
      <c r="L123" s="131" t="s">
        <v>141</v>
      </c>
      <c r="M123" s="131" t="s">
        <v>0</v>
      </c>
      <c r="N123" s="131" t="s">
        <v>294</v>
      </c>
      <c r="O123" s="131" t="s">
        <v>143</v>
      </c>
      <c r="P123" s="131">
        <v>126</v>
      </c>
      <c r="Q123" s="86"/>
      <c r="R123" s="87"/>
      <c r="S123" s="88"/>
      <c r="T123" s="198"/>
      <c r="U123" s="198"/>
      <c r="V123" s="199"/>
      <c r="W123" s="199"/>
      <c r="X123" s="199"/>
      <c r="Y123" s="199"/>
      <c r="Z123" s="199"/>
      <c r="AA123" s="199"/>
      <c r="AB123" s="199"/>
      <c r="AC123" s="199"/>
      <c r="AD123" s="199"/>
      <c r="AE123" s="199"/>
      <c r="AF123" s="199"/>
      <c r="AG123" s="199"/>
      <c r="AH123" s="199"/>
      <c r="AI123" s="199"/>
      <c r="AJ123" s="199"/>
      <c r="AK123" s="199"/>
      <c r="AL123" s="199"/>
      <c r="AM123" s="199"/>
      <c r="AN123" s="199"/>
    </row>
    <row r="124" spans="3:40" ht="15" customHeight="1">
      <c r="C124" s="172"/>
      <c r="D124" s="322"/>
      <c r="E124" s="325"/>
      <c r="F124" s="240" t="s">
        <v>587</v>
      </c>
      <c r="G124" s="131"/>
      <c r="H124" s="131" t="s">
        <v>135</v>
      </c>
      <c r="I124" s="131" t="s">
        <v>139</v>
      </c>
      <c r="J124" s="131" t="s">
        <v>0</v>
      </c>
      <c r="K124" s="131" t="s">
        <v>140</v>
      </c>
      <c r="L124" s="131" t="s">
        <v>141</v>
      </c>
      <c r="M124" s="131" t="s">
        <v>0</v>
      </c>
      <c r="N124" s="131" t="s">
        <v>295</v>
      </c>
      <c r="O124" s="131" t="s">
        <v>143</v>
      </c>
      <c r="P124" s="131">
        <v>127</v>
      </c>
      <c r="Q124" s="86"/>
      <c r="R124" s="87"/>
      <c r="S124" s="88"/>
      <c r="T124" s="198"/>
      <c r="U124" s="198"/>
      <c r="V124" s="199"/>
      <c r="W124" s="199"/>
      <c r="X124" s="199"/>
      <c r="Y124" s="199"/>
      <c r="Z124" s="199"/>
      <c r="AA124" s="199"/>
      <c r="AB124" s="199"/>
      <c r="AC124" s="199"/>
      <c r="AD124" s="199"/>
      <c r="AE124" s="199"/>
      <c r="AF124" s="199"/>
      <c r="AG124" s="199"/>
      <c r="AH124" s="199"/>
      <c r="AI124" s="199"/>
      <c r="AJ124" s="199"/>
      <c r="AK124" s="199"/>
      <c r="AL124" s="199"/>
      <c r="AM124" s="199"/>
      <c r="AN124" s="199"/>
    </row>
    <row r="125" spans="3:40" ht="15" customHeight="1">
      <c r="C125" s="172"/>
      <c r="D125" s="322"/>
      <c r="E125" s="325"/>
      <c r="F125" s="240" t="s">
        <v>588</v>
      </c>
      <c r="G125" s="131"/>
      <c r="H125" s="131" t="s">
        <v>135</v>
      </c>
      <c r="I125" s="131" t="s">
        <v>139</v>
      </c>
      <c r="J125" s="131" t="s">
        <v>0</v>
      </c>
      <c r="K125" s="131" t="s">
        <v>140</v>
      </c>
      <c r="L125" s="131" t="s">
        <v>141</v>
      </c>
      <c r="M125" s="131" t="s">
        <v>0</v>
      </c>
      <c r="N125" s="131" t="s">
        <v>296</v>
      </c>
      <c r="O125" s="131" t="s">
        <v>143</v>
      </c>
      <c r="P125" s="131">
        <v>128</v>
      </c>
      <c r="Q125" s="86"/>
      <c r="R125" s="87"/>
      <c r="S125" s="88"/>
      <c r="T125" s="198"/>
      <c r="U125" s="201"/>
    </row>
    <row r="126" spans="3:40" ht="15" customHeight="1">
      <c r="C126" s="172"/>
      <c r="D126" s="322"/>
      <c r="E126" s="325"/>
      <c r="F126" s="240" t="s">
        <v>589</v>
      </c>
      <c r="G126" s="131"/>
      <c r="H126" s="131" t="s">
        <v>135</v>
      </c>
      <c r="I126" s="131" t="s">
        <v>139</v>
      </c>
      <c r="J126" s="131" t="s">
        <v>0</v>
      </c>
      <c r="K126" s="131" t="s">
        <v>140</v>
      </c>
      <c r="L126" s="131" t="s">
        <v>141</v>
      </c>
      <c r="M126" s="131" t="s">
        <v>0</v>
      </c>
      <c r="N126" s="131" t="s">
        <v>297</v>
      </c>
      <c r="O126" s="131" t="s">
        <v>143</v>
      </c>
      <c r="P126" s="131">
        <v>129</v>
      </c>
      <c r="Q126" s="86"/>
      <c r="R126" s="87"/>
      <c r="S126" s="88"/>
      <c r="T126" s="198"/>
      <c r="U126" s="201"/>
    </row>
    <row r="127" spans="3:40" ht="15" customHeight="1">
      <c r="C127" s="172"/>
      <c r="D127" s="322"/>
      <c r="E127" s="325"/>
      <c r="F127" s="240" t="s">
        <v>590</v>
      </c>
      <c r="G127" s="131"/>
      <c r="H127" s="131" t="s">
        <v>135</v>
      </c>
      <c r="I127" s="131" t="s">
        <v>139</v>
      </c>
      <c r="J127" s="131" t="s">
        <v>0</v>
      </c>
      <c r="K127" s="131" t="s">
        <v>140</v>
      </c>
      <c r="L127" s="131" t="s">
        <v>141</v>
      </c>
      <c r="M127" s="131" t="s">
        <v>0</v>
      </c>
      <c r="N127" s="131" t="s">
        <v>298</v>
      </c>
      <c r="O127" s="131" t="s">
        <v>143</v>
      </c>
      <c r="P127" s="131">
        <v>130</v>
      </c>
      <c r="Q127" s="86"/>
      <c r="R127" s="87"/>
      <c r="S127" s="88"/>
      <c r="T127" s="198"/>
      <c r="U127" s="201"/>
    </row>
    <row r="128" spans="3:40" ht="15" customHeight="1">
      <c r="C128" s="172"/>
      <c r="D128" s="322"/>
      <c r="E128" s="325"/>
      <c r="F128" s="240" t="s">
        <v>591</v>
      </c>
      <c r="G128" s="131"/>
      <c r="H128" s="131" t="s">
        <v>135</v>
      </c>
      <c r="I128" s="131" t="s">
        <v>139</v>
      </c>
      <c r="J128" s="131" t="s">
        <v>0</v>
      </c>
      <c r="K128" s="131" t="s">
        <v>140</v>
      </c>
      <c r="L128" s="131" t="s">
        <v>141</v>
      </c>
      <c r="M128" s="131" t="s">
        <v>0</v>
      </c>
      <c r="N128" s="131" t="s">
        <v>299</v>
      </c>
      <c r="O128" s="131" t="s">
        <v>143</v>
      </c>
      <c r="P128" s="131">
        <v>131</v>
      </c>
      <c r="Q128" s="86"/>
      <c r="R128" s="87"/>
      <c r="S128" s="88"/>
      <c r="T128" s="198"/>
      <c r="U128" s="201"/>
    </row>
    <row r="129" spans="3:21" ht="15" customHeight="1">
      <c r="C129" s="172"/>
      <c r="D129" s="322"/>
      <c r="E129" s="325"/>
      <c r="F129" s="240" t="s">
        <v>592</v>
      </c>
      <c r="G129" s="131"/>
      <c r="H129" s="131" t="s">
        <v>135</v>
      </c>
      <c r="I129" s="131" t="s">
        <v>139</v>
      </c>
      <c r="J129" s="131" t="s">
        <v>0</v>
      </c>
      <c r="K129" s="131" t="s">
        <v>140</v>
      </c>
      <c r="L129" s="131" t="s">
        <v>141</v>
      </c>
      <c r="M129" s="131" t="s">
        <v>0</v>
      </c>
      <c r="N129" s="131" t="s">
        <v>300</v>
      </c>
      <c r="O129" s="131" t="s">
        <v>143</v>
      </c>
      <c r="P129" s="131">
        <v>132</v>
      </c>
      <c r="Q129" s="86"/>
      <c r="R129" s="87"/>
      <c r="S129" s="88"/>
      <c r="T129" s="198"/>
      <c r="U129" s="201"/>
    </row>
    <row r="130" spans="3:21" ht="15" customHeight="1">
      <c r="C130" s="172"/>
      <c r="D130" s="322"/>
      <c r="E130" s="325"/>
      <c r="F130" s="240" t="s">
        <v>593</v>
      </c>
      <c r="G130" s="131"/>
      <c r="H130" s="131" t="s">
        <v>135</v>
      </c>
      <c r="I130" s="131" t="s">
        <v>139</v>
      </c>
      <c r="J130" s="131" t="s">
        <v>0</v>
      </c>
      <c r="K130" s="131" t="s">
        <v>140</v>
      </c>
      <c r="L130" s="131" t="s">
        <v>141</v>
      </c>
      <c r="M130" s="131" t="s">
        <v>0</v>
      </c>
      <c r="N130" s="131" t="s">
        <v>301</v>
      </c>
      <c r="O130" s="131" t="s">
        <v>143</v>
      </c>
      <c r="P130" s="131">
        <v>133</v>
      </c>
      <c r="Q130" s="86"/>
      <c r="R130" s="87"/>
      <c r="S130" s="88"/>
      <c r="T130" s="198"/>
      <c r="U130" s="201"/>
    </row>
    <row r="131" spans="3:21" ht="15" customHeight="1">
      <c r="C131" s="172"/>
      <c r="D131" s="322"/>
      <c r="E131" s="325"/>
      <c r="F131" s="240" t="s">
        <v>594</v>
      </c>
      <c r="G131" s="131"/>
      <c r="H131" s="131" t="s">
        <v>135</v>
      </c>
      <c r="I131" s="131" t="s">
        <v>139</v>
      </c>
      <c r="J131" s="131" t="s">
        <v>0</v>
      </c>
      <c r="K131" s="131" t="s">
        <v>140</v>
      </c>
      <c r="L131" s="131" t="s">
        <v>141</v>
      </c>
      <c r="M131" s="131" t="s">
        <v>0</v>
      </c>
      <c r="N131" s="131" t="s">
        <v>311</v>
      </c>
      <c r="O131" s="131" t="s">
        <v>143</v>
      </c>
      <c r="P131" s="131">
        <v>134</v>
      </c>
      <c r="Q131" s="86"/>
      <c r="R131" s="87"/>
      <c r="S131" s="88"/>
      <c r="T131" s="198"/>
      <c r="U131" s="201"/>
    </row>
    <row r="132" spans="3:21" ht="15" customHeight="1">
      <c r="C132" s="172"/>
      <c r="D132" s="322"/>
      <c r="E132" s="325"/>
      <c r="F132" s="240" t="s">
        <v>595</v>
      </c>
      <c r="G132" s="131"/>
      <c r="H132" s="131" t="s">
        <v>135</v>
      </c>
      <c r="I132" s="131" t="s">
        <v>139</v>
      </c>
      <c r="J132" s="131" t="s">
        <v>0</v>
      </c>
      <c r="K132" s="131" t="s">
        <v>140</v>
      </c>
      <c r="L132" s="131" t="s">
        <v>141</v>
      </c>
      <c r="M132" s="131" t="s">
        <v>0</v>
      </c>
      <c r="N132" s="131" t="s">
        <v>302</v>
      </c>
      <c r="O132" s="131" t="s">
        <v>143</v>
      </c>
      <c r="P132" s="131">
        <v>135</v>
      </c>
      <c r="Q132" s="86"/>
      <c r="R132" s="87"/>
      <c r="S132" s="88"/>
      <c r="T132" s="198"/>
      <c r="U132" s="201"/>
    </row>
    <row r="133" spans="3:21" ht="15" customHeight="1">
      <c r="C133" s="172"/>
      <c r="D133" s="322"/>
      <c r="E133" s="325"/>
      <c r="F133" s="240" t="s">
        <v>596</v>
      </c>
      <c r="G133" s="131"/>
      <c r="H133" s="131" t="s">
        <v>135</v>
      </c>
      <c r="I133" s="131" t="s">
        <v>139</v>
      </c>
      <c r="J133" s="131" t="s">
        <v>0</v>
      </c>
      <c r="K133" s="131" t="s">
        <v>140</v>
      </c>
      <c r="L133" s="131" t="s">
        <v>141</v>
      </c>
      <c r="M133" s="131" t="s">
        <v>0</v>
      </c>
      <c r="N133" s="131" t="s">
        <v>303</v>
      </c>
      <c r="O133" s="131" t="s">
        <v>143</v>
      </c>
      <c r="P133" s="131">
        <v>136</v>
      </c>
      <c r="Q133" s="86"/>
      <c r="R133" s="87"/>
      <c r="S133" s="88"/>
      <c r="T133" s="198"/>
      <c r="U133" s="201"/>
    </row>
    <row r="134" spans="3:21" ht="15" customHeight="1">
      <c r="C134" s="172"/>
      <c r="D134" s="322"/>
      <c r="E134" s="325"/>
      <c r="F134" s="240" t="s">
        <v>597</v>
      </c>
      <c r="G134" s="131"/>
      <c r="H134" s="131" t="s">
        <v>135</v>
      </c>
      <c r="I134" s="131" t="s">
        <v>139</v>
      </c>
      <c r="J134" s="131" t="s">
        <v>0</v>
      </c>
      <c r="K134" s="131" t="s">
        <v>140</v>
      </c>
      <c r="L134" s="131" t="s">
        <v>141</v>
      </c>
      <c r="M134" s="131" t="s">
        <v>0</v>
      </c>
      <c r="N134" s="131" t="s">
        <v>304</v>
      </c>
      <c r="O134" s="131" t="s">
        <v>143</v>
      </c>
      <c r="P134" s="131">
        <v>137</v>
      </c>
      <c r="Q134" s="86"/>
      <c r="R134" s="87"/>
      <c r="S134" s="88"/>
      <c r="T134" s="198"/>
      <c r="U134" s="201"/>
    </row>
    <row r="135" spans="3:21" ht="15" customHeight="1">
      <c r="C135" s="172"/>
      <c r="D135" s="322"/>
      <c r="E135" s="325"/>
      <c r="F135" s="240" t="s">
        <v>598</v>
      </c>
      <c r="G135" s="131"/>
      <c r="H135" s="131" t="s">
        <v>135</v>
      </c>
      <c r="I135" s="131" t="s">
        <v>139</v>
      </c>
      <c r="J135" s="131" t="s">
        <v>0</v>
      </c>
      <c r="K135" s="131" t="s">
        <v>140</v>
      </c>
      <c r="L135" s="131" t="s">
        <v>141</v>
      </c>
      <c r="M135" s="131" t="s">
        <v>0</v>
      </c>
      <c r="N135" s="131" t="s">
        <v>305</v>
      </c>
      <c r="O135" s="131" t="s">
        <v>143</v>
      </c>
      <c r="P135" s="131">
        <v>138</v>
      </c>
      <c r="Q135" s="86"/>
      <c r="R135" s="87"/>
      <c r="S135" s="88"/>
      <c r="T135" s="198"/>
      <c r="U135" s="201"/>
    </row>
    <row r="136" spans="3:21" ht="15" customHeight="1">
      <c r="C136" s="172"/>
      <c r="D136" s="322"/>
      <c r="E136" s="325"/>
      <c r="F136" s="240" t="s">
        <v>47</v>
      </c>
      <c r="G136" s="131"/>
      <c r="H136" s="131" t="s">
        <v>135</v>
      </c>
      <c r="I136" s="131" t="s">
        <v>139</v>
      </c>
      <c r="J136" s="131" t="s">
        <v>0</v>
      </c>
      <c r="K136" s="131" t="s">
        <v>140</v>
      </c>
      <c r="L136" s="131" t="s">
        <v>141</v>
      </c>
      <c r="M136" s="131" t="s">
        <v>0</v>
      </c>
      <c r="N136" s="131" t="s">
        <v>306</v>
      </c>
      <c r="O136" s="131" t="s">
        <v>143</v>
      </c>
      <c r="P136" s="131">
        <v>139</v>
      </c>
      <c r="Q136" s="86"/>
      <c r="R136" s="87"/>
      <c r="S136" s="88"/>
      <c r="T136" s="198"/>
      <c r="U136" s="201"/>
    </row>
    <row r="137" spans="3:21" ht="15" customHeight="1">
      <c r="C137" s="172"/>
      <c r="D137" s="322"/>
      <c r="E137" s="325"/>
      <c r="F137" s="240" t="s">
        <v>599</v>
      </c>
      <c r="G137" s="131"/>
      <c r="H137" s="131" t="s">
        <v>135</v>
      </c>
      <c r="I137" s="131" t="s">
        <v>139</v>
      </c>
      <c r="J137" s="131" t="s">
        <v>0</v>
      </c>
      <c r="K137" s="131" t="s">
        <v>140</v>
      </c>
      <c r="L137" s="131" t="s">
        <v>141</v>
      </c>
      <c r="M137" s="131" t="s">
        <v>0</v>
      </c>
      <c r="N137" s="131" t="s">
        <v>307</v>
      </c>
      <c r="O137" s="131" t="s">
        <v>143</v>
      </c>
      <c r="P137" s="131">
        <v>140</v>
      </c>
      <c r="Q137" s="86"/>
      <c r="R137" s="87"/>
      <c r="S137" s="88"/>
      <c r="T137" s="198"/>
      <c r="U137" s="201"/>
    </row>
    <row r="138" spans="3:21" ht="15" customHeight="1">
      <c r="C138" s="172"/>
      <c r="D138" s="322"/>
      <c r="E138" s="325"/>
      <c r="F138" s="240" t="s">
        <v>600</v>
      </c>
      <c r="G138" s="131"/>
      <c r="H138" s="131" t="s">
        <v>135</v>
      </c>
      <c r="I138" s="131" t="s">
        <v>139</v>
      </c>
      <c r="J138" s="131" t="s">
        <v>0</v>
      </c>
      <c r="K138" s="131" t="s">
        <v>140</v>
      </c>
      <c r="L138" s="131" t="s">
        <v>141</v>
      </c>
      <c r="M138" s="131" t="s">
        <v>0</v>
      </c>
      <c r="N138" s="131" t="s">
        <v>308</v>
      </c>
      <c r="O138" s="131" t="s">
        <v>143</v>
      </c>
      <c r="P138" s="131">
        <v>141</v>
      </c>
      <c r="Q138" s="86"/>
      <c r="R138" s="87"/>
      <c r="S138" s="88"/>
      <c r="T138" s="198"/>
      <c r="U138" s="201"/>
    </row>
    <row r="139" spans="3:21" ht="15" customHeight="1">
      <c r="C139" s="172"/>
      <c r="D139" s="322"/>
      <c r="E139" s="325"/>
      <c r="F139" s="240" t="s">
        <v>601</v>
      </c>
      <c r="G139" s="131"/>
      <c r="H139" s="131" t="s">
        <v>135</v>
      </c>
      <c r="I139" s="131" t="s">
        <v>139</v>
      </c>
      <c r="J139" s="131" t="s">
        <v>0</v>
      </c>
      <c r="K139" s="131" t="s">
        <v>140</v>
      </c>
      <c r="L139" s="131" t="s">
        <v>141</v>
      </c>
      <c r="M139" s="131" t="s">
        <v>0</v>
      </c>
      <c r="N139" s="131" t="s">
        <v>309</v>
      </c>
      <c r="O139" s="131" t="s">
        <v>143</v>
      </c>
      <c r="P139" s="131">
        <v>142</v>
      </c>
      <c r="Q139" s="86"/>
      <c r="R139" s="87"/>
      <c r="S139" s="88"/>
      <c r="T139" s="198"/>
      <c r="U139" s="201"/>
    </row>
    <row r="140" spans="3:21" ht="15" customHeight="1">
      <c r="C140" s="172"/>
      <c r="D140" s="322"/>
      <c r="E140" s="325"/>
      <c r="F140" s="240" t="s">
        <v>48</v>
      </c>
      <c r="G140" s="131"/>
      <c r="H140" s="131" t="s">
        <v>135</v>
      </c>
      <c r="I140" s="131" t="s">
        <v>139</v>
      </c>
      <c r="J140" s="131" t="s">
        <v>0</v>
      </c>
      <c r="K140" s="131" t="s">
        <v>140</v>
      </c>
      <c r="L140" s="131" t="s">
        <v>141</v>
      </c>
      <c r="M140" s="131" t="s">
        <v>0</v>
      </c>
      <c r="N140" s="131" t="s">
        <v>310</v>
      </c>
      <c r="O140" s="131" t="s">
        <v>143</v>
      </c>
      <c r="P140" s="131">
        <v>143</v>
      </c>
      <c r="Q140" s="86"/>
      <c r="R140" s="87"/>
      <c r="S140" s="88"/>
      <c r="T140" s="198"/>
      <c r="U140" s="201"/>
    </row>
    <row r="141" spans="3:21" ht="15" customHeight="1">
      <c r="C141" s="172"/>
      <c r="D141" s="322"/>
      <c r="E141" s="325"/>
      <c r="F141" s="240" t="s">
        <v>602</v>
      </c>
      <c r="G141" s="131"/>
      <c r="H141" s="131" t="s">
        <v>135</v>
      </c>
      <c r="I141" s="131" t="s">
        <v>139</v>
      </c>
      <c r="J141" s="131" t="s">
        <v>0</v>
      </c>
      <c r="K141" s="131" t="s">
        <v>140</v>
      </c>
      <c r="L141" s="131" t="s">
        <v>141</v>
      </c>
      <c r="M141" s="131" t="s">
        <v>0</v>
      </c>
      <c r="N141" s="131" t="s">
        <v>313</v>
      </c>
      <c r="O141" s="131" t="s">
        <v>143</v>
      </c>
      <c r="P141" s="131">
        <v>144</v>
      </c>
      <c r="Q141" s="86"/>
      <c r="R141" s="87"/>
      <c r="S141" s="88"/>
      <c r="T141" s="198"/>
      <c r="U141" s="201"/>
    </row>
    <row r="142" spans="3:21" ht="15" customHeight="1">
      <c r="C142" s="172"/>
      <c r="D142" s="322"/>
      <c r="E142" s="325"/>
      <c r="F142" s="240" t="s">
        <v>603</v>
      </c>
      <c r="G142" s="131"/>
      <c r="H142" s="131" t="s">
        <v>135</v>
      </c>
      <c r="I142" s="131" t="s">
        <v>139</v>
      </c>
      <c r="J142" s="131" t="s">
        <v>0</v>
      </c>
      <c r="K142" s="131" t="s">
        <v>140</v>
      </c>
      <c r="L142" s="131" t="s">
        <v>141</v>
      </c>
      <c r="M142" s="131" t="s">
        <v>0</v>
      </c>
      <c r="N142" s="131" t="s">
        <v>314</v>
      </c>
      <c r="O142" s="131" t="s">
        <v>143</v>
      </c>
      <c r="P142" s="131">
        <v>145</v>
      </c>
      <c r="Q142" s="86"/>
      <c r="R142" s="87"/>
      <c r="S142" s="88"/>
      <c r="T142" s="198"/>
      <c r="U142" s="201"/>
    </row>
    <row r="143" spans="3:21" ht="15" customHeight="1">
      <c r="C143" s="172"/>
      <c r="D143" s="322"/>
      <c r="E143" s="325"/>
      <c r="F143" s="240" t="s">
        <v>604</v>
      </c>
      <c r="G143" s="131"/>
      <c r="H143" s="131" t="s">
        <v>135</v>
      </c>
      <c r="I143" s="131" t="s">
        <v>139</v>
      </c>
      <c r="J143" s="131" t="s">
        <v>0</v>
      </c>
      <c r="K143" s="131" t="s">
        <v>140</v>
      </c>
      <c r="L143" s="131" t="s">
        <v>141</v>
      </c>
      <c r="M143" s="131" t="s">
        <v>0</v>
      </c>
      <c r="N143" s="131" t="s">
        <v>315</v>
      </c>
      <c r="O143" s="131" t="s">
        <v>143</v>
      </c>
      <c r="P143" s="131">
        <v>146</v>
      </c>
      <c r="Q143" s="86"/>
      <c r="R143" s="87"/>
      <c r="S143" s="88"/>
      <c r="T143" s="198"/>
      <c r="U143" s="201"/>
    </row>
    <row r="144" spans="3:21" ht="15" customHeight="1">
      <c r="C144" s="172"/>
      <c r="D144" s="322"/>
      <c r="E144" s="325"/>
      <c r="F144" s="240" t="s">
        <v>605</v>
      </c>
      <c r="G144" s="131"/>
      <c r="H144" s="131" t="s">
        <v>135</v>
      </c>
      <c r="I144" s="131" t="s">
        <v>139</v>
      </c>
      <c r="J144" s="131" t="s">
        <v>0</v>
      </c>
      <c r="K144" s="131" t="s">
        <v>140</v>
      </c>
      <c r="L144" s="131" t="s">
        <v>141</v>
      </c>
      <c r="M144" s="131" t="s">
        <v>0</v>
      </c>
      <c r="N144" s="131" t="s">
        <v>316</v>
      </c>
      <c r="O144" s="131" t="s">
        <v>143</v>
      </c>
      <c r="P144" s="131">
        <v>147</v>
      </c>
      <c r="Q144" s="86"/>
      <c r="R144" s="87"/>
      <c r="S144" s="88"/>
      <c r="T144" s="198"/>
      <c r="U144" s="201"/>
    </row>
    <row r="145" spans="3:40" ht="15" customHeight="1">
      <c r="C145" s="172"/>
      <c r="D145" s="322"/>
      <c r="E145" s="325"/>
      <c r="F145" s="240" t="s">
        <v>606</v>
      </c>
      <c r="G145" s="131"/>
      <c r="H145" s="131" t="s">
        <v>135</v>
      </c>
      <c r="I145" s="131" t="s">
        <v>139</v>
      </c>
      <c r="J145" s="131" t="s">
        <v>0</v>
      </c>
      <c r="K145" s="131" t="s">
        <v>140</v>
      </c>
      <c r="L145" s="131" t="s">
        <v>141</v>
      </c>
      <c r="M145" s="131" t="s">
        <v>0</v>
      </c>
      <c r="N145" s="131" t="s">
        <v>317</v>
      </c>
      <c r="O145" s="131" t="s">
        <v>143</v>
      </c>
      <c r="P145" s="131">
        <v>148</v>
      </c>
      <c r="Q145" s="86"/>
      <c r="R145" s="87"/>
      <c r="S145" s="88"/>
      <c r="T145" s="198"/>
      <c r="U145" s="201"/>
    </row>
    <row r="146" spans="3:40" ht="15" customHeight="1">
      <c r="C146" s="172"/>
      <c r="D146" s="322"/>
      <c r="E146" s="325"/>
      <c r="F146" s="240" t="s">
        <v>49</v>
      </c>
      <c r="G146" s="131"/>
      <c r="H146" s="131" t="s">
        <v>135</v>
      </c>
      <c r="I146" s="131" t="s">
        <v>139</v>
      </c>
      <c r="J146" s="131" t="s">
        <v>0</v>
      </c>
      <c r="K146" s="131" t="s">
        <v>140</v>
      </c>
      <c r="L146" s="131" t="s">
        <v>141</v>
      </c>
      <c r="M146" s="131" t="s">
        <v>0</v>
      </c>
      <c r="N146" s="131" t="s">
        <v>318</v>
      </c>
      <c r="O146" s="131" t="s">
        <v>143</v>
      </c>
      <c r="P146" s="131">
        <v>149</v>
      </c>
      <c r="Q146" s="86"/>
      <c r="R146" s="87"/>
      <c r="S146" s="88"/>
      <c r="T146" s="198"/>
      <c r="U146" s="201"/>
    </row>
    <row r="147" spans="3:40" ht="15" customHeight="1">
      <c r="C147" s="172"/>
      <c r="D147" s="322"/>
      <c r="E147" s="325"/>
      <c r="F147" s="240" t="s">
        <v>607</v>
      </c>
      <c r="G147" s="131"/>
      <c r="H147" s="131" t="s">
        <v>135</v>
      </c>
      <c r="I147" s="131" t="s">
        <v>139</v>
      </c>
      <c r="J147" s="131" t="s">
        <v>0</v>
      </c>
      <c r="K147" s="131" t="s">
        <v>140</v>
      </c>
      <c r="L147" s="131" t="s">
        <v>141</v>
      </c>
      <c r="M147" s="131" t="s">
        <v>0</v>
      </c>
      <c r="N147" s="131" t="s">
        <v>319</v>
      </c>
      <c r="O147" s="131" t="s">
        <v>143</v>
      </c>
      <c r="P147" s="131">
        <v>150</v>
      </c>
      <c r="Q147" s="86"/>
      <c r="R147" s="87"/>
      <c r="S147" s="88"/>
      <c r="T147" s="198"/>
      <c r="U147" s="201"/>
    </row>
    <row r="148" spans="3:40" ht="15" customHeight="1">
      <c r="C148" s="172"/>
      <c r="D148" s="322"/>
      <c r="E148" s="325"/>
      <c r="F148" s="240" t="s">
        <v>50</v>
      </c>
      <c r="G148" s="131"/>
      <c r="H148" s="131" t="s">
        <v>135</v>
      </c>
      <c r="I148" s="131" t="s">
        <v>139</v>
      </c>
      <c r="J148" s="131" t="s">
        <v>0</v>
      </c>
      <c r="K148" s="131" t="s">
        <v>140</v>
      </c>
      <c r="L148" s="131" t="s">
        <v>141</v>
      </c>
      <c r="M148" s="131" t="s">
        <v>0</v>
      </c>
      <c r="N148" s="131" t="s">
        <v>320</v>
      </c>
      <c r="O148" s="131" t="s">
        <v>143</v>
      </c>
      <c r="P148" s="131">
        <v>151</v>
      </c>
      <c r="Q148" s="86"/>
      <c r="R148" s="87"/>
      <c r="S148" s="88"/>
      <c r="T148" s="198"/>
      <c r="U148" s="201"/>
    </row>
    <row r="149" spans="3:40" ht="15" customHeight="1">
      <c r="C149" s="172"/>
      <c r="D149" s="322"/>
      <c r="E149" s="325"/>
      <c r="F149" s="240" t="s">
        <v>608</v>
      </c>
      <c r="G149" s="131"/>
      <c r="H149" s="131" t="s">
        <v>135</v>
      </c>
      <c r="I149" s="131" t="s">
        <v>139</v>
      </c>
      <c r="J149" s="131" t="s">
        <v>0</v>
      </c>
      <c r="K149" s="131" t="s">
        <v>140</v>
      </c>
      <c r="L149" s="131" t="s">
        <v>141</v>
      </c>
      <c r="M149" s="131" t="s">
        <v>0</v>
      </c>
      <c r="N149" s="131" t="s">
        <v>321</v>
      </c>
      <c r="O149" s="131" t="s">
        <v>143</v>
      </c>
      <c r="P149" s="131">
        <v>152</v>
      </c>
      <c r="Q149" s="86"/>
      <c r="R149" s="87"/>
      <c r="S149" s="88"/>
      <c r="T149" s="198"/>
      <c r="U149" s="201"/>
    </row>
    <row r="150" spans="3:40" ht="15" customHeight="1">
      <c r="C150" s="172"/>
      <c r="D150" s="322"/>
      <c r="E150" s="325"/>
      <c r="F150" s="240" t="s">
        <v>51</v>
      </c>
      <c r="G150" s="131"/>
      <c r="H150" s="131" t="s">
        <v>135</v>
      </c>
      <c r="I150" s="131" t="s">
        <v>139</v>
      </c>
      <c r="J150" s="131" t="s">
        <v>0</v>
      </c>
      <c r="K150" s="131" t="s">
        <v>140</v>
      </c>
      <c r="L150" s="131" t="s">
        <v>141</v>
      </c>
      <c r="M150" s="131" t="s">
        <v>0</v>
      </c>
      <c r="N150" s="131" t="s">
        <v>322</v>
      </c>
      <c r="O150" s="131" t="s">
        <v>143</v>
      </c>
      <c r="P150" s="131">
        <v>153</v>
      </c>
      <c r="Q150" s="86"/>
      <c r="R150" s="87"/>
      <c r="S150" s="88"/>
      <c r="T150" s="198"/>
      <c r="U150" s="201"/>
    </row>
    <row r="151" spans="3:40" ht="15" customHeight="1">
      <c r="C151" s="172"/>
      <c r="D151" s="322"/>
      <c r="E151" s="325"/>
      <c r="F151" s="240" t="s">
        <v>52</v>
      </c>
      <c r="G151" s="131"/>
      <c r="H151" s="131" t="s">
        <v>135</v>
      </c>
      <c r="I151" s="131" t="s">
        <v>139</v>
      </c>
      <c r="J151" s="131" t="s">
        <v>0</v>
      </c>
      <c r="K151" s="131" t="s">
        <v>140</v>
      </c>
      <c r="L151" s="131" t="s">
        <v>141</v>
      </c>
      <c r="M151" s="131" t="s">
        <v>0</v>
      </c>
      <c r="N151" s="131" t="s">
        <v>323</v>
      </c>
      <c r="O151" s="131" t="s">
        <v>143</v>
      </c>
      <c r="P151" s="131">
        <v>154</v>
      </c>
      <c r="Q151" s="86"/>
      <c r="R151" s="87"/>
      <c r="S151" s="88"/>
      <c r="T151" s="198"/>
      <c r="U151" s="201"/>
    </row>
    <row r="152" spans="3:40" ht="15" customHeight="1">
      <c r="C152" s="172"/>
      <c r="D152" s="322"/>
      <c r="E152" s="325"/>
      <c r="F152" s="240" t="s">
        <v>53</v>
      </c>
      <c r="G152" s="131"/>
      <c r="H152" s="131" t="s">
        <v>135</v>
      </c>
      <c r="I152" s="131" t="s">
        <v>139</v>
      </c>
      <c r="J152" s="131" t="s">
        <v>0</v>
      </c>
      <c r="K152" s="131" t="s">
        <v>140</v>
      </c>
      <c r="L152" s="131" t="s">
        <v>141</v>
      </c>
      <c r="M152" s="131" t="s">
        <v>0</v>
      </c>
      <c r="N152" s="131" t="s">
        <v>324</v>
      </c>
      <c r="O152" s="131" t="s">
        <v>143</v>
      </c>
      <c r="P152" s="131">
        <v>155</v>
      </c>
      <c r="Q152" s="86"/>
      <c r="R152" s="87"/>
      <c r="S152" s="88"/>
      <c r="T152" s="198"/>
      <c r="U152" s="201"/>
    </row>
    <row r="153" spans="3:40" ht="15" customHeight="1">
      <c r="C153" s="172"/>
      <c r="D153" s="322"/>
      <c r="E153" s="325"/>
      <c r="F153" s="240" t="s">
        <v>54</v>
      </c>
      <c r="G153" s="131"/>
      <c r="H153" s="131" t="s">
        <v>135</v>
      </c>
      <c r="I153" s="131" t="s">
        <v>139</v>
      </c>
      <c r="J153" s="131" t="s">
        <v>0</v>
      </c>
      <c r="K153" s="131" t="s">
        <v>140</v>
      </c>
      <c r="L153" s="131" t="s">
        <v>141</v>
      </c>
      <c r="M153" s="131" t="s">
        <v>0</v>
      </c>
      <c r="N153" s="131" t="s">
        <v>325</v>
      </c>
      <c r="O153" s="131" t="s">
        <v>143</v>
      </c>
      <c r="P153" s="131">
        <v>156</v>
      </c>
      <c r="Q153" s="86"/>
      <c r="R153" s="87"/>
      <c r="S153" s="88"/>
      <c r="T153" s="198"/>
      <c r="U153" s="201"/>
    </row>
    <row r="154" spans="3:40" ht="15" customHeight="1">
      <c r="C154" s="172"/>
      <c r="D154" s="322"/>
      <c r="E154" s="325"/>
      <c r="F154" s="240" t="s">
        <v>55</v>
      </c>
      <c r="G154" s="131"/>
      <c r="H154" s="131" t="s">
        <v>135</v>
      </c>
      <c r="I154" s="131" t="s">
        <v>139</v>
      </c>
      <c r="J154" s="131" t="s">
        <v>0</v>
      </c>
      <c r="K154" s="131" t="s">
        <v>140</v>
      </c>
      <c r="L154" s="131" t="s">
        <v>141</v>
      </c>
      <c r="M154" s="131" t="s">
        <v>0</v>
      </c>
      <c r="N154" s="131" t="s">
        <v>326</v>
      </c>
      <c r="O154" s="131" t="s">
        <v>143</v>
      </c>
      <c r="P154" s="131">
        <v>157</v>
      </c>
      <c r="Q154" s="86"/>
      <c r="R154" s="87"/>
      <c r="S154" s="88"/>
      <c r="T154" s="198"/>
      <c r="U154" s="201"/>
    </row>
    <row r="155" spans="3:40" ht="15" customHeight="1">
      <c r="C155" s="172"/>
      <c r="D155" s="322"/>
      <c r="E155" s="325"/>
      <c r="F155" s="240" t="s">
        <v>609</v>
      </c>
      <c r="G155" s="131"/>
      <c r="H155" s="131" t="s">
        <v>135</v>
      </c>
      <c r="I155" s="131" t="s">
        <v>139</v>
      </c>
      <c r="J155" s="131" t="s">
        <v>0</v>
      </c>
      <c r="K155" s="131" t="s">
        <v>140</v>
      </c>
      <c r="L155" s="131" t="s">
        <v>141</v>
      </c>
      <c r="M155" s="131" t="s">
        <v>0</v>
      </c>
      <c r="N155" s="131" t="s">
        <v>312</v>
      </c>
      <c r="O155" s="131" t="s">
        <v>143</v>
      </c>
      <c r="P155" s="131">
        <v>158</v>
      </c>
      <c r="Q155" s="86"/>
      <c r="R155" s="87"/>
      <c r="S155" s="88"/>
      <c r="T155" s="198"/>
      <c r="U155" s="201"/>
    </row>
    <row r="156" spans="3:40" ht="15" customHeight="1">
      <c r="C156" s="172"/>
      <c r="D156" s="322"/>
      <c r="E156" s="325"/>
      <c r="F156" s="240" t="s">
        <v>610</v>
      </c>
      <c r="G156" s="131"/>
      <c r="H156" s="131" t="s">
        <v>135</v>
      </c>
      <c r="I156" s="131" t="s">
        <v>139</v>
      </c>
      <c r="J156" s="131" t="s">
        <v>0</v>
      </c>
      <c r="K156" s="131" t="s">
        <v>140</v>
      </c>
      <c r="L156" s="131" t="s">
        <v>141</v>
      </c>
      <c r="M156" s="131" t="s">
        <v>0</v>
      </c>
      <c r="N156" s="131" t="s">
        <v>327</v>
      </c>
      <c r="O156" s="131" t="s">
        <v>143</v>
      </c>
      <c r="P156" s="131">
        <v>159</v>
      </c>
      <c r="Q156" s="86"/>
      <c r="R156" s="87"/>
      <c r="S156" s="88"/>
      <c r="T156" s="198"/>
      <c r="U156" s="201"/>
    </row>
    <row r="157" spans="3:40" ht="15" customHeight="1">
      <c r="C157" s="172"/>
      <c r="D157" s="322"/>
      <c r="E157" s="325"/>
      <c r="F157" s="240" t="s">
        <v>611</v>
      </c>
      <c r="G157" s="131"/>
      <c r="H157" s="131" t="s">
        <v>135</v>
      </c>
      <c r="I157" s="131" t="s">
        <v>139</v>
      </c>
      <c r="J157" s="131" t="s">
        <v>0</v>
      </c>
      <c r="K157" s="131" t="s">
        <v>140</v>
      </c>
      <c r="L157" s="131" t="s">
        <v>141</v>
      </c>
      <c r="M157" s="131" t="s">
        <v>0</v>
      </c>
      <c r="N157" s="131" t="s">
        <v>328</v>
      </c>
      <c r="O157" s="131" t="s">
        <v>143</v>
      </c>
      <c r="P157" s="131">
        <v>160</v>
      </c>
      <c r="Q157" s="86"/>
      <c r="R157" s="87"/>
      <c r="S157" s="88"/>
      <c r="T157" s="198"/>
      <c r="U157" s="198"/>
      <c r="V157" s="199"/>
      <c r="W157" s="199"/>
      <c r="X157" s="199"/>
      <c r="Y157" s="199"/>
      <c r="Z157" s="199"/>
      <c r="AA157" s="199"/>
      <c r="AB157" s="199"/>
      <c r="AC157" s="199"/>
      <c r="AD157" s="199"/>
      <c r="AE157" s="199"/>
      <c r="AF157" s="199"/>
      <c r="AG157" s="199"/>
      <c r="AH157" s="199"/>
      <c r="AI157" s="199"/>
      <c r="AJ157" s="199"/>
      <c r="AK157" s="199"/>
      <c r="AL157" s="199"/>
      <c r="AM157" s="199"/>
      <c r="AN157" s="199"/>
    </row>
    <row r="158" spans="3:40" ht="15" customHeight="1">
      <c r="C158" s="172"/>
      <c r="D158" s="322"/>
      <c r="E158" s="325"/>
      <c r="F158" s="240" t="s">
        <v>56</v>
      </c>
      <c r="G158" s="131"/>
      <c r="H158" s="131" t="s">
        <v>135</v>
      </c>
      <c r="I158" s="131" t="s">
        <v>139</v>
      </c>
      <c r="J158" s="131" t="s">
        <v>0</v>
      </c>
      <c r="K158" s="131" t="s">
        <v>140</v>
      </c>
      <c r="L158" s="131" t="s">
        <v>141</v>
      </c>
      <c r="M158" s="131" t="s">
        <v>0</v>
      </c>
      <c r="N158" s="131" t="s">
        <v>329</v>
      </c>
      <c r="O158" s="131" t="s">
        <v>143</v>
      </c>
      <c r="P158" s="131">
        <v>161</v>
      </c>
      <c r="Q158" s="86"/>
      <c r="R158" s="87"/>
      <c r="S158" s="88"/>
      <c r="T158" s="198"/>
      <c r="U158" s="198"/>
      <c r="V158" s="199"/>
      <c r="W158" s="199"/>
      <c r="X158" s="199"/>
      <c r="Y158" s="199"/>
      <c r="Z158" s="199"/>
      <c r="AA158" s="199"/>
      <c r="AB158" s="199"/>
      <c r="AC158" s="199"/>
      <c r="AD158" s="199"/>
      <c r="AE158" s="199"/>
      <c r="AF158" s="199"/>
      <c r="AG158" s="199"/>
      <c r="AH158" s="199"/>
      <c r="AI158" s="199"/>
      <c r="AJ158" s="199"/>
      <c r="AK158" s="199"/>
      <c r="AL158" s="199"/>
      <c r="AM158" s="199"/>
      <c r="AN158" s="199"/>
    </row>
    <row r="159" spans="3:40" ht="15" customHeight="1">
      <c r="C159" s="172"/>
      <c r="D159" s="322"/>
      <c r="E159" s="325"/>
      <c r="F159" s="240" t="s">
        <v>612</v>
      </c>
      <c r="G159" s="131"/>
      <c r="H159" s="131" t="s">
        <v>135</v>
      </c>
      <c r="I159" s="131" t="s">
        <v>139</v>
      </c>
      <c r="J159" s="131" t="s">
        <v>0</v>
      </c>
      <c r="K159" s="131" t="s">
        <v>140</v>
      </c>
      <c r="L159" s="131" t="s">
        <v>141</v>
      </c>
      <c r="M159" s="131" t="s">
        <v>0</v>
      </c>
      <c r="N159" s="131" t="s">
        <v>330</v>
      </c>
      <c r="O159" s="131" t="s">
        <v>143</v>
      </c>
      <c r="P159" s="131">
        <v>162</v>
      </c>
      <c r="Q159" s="86"/>
      <c r="R159" s="87"/>
      <c r="S159" s="88"/>
      <c r="T159" s="198"/>
      <c r="U159" s="198"/>
      <c r="V159" s="199"/>
      <c r="W159" s="199"/>
      <c r="X159" s="199"/>
      <c r="Y159" s="199"/>
      <c r="Z159" s="199"/>
      <c r="AA159" s="199"/>
      <c r="AB159" s="199"/>
      <c r="AC159" s="199"/>
      <c r="AD159" s="199"/>
      <c r="AE159" s="199"/>
      <c r="AF159" s="199"/>
      <c r="AG159" s="199"/>
      <c r="AH159" s="199"/>
      <c r="AI159" s="199"/>
      <c r="AJ159" s="199"/>
      <c r="AK159" s="199"/>
      <c r="AL159" s="199"/>
      <c r="AM159" s="199"/>
      <c r="AN159" s="199"/>
    </row>
    <row r="160" spans="3:40" ht="15" customHeight="1">
      <c r="C160" s="172"/>
      <c r="D160" s="322"/>
      <c r="E160" s="325"/>
      <c r="F160" s="240" t="s">
        <v>613</v>
      </c>
      <c r="G160" s="131"/>
      <c r="H160" s="131" t="s">
        <v>135</v>
      </c>
      <c r="I160" s="131" t="s">
        <v>139</v>
      </c>
      <c r="J160" s="131" t="s">
        <v>0</v>
      </c>
      <c r="K160" s="131" t="s">
        <v>140</v>
      </c>
      <c r="L160" s="131" t="s">
        <v>141</v>
      </c>
      <c r="M160" s="131" t="s">
        <v>0</v>
      </c>
      <c r="N160" s="131" t="s">
        <v>331</v>
      </c>
      <c r="O160" s="131" t="s">
        <v>143</v>
      </c>
      <c r="P160" s="131">
        <v>163</v>
      </c>
      <c r="Q160" s="86"/>
      <c r="R160" s="87"/>
      <c r="S160" s="88"/>
      <c r="T160" s="198"/>
      <c r="U160" s="198"/>
      <c r="V160" s="199"/>
      <c r="W160" s="199"/>
      <c r="X160" s="199"/>
      <c r="Y160" s="199"/>
      <c r="Z160" s="199"/>
      <c r="AA160" s="199"/>
      <c r="AB160" s="199"/>
      <c r="AC160" s="199"/>
      <c r="AD160" s="199"/>
      <c r="AE160" s="199"/>
      <c r="AF160" s="199"/>
      <c r="AG160" s="199"/>
      <c r="AH160" s="199"/>
      <c r="AI160" s="199"/>
      <c r="AJ160" s="199"/>
      <c r="AK160" s="199"/>
      <c r="AL160" s="199"/>
      <c r="AM160" s="199"/>
      <c r="AN160" s="199"/>
    </row>
    <row r="161" spans="3:40" ht="15" customHeight="1">
      <c r="C161" s="172"/>
      <c r="D161" s="322"/>
      <c r="E161" s="325"/>
      <c r="F161" s="240" t="s">
        <v>614</v>
      </c>
      <c r="G161" s="131"/>
      <c r="H161" s="131" t="s">
        <v>135</v>
      </c>
      <c r="I161" s="131" t="s">
        <v>139</v>
      </c>
      <c r="J161" s="131" t="s">
        <v>0</v>
      </c>
      <c r="K161" s="131" t="s">
        <v>140</v>
      </c>
      <c r="L161" s="131" t="s">
        <v>141</v>
      </c>
      <c r="M161" s="131" t="s">
        <v>0</v>
      </c>
      <c r="N161" s="131" t="s">
        <v>332</v>
      </c>
      <c r="O161" s="131" t="s">
        <v>143</v>
      </c>
      <c r="P161" s="131">
        <v>164</v>
      </c>
      <c r="Q161" s="86"/>
      <c r="R161" s="87"/>
      <c r="S161" s="88"/>
      <c r="T161" s="198"/>
      <c r="U161" s="198"/>
      <c r="V161" s="199"/>
      <c r="W161" s="199"/>
      <c r="X161" s="199"/>
      <c r="Y161" s="199"/>
      <c r="Z161" s="199"/>
      <c r="AA161" s="199"/>
      <c r="AB161" s="199"/>
      <c r="AC161" s="199"/>
      <c r="AD161" s="199"/>
      <c r="AE161" s="199"/>
      <c r="AF161" s="199"/>
      <c r="AG161" s="199"/>
      <c r="AH161" s="199"/>
      <c r="AI161" s="199"/>
      <c r="AJ161" s="199"/>
      <c r="AK161" s="199"/>
      <c r="AL161" s="199"/>
      <c r="AM161" s="199"/>
      <c r="AN161" s="199"/>
    </row>
    <row r="162" spans="3:40" ht="15" customHeight="1">
      <c r="C162" s="172"/>
      <c r="D162" s="322"/>
      <c r="E162" s="325"/>
      <c r="F162" s="240" t="s">
        <v>57</v>
      </c>
      <c r="G162" s="131"/>
      <c r="H162" s="131" t="s">
        <v>135</v>
      </c>
      <c r="I162" s="131" t="s">
        <v>139</v>
      </c>
      <c r="J162" s="131" t="s">
        <v>0</v>
      </c>
      <c r="K162" s="131" t="s">
        <v>140</v>
      </c>
      <c r="L162" s="131" t="s">
        <v>141</v>
      </c>
      <c r="M162" s="131" t="s">
        <v>0</v>
      </c>
      <c r="N162" s="131" t="s">
        <v>333</v>
      </c>
      <c r="O162" s="131" t="s">
        <v>143</v>
      </c>
      <c r="P162" s="131">
        <v>165</v>
      </c>
      <c r="Q162" s="86"/>
      <c r="R162" s="87"/>
      <c r="S162" s="88"/>
      <c r="T162" s="198"/>
      <c r="U162" s="198"/>
      <c r="V162" s="199"/>
      <c r="W162" s="199"/>
      <c r="X162" s="199"/>
      <c r="Y162" s="199"/>
      <c r="Z162" s="199"/>
      <c r="AA162" s="199"/>
      <c r="AB162" s="199"/>
      <c r="AC162" s="199"/>
      <c r="AD162" s="199"/>
      <c r="AE162" s="199"/>
      <c r="AF162" s="199"/>
      <c r="AG162" s="199"/>
      <c r="AH162" s="199"/>
      <c r="AI162" s="199"/>
      <c r="AJ162" s="199"/>
      <c r="AK162" s="199"/>
      <c r="AL162" s="199"/>
      <c r="AM162" s="199"/>
      <c r="AN162" s="199"/>
    </row>
    <row r="163" spans="3:40" ht="15" customHeight="1">
      <c r="C163" s="172"/>
      <c r="D163" s="322"/>
      <c r="E163" s="325"/>
      <c r="F163" s="240" t="s">
        <v>615</v>
      </c>
      <c r="G163" s="131"/>
      <c r="H163" s="131" t="s">
        <v>135</v>
      </c>
      <c r="I163" s="131" t="s">
        <v>139</v>
      </c>
      <c r="J163" s="131" t="s">
        <v>0</v>
      </c>
      <c r="K163" s="131" t="s">
        <v>140</v>
      </c>
      <c r="L163" s="131" t="s">
        <v>141</v>
      </c>
      <c r="M163" s="131" t="s">
        <v>0</v>
      </c>
      <c r="N163" s="131" t="s">
        <v>334</v>
      </c>
      <c r="O163" s="131" t="s">
        <v>143</v>
      </c>
      <c r="P163" s="131">
        <v>166</v>
      </c>
      <c r="Q163" s="86"/>
      <c r="R163" s="87"/>
      <c r="S163" s="88"/>
      <c r="T163" s="198"/>
      <c r="U163" s="198"/>
      <c r="V163" s="199"/>
      <c r="W163" s="199"/>
      <c r="X163" s="199"/>
      <c r="Y163" s="199"/>
      <c r="Z163" s="199"/>
      <c r="AA163" s="199"/>
      <c r="AB163" s="199"/>
      <c r="AC163" s="199"/>
      <c r="AD163" s="199"/>
      <c r="AE163" s="199"/>
      <c r="AF163" s="199"/>
      <c r="AG163" s="199"/>
      <c r="AH163" s="199"/>
      <c r="AI163" s="199"/>
      <c r="AJ163" s="199"/>
      <c r="AK163" s="199"/>
      <c r="AL163" s="199"/>
      <c r="AM163" s="199"/>
      <c r="AN163" s="199"/>
    </row>
    <row r="164" spans="3:40" ht="15" customHeight="1">
      <c r="C164" s="172"/>
      <c r="D164" s="322"/>
      <c r="E164" s="325"/>
      <c r="F164" s="240" t="s">
        <v>616</v>
      </c>
      <c r="G164" s="131"/>
      <c r="H164" s="131" t="s">
        <v>135</v>
      </c>
      <c r="I164" s="131" t="s">
        <v>139</v>
      </c>
      <c r="J164" s="131" t="s">
        <v>0</v>
      </c>
      <c r="K164" s="131" t="s">
        <v>140</v>
      </c>
      <c r="L164" s="131" t="s">
        <v>141</v>
      </c>
      <c r="M164" s="131" t="s">
        <v>0</v>
      </c>
      <c r="N164" s="131" t="s">
        <v>335</v>
      </c>
      <c r="O164" s="131" t="s">
        <v>143</v>
      </c>
      <c r="P164" s="131">
        <v>167</v>
      </c>
      <c r="Q164" s="86"/>
      <c r="R164" s="87"/>
      <c r="S164" s="88"/>
      <c r="T164" s="198"/>
      <c r="U164" s="198"/>
      <c r="V164" s="199"/>
      <c r="W164" s="199"/>
      <c r="X164" s="199"/>
      <c r="Y164" s="199"/>
      <c r="Z164" s="199"/>
      <c r="AA164" s="199"/>
      <c r="AB164" s="199"/>
      <c r="AC164" s="199"/>
      <c r="AD164" s="199"/>
      <c r="AE164" s="199"/>
      <c r="AF164" s="199"/>
      <c r="AG164" s="199"/>
      <c r="AH164" s="199"/>
      <c r="AI164" s="199"/>
      <c r="AJ164" s="199"/>
      <c r="AK164" s="199"/>
      <c r="AL164" s="199"/>
      <c r="AM164" s="199"/>
      <c r="AN164" s="199"/>
    </row>
    <row r="165" spans="3:40" ht="15" customHeight="1">
      <c r="C165" s="172"/>
      <c r="D165" s="322"/>
      <c r="E165" s="325"/>
      <c r="F165" s="240" t="s">
        <v>617</v>
      </c>
      <c r="G165" s="131"/>
      <c r="H165" s="131" t="s">
        <v>135</v>
      </c>
      <c r="I165" s="131" t="s">
        <v>139</v>
      </c>
      <c r="J165" s="131" t="s">
        <v>0</v>
      </c>
      <c r="K165" s="131" t="s">
        <v>140</v>
      </c>
      <c r="L165" s="131" t="s">
        <v>141</v>
      </c>
      <c r="M165" s="131" t="s">
        <v>0</v>
      </c>
      <c r="N165" s="131" t="s">
        <v>336</v>
      </c>
      <c r="O165" s="131" t="s">
        <v>143</v>
      </c>
      <c r="P165" s="131">
        <v>168</v>
      </c>
      <c r="Q165" s="86"/>
      <c r="R165" s="87"/>
      <c r="S165" s="88"/>
      <c r="T165" s="198"/>
      <c r="U165" s="198"/>
      <c r="V165" s="199"/>
      <c r="W165" s="199"/>
      <c r="X165" s="199"/>
      <c r="Y165" s="199"/>
      <c r="Z165" s="199"/>
      <c r="AA165" s="199"/>
      <c r="AB165" s="199"/>
      <c r="AC165" s="199"/>
      <c r="AD165" s="199"/>
      <c r="AE165" s="199"/>
      <c r="AF165" s="199"/>
      <c r="AG165" s="199"/>
      <c r="AH165" s="199"/>
      <c r="AI165" s="199"/>
      <c r="AJ165" s="199"/>
      <c r="AK165" s="199"/>
      <c r="AL165" s="199"/>
      <c r="AM165" s="199"/>
      <c r="AN165" s="199"/>
    </row>
    <row r="166" spans="3:40" ht="15" customHeight="1">
      <c r="C166" s="172"/>
      <c r="D166" s="322"/>
      <c r="E166" s="325"/>
      <c r="F166" s="240" t="s">
        <v>618</v>
      </c>
      <c r="G166" s="131"/>
      <c r="H166" s="131" t="s">
        <v>135</v>
      </c>
      <c r="I166" s="131" t="s">
        <v>139</v>
      </c>
      <c r="J166" s="131" t="s">
        <v>0</v>
      </c>
      <c r="K166" s="131" t="s">
        <v>140</v>
      </c>
      <c r="L166" s="131" t="s">
        <v>141</v>
      </c>
      <c r="M166" s="131" t="s">
        <v>0</v>
      </c>
      <c r="N166" s="131" t="s">
        <v>337</v>
      </c>
      <c r="O166" s="131" t="s">
        <v>143</v>
      </c>
      <c r="P166" s="131">
        <v>169</v>
      </c>
      <c r="Q166" s="86"/>
      <c r="R166" s="87"/>
      <c r="S166" s="88"/>
      <c r="T166" s="198"/>
      <c r="U166" s="198"/>
      <c r="V166" s="199"/>
      <c r="W166" s="199"/>
      <c r="X166" s="199"/>
      <c r="Y166" s="199"/>
      <c r="Z166" s="199"/>
      <c r="AA166" s="199"/>
      <c r="AB166" s="199"/>
      <c r="AC166" s="199"/>
      <c r="AD166" s="199"/>
      <c r="AE166" s="199"/>
      <c r="AF166" s="199"/>
      <c r="AG166" s="199"/>
      <c r="AH166" s="199"/>
      <c r="AI166" s="199"/>
      <c r="AJ166" s="199"/>
      <c r="AK166" s="199"/>
      <c r="AL166" s="199"/>
      <c r="AM166" s="199"/>
      <c r="AN166" s="199"/>
    </row>
    <row r="167" spans="3:40" ht="15" customHeight="1">
      <c r="C167" s="172"/>
      <c r="D167" s="322"/>
      <c r="E167" s="325"/>
      <c r="F167" s="240" t="s">
        <v>58</v>
      </c>
      <c r="G167" s="131"/>
      <c r="H167" s="131" t="s">
        <v>135</v>
      </c>
      <c r="I167" s="131" t="s">
        <v>139</v>
      </c>
      <c r="J167" s="131" t="s">
        <v>0</v>
      </c>
      <c r="K167" s="131" t="s">
        <v>140</v>
      </c>
      <c r="L167" s="131" t="s">
        <v>141</v>
      </c>
      <c r="M167" s="131" t="s">
        <v>0</v>
      </c>
      <c r="N167" s="131" t="s">
        <v>338</v>
      </c>
      <c r="O167" s="131" t="s">
        <v>143</v>
      </c>
      <c r="P167" s="131">
        <v>170</v>
      </c>
      <c r="Q167" s="86"/>
      <c r="R167" s="87"/>
      <c r="S167" s="88"/>
      <c r="T167" s="198"/>
      <c r="U167" s="198"/>
      <c r="V167" s="199"/>
      <c r="W167" s="199"/>
      <c r="X167" s="199"/>
      <c r="Y167" s="199"/>
      <c r="Z167" s="199"/>
      <c r="AA167" s="199"/>
      <c r="AB167" s="199"/>
      <c r="AC167" s="199"/>
      <c r="AD167" s="199"/>
      <c r="AE167" s="199"/>
      <c r="AF167" s="199"/>
      <c r="AG167" s="199"/>
      <c r="AH167" s="199"/>
      <c r="AI167" s="199"/>
      <c r="AJ167" s="199"/>
      <c r="AK167" s="199"/>
      <c r="AL167" s="199"/>
      <c r="AM167" s="199"/>
      <c r="AN167" s="199"/>
    </row>
    <row r="168" spans="3:40" ht="15" customHeight="1">
      <c r="C168" s="172"/>
      <c r="D168" s="322"/>
      <c r="E168" s="325"/>
      <c r="F168" s="240" t="s">
        <v>619</v>
      </c>
      <c r="G168" s="131"/>
      <c r="H168" s="131" t="s">
        <v>135</v>
      </c>
      <c r="I168" s="131" t="s">
        <v>139</v>
      </c>
      <c r="J168" s="131" t="s">
        <v>0</v>
      </c>
      <c r="K168" s="131" t="s">
        <v>140</v>
      </c>
      <c r="L168" s="131" t="s">
        <v>141</v>
      </c>
      <c r="M168" s="131" t="s">
        <v>0</v>
      </c>
      <c r="N168" s="131" t="s">
        <v>339</v>
      </c>
      <c r="O168" s="131" t="s">
        <v>143</v>
      </c>
      <c r="P168" s="131">
        <v>171</v>
      </c>
      <c r="Q168" s="86"/>
      <c r="R168" s="87"/>
      <c r="S168" s="88"/>
      <c r="T168" s="198"/>
      <c r="U168" s="198"/>
      <c r="V168" s="199"/>
      <c r="W168" s="199"/>
      <c r="X168" s="199"/>
      <c r="Y168" s="199"/>
      <c r="Z168" s="199"/>
      <c r="AA168" s="199"/>
      <c r="AB168" s="199"/>
      <c r="AC168" s="199"/>
      <c r="AD168" s="199"/>
      <c r="AE168" s="199"/>
      <c r="AF168" s="199"/>
      <c r="AG168" s="199"/>
      <c r="AH168" s="199"/>
      <c r="AI168" s="199"/>
      <c r="AJ168" s="199"/>
      <c r="AK168" s="199"/>
      <c r="AL168" s="199"/>
      <c r="AM168" s="199"/>
      <c r="AN168" s="199"/>
    </row>
    <row r="169" spans="3:40" ht="15" customHeight="1">
      <c r="C169" s="172"/>
      <c r="D169" s="322"/>
      <c r="E169" s="325"/>
      <c r="F169" s="240" t="s">
        <v>620</v>
      </c>
      <c r="G169" s="131"/>
      <c r="H169" s="131" t="s">
        <v>135</v>
      </c>
      <c r="I169" s="131" t="s">
        <v>139</v>
      </c>
      <c r="J169" s="131" t="s">
        <v>0</v>
      </c>
      <c r="K169" s="131" t="s">
        <v>140</v>
      </c>
      <c r="L169" s="131" t="s">
        <v>141</v>
      </c>
      <c r="M169" s="131" t="s">
        <v>0</v>
      </c>
      <c r="N169" s="131" t="s">
        <v>340</v>
      </c>
      <c r="O169" s="131" t="s">
        <v>143</v>
      </c>
      <c r="P169" s="131">
        <v>172</v>
      </c>
      <c r="Q169" s="86"/>
      <c r="R169" s="87"/>
      <c r="S169" s="88"/>
      <c r="T169" s="198"/>
      <c r="U169" s="200"/>
      <c r="V169" s="170"/>
      <c r="W169" s="170"/>
      <c r="X169" s="170"/>
      <c r="Y169" s="170"/>
      <c r="Z169" s="170"/>
      <c r="AA169" s="170"/>
      <c r="AB169" s="170"/>
      <c r="AC169" s="170"/>
      <c r="AD169" s="170"/>
      <c r="AE169" s="170"/>
      <c r="AF169" s="170"/>
      <c r="AG169" s="170"/>
      <c r="AH169" s="170"/>
      <c r="AI169" s="170"/>
      <c r="AJ169" s="170"/>
      <c r="AK169" s="170"/>
      <c r="AL169" s="170"/>
      <c r="AM169" s="170"/>
      <c r="AN169" s="170"/>
    </row>
    <row r="170" spans="3:40" ht="15" customHeight="1">
      <c r="C170" s="172"/>
      <c r="D170" s="322"/>
      <c r="E170" s="325"/>
      <c r="F170" s="241" t="s">
        <v>621</v>
      </c>
      <c r="G170" s="131"/>
      <c r="H170" s="131" t="s">
        <v>135</v>
      </c>
      <c r="I170" s="131" t="s">
        <v>139</v>
      </c>
      <c r="J170" s="131" t="s">
        <v>0</v>
      </c>
      <c r="K170" s="131" t="s">
        <v>140</v>
      </c>
      <c r="L170" s="131" t="s">
        <v>141</v>
      </c>
      <c r="M170" s="131" t="s">
        <v>0</v>
      </c>
      <c r="N170" s="131" t="s">
        <v>418</v>
      </c>
      <c r="O170" s="131" t="s">
        <v>143</v>
      </c>
      <c r="P170" s="194" t="s">
        <v>622</v>
      </c>
      <c r="Q170" s="89" t="str">
        <f>IF(OR(SUMPRODUCT(--(Q119:Q169=""),--(R119:R169=""))&gt;0,COUNTIF(R119:R169,"M")&gt;0,COUNTIF(R119:R169,"X")=51),"",SUM(Q119:Q169))</f>
        <v/>
      </c>
      <c r="R170" s="90" t="str">
        <f>IF(AND(OR(COUNTIF(R119:R169,"M")=51,COUNTIF(R119:R169,"X")=51),SUM(Q119:Q169)=0,ISNUMBER(Q170)),"",IF(COUNTIF(R119:R169,"M")&gt;0,"M",IF(AND(COUNTIF(R119:R169,R119)=51,OR(R119="X",R119="W",R119="Z")),UPPER(R119),"")))</f>
        <v/>
      </c>
      <c r="S170" s="91"/>
      <c r="T170" s="198"/>
      <c r="U170" s="198"/>
      <c r="V170" s="199"/>
      <c r="W170" s="199"/>
      <c r="X170" s="199"/>
      <c r="Y170" s="199"/>
      <c r="Z170" s="199"/>
      <c r="AA170" s="199"/>
      <c r="AB170" s="199"/>
      <c r="AC170" s="199"/>
      <c r="AD170" s="199"/>
      <c r="AE170" s="199"/>
      <c r="AF170" s="199"/>
      <c r="AG170" s="199"/>
      <c r="AH170" s="199"/>
      <c r="AI170" s="199"/>
      <c r="AJ170" s="199"/>
      <c r="AK170" s="199"/>
      <c r="AL170" s="199"/>
      <c r="AM170" s="199"/>
      <c r="AN170" s="199"/>
    </row>
    <row r="171" spans="3:40" ht="15" customHeight="1">
      <c r="C171" s="172"/>
      <c r="D171" s="321" t="s">
        <v>480</v>
      </c>
      <c r="E171" s="325" t="s">
        <v>59</v>
      </c>
      <c r="F171" s="240" t="s">
        <v>623</v>
      </c>
      <c r="G171" s="131"/>
      <c r="H171" s="131" t="s">
        <v>135</v>
      </c>
      <c r="I171" s="131" t="s">
        <v>139</v>
      </c>
      <c r="J171" s="131" t="s">
        <v>0</v>
      </c>
      <c r="K171" s="131" t="s">
        <v>140</v>
      </c>
      <c r="L171" s="131" t="s">
        <v>141</v>
      </c>
      <c r="M171" s="131" t="s">
        <v>0</v>
      </c>
      <c r="N171" s="131" t="s">
        <v>341</v>
      </c>
      <c r="O171" s="131" t="s">
        <v>143</v>
      </c>
      <c r="P171" s="131">
        <v>174</v>
      </c>
      <c r="Q171" s="86"/>
      <c r="R171" s="87"/>
      <c r="S171" s="88"/>
      <c r="T171" s="198"/>
      <c r="U171" s="198"/>
      <c r="V171" s="199"/>
      <c r="W171" s="199"/>
      <c r="X171" s="199"/>
      <c r="Y171" s="199"/>
      <c r="Z171" s="199"/>
      <c r="AA171" s="199"/>
      <c r="AB171" s="199"/>
      <c r="AC171" s="199"/>
      <c r="AD171" s="199"/>
      <c r="AE171" s="199"/>
      <c r="AF171" s="199"/>
      <c r="AG171" s="199"/>
      <c r="AH171" s="199"/>
      <c r="AI171" s="199"/>
      <c r="AJ171" s="199"/>
      <c r="AK171" s="199"/>
      <c r="AL171" s="199"/>
      <c r="AM171" s="199"/>
      <c r="AN171" s="199"/>
    </row>
    <row r="172" spans="3:40" ht="15" customHeight="1">
      <c r="C172" s="172"/>
      <c r="D172" s="322"/>
      <c r="E172" s="325"/>
      <c r="F172" s="240" t="s">
        <v>624</v>
      </c>
      <c r="G172" s="131"/>
      <c r="H172" s="131" t="s">
        <v>135</v>
      </c>
      <c r="I172" s="131" t="s">
        <v>139</v>
      </c>
      <c r="J172" s="131" t="s">
        <v>0</v>
      </c>
      <c r="K172" s="131" t="s">
        <v>140</v>
      </c>
      <c r="L172" s="131" t="s">
        <v>141</v>
      </c>
      <c r="M172" s="131" t="s">
        <v>0</v>
      </c>
      <c r="N172" s="131" t="s">
        <v>342</v>
      </c>
      <c r="O172" s="131" t="s">
        <v>143</v>
      </c>
      <c r="P172" s="131">
        <v>175</v>
      </c>
      <c r="Q172" s="86"/>
      <c r="R172" s="87"/>
      <c r="S172" s="88"/>
      <c r="T172" s="198"/>
      <c r="U172" s="198"/>
      <c r="V172" s="199"/>
      <c r="W172" s="199"/>
      <c r="X172" s="199"/>
      <c r="Y172" s="199"/>
      <c r="Z172" s="199"/>
      <c r="AA172" s="199"/>
      <c r="AB172" s="199"/>
      <c r="AC172" s="199"/>
      <c r="AD172" s="199"/>
      <c r="AE172" s="199"/>
      <c r="AF172" s="199"/>
      <c r="AG172" s="199"/>
      <c r="AH172" s="199"/>
      <c r="AI172" s="199"/>
      <c r="AJ172" s="199"/>
      <c r="AK172" s="199"/>
      <c r="AL172" s="199"/>
      <c r="AM172" s="199"/>
      <c r="AN172" s="199"/>
    </row>
    <row r="173" spans="3:40" ht="15" customHeight="1">
      <c r="C173" s="172"/>
      <c r="D173" s="322"/>
      <c r="E173" s="325"/>
      <c r="F173" s="240" t="s">
        <v>625</v>
      </c>
      <c r="G173" s="131"/>
      <c r="H173" s="131" t="s">
        <v>135</v>
      </c>
      <c r="I173" s="131" t="s">
        <v>139</v>
      </c>
      <c r="J173" s="131" t="s">
        <v>0</v>
      </c>
      <c r="K173" s="131" t="s">
        <v>140</v>
      </c>
      <c r="L173" s="131" t="s">
        <v>141</v>
      </c>
      <c r="M173" s="131" t="s">
        <v>0</v>
      </c>
      <c r="N173" s="131" t="s">
        <v>151</v>
      </c>
      <c r="O173" s="131" t="s">
        <v>143</v>
      </c>
      <c r="P173" s="131">
        <v>176</v>
      </c>
      <c r="Q173" s="86"/>
      <c r="R173" s="87"/>
      <c r="S173" s="88"/>
      <c r="T173" s="198"/>
      <c r="U173" s="201"/>
    </row>
    <row r="174" spans="3:40" ht="15" customHeight="1">
      <c r="C174" s="172"/>
      <c r="D174" s="322"/>
      <c r="E174" s="325"/>
      <c r="F174" s="240" t="s">
        <v>626</v>
      </c>
      <c r="G174" s="131"/>
      <c r="H174" s="131" t="s">
        <v>135</v>
      </c>
      <c r="I174" s="131" t="s">
        <v>139</v>
      </c>
      <c r="J174" s="131" t="s">
        <v>0</v>
      </c>
      <c r="K174" s="131" t="s">
        <v>140</v>
      </c>
      <c r="L174" s="131" t="s">
        <v>141</v>
      </c>
      <c r="M174" s="131" t="s">
        <v>0</v>
      </c>
      <c r="N174" s="131" t="s">
        <v>343</v>
      </c>
      <c r="O174" s="131" t="s">
        <v>143</v>
      </c>
      <c r="P174" s="131">
        <v>177</v>
      </c>
      <c r="Q174" s="86"/>
      <c r="R174" s="87"/>
      <c r="S174" s="88"/>
      <c r="T174" s="198"/>
      <c r="U174" s="201"/>
    </row>
    <row r="175" spans="3:40" ht="15" customHeight="1">
      <c r="C175" s="172"/>
      <c r="D175" s="322"/>
      <c r="E175" s="325"/>
      <c r="F175" s="240" t="s">
        <v>627</v>
      </c>
      <c r="G175" s="131"/>
      <c r="H175" s="131" t="s">
        <v>135</v>
      </c>
      <c r="I175" s="131" t="s">
        <v>139</v>
      </c>
      <c r="J175" s="131" t="s">
        <v>0</v>
      </c>
      <c r="K175" s="131" t="s">
        <v>140</v>
      </c>
      <c r="L175" s="131" t="s">
        <v>141</v>
      </c>
      <c r="M175" s="131" t="s">
        <v>0</v>
      </c>
      <c r="N175" s="131" t="s">
        <v>344</v>
      </c>
      <c r="O175" s="131" t="s">
        <v>143</v>
      </c>
      <c r="P175" s="131">
        <v>178</v>
      </c>
      <c r="Q175" s="86"/>
      <c r="R175" s="87"/>
      <c r="S175" s="88"/>
      <c r="T175" s="198"/>
      <c r="U175" s="201"/>
    </row>
    <row r="176" spans="3:40" ht="15" customHeight="1">
      <c r="C176" s="172"/>
      <c r="D176" s="322"/>
      <c r="E176" s="325"/>
      <c r="F176" s="240" t="s">
        <v>628</v>
      </c>
      <c r="G176" s="131"/>
      <c r="H176" s="131" t="s">
        <v>135</v>
      </c>
      <c r="I176" s="131" t="s">
        <v>139</v>
      </c>
      <c r="J176" s="131" t="s">
        <v>0</v>
      </c>
      <c r="K176" s="131" t="s">
        <v>140</v>
      </c>
      <c r="L176" s="131" t="s">
        <v>141</v>
      </c>
      <c r="M176" s="131" t="s">
        <v>0</v>
      </c>
      <c r="N176" s="131" t="s">
        <v>345</v>
      </c>
      <c r="O176" s="131" t="s">
        <v>143</v>
      </c>
      <c r="P176" s="131">
        <v>179</v>
      </c>
      <c r="Q176" s="86"/>
      <c r="R176" s="87"/>
      <c r="S176" s="88"/>
      <c r="T176" s="198"/>
      <c r="U176" s="201"/>
    </row>
    <row r="177" spans="3:21" ht="15" customHeight="1">
      <c r="C177" s="172"/>
      <c r="D177" s="322"/>
      <c r="E177" s="325"/>
      <c r="F177" s="240" t="s">
        <v>629</v>
      </c>
      <c r="G177" s="131"/>
      <c r="H177" s="131" t="s">
        <v>135</v>
      </c>
      <c r="I177" s="131" t="s">
        <v>139</v>
      </c>
      <c r="J177" s="131" t="s">
        <v>0</v>
      </c>
      <c r="K177" s="131" t="s">
        <v>140</v>
      </c>
      <c r="L177" s="131" t="s">
        <v>141</v>
      </c>
      <c r="M177" s="131" t="s">
        <v>0</v>
      </c>
      <c r="N177" s="131" t="s">
        <v>346</v>
      </c>
      <c r="O177" s="131" t="s">
        <v>143</v>
      </c>
      <c r="P177" s="131">
        <v>180</v>
      </c>
      <c r="Q177" s="86"/>
      <c r="R177" s="87"/>
      <c r="S177" s="88"/>
      <c r="T177" s="198"/>
      <c r="U177" s="201"/>
    </row>
    <row r="178" spans="3:21" ht="15" customHeight="1">
      <c r="C178" s="172"/>
      <c r="D178" s="322"/>
      <c r="E178" s="325"/>
      <c r="F178" s="240" t="s">
        <v>630</v>
      </c>
      <c r="G178" s="131"/>
      <c r="H178" s="131" t="s">
        <v>135</v>
      </c>
      <c r="I178" s="131" t="s">
        <v>139</v>
      </c>
      <c r="J178" s="131" t="s">
        <v>0</v>
      </c>
      <c r="K178" s="131" t="s">
        <v>140</v>
      </c>
      <c r="L178" s="131" t="s">
        <v>141</v>
      </c>
      <c r="M178" s="131" t="s">
        <v>0</v>
      </c>
      <c r="N178" s="131" t="s">
        <v>347</v>
      </c>
      <c r="O178" s="131" t="s">
        <v>143</v>
      </c>
      <c r="P178" s="131">
        <v>181</v>
      </c>
      <c r="Q178" s="86"/>
      <c r="R178" s="87"/>
      <c r="S178" s="88"/>
      <c r="T178" s="198"/>
      <c r="U178" s="201"/>
    </row>
    <row r="179" spans="3:21" ht="15" customHeight="1">
      <c r="C179" s="172"/>
      <c r="D179" s="322"/>
      <c r="E179" s="325"/>
      <c r="F179" s="240" t="s">
        <v>631</v>
      </c>
      <c r="G179" s="131"/>
      <c r="H179" s="131" t="s">
        <v>135</v>
      </c>
      <c r="I179" s="131" t="s">
        <v>139</v>
      </c>
      <c r="J179" s="131" t="s">
        <v>0</v>
      </c>
      <c r="K179" s="131" t="s">
        <v>140</v>
      </c>
      <c r="L179" s="131" t="s">
        <v>141</v>
      </c>
      <c r="M179" s="131" t="s">
        <v>0</v>
      </c>
      <c r="N179" s="131" t="s">
        <v>348</v>
      </c>
      <c r="O179" s="131" t="s">
        <v>143</v>
      </c>
      <c r="P179" s="131">
        <v>182</v>
      </c>
      <c r="Q179" s="86"/>
      <c r="R179" s="87"/>
      <c r="S179" s="88"/>
      <c r="T179" s="198"/>
      <c r="U179" s="201"/>
    </row>
    <row r="180" spans="3:21" ht="15" customHeight="1">
      <c r="C180" s="172"/>
      <c r="D180" s="322"/>
      <c r="E180" s="325"/>
      <c r="F180" s="240" t="s">
        <v>632</v>
      </c>
      <c r="G180" s="131"/>
      <c r="H180" s="131" t="s">
        <v>135</v>
      </c>
      <c r="I180" s="131" t="s">
        <v>139</v>
      </c>
      <c r="J180" s="131" t="s">
        <v>0</v>
      </c>
      <c r="K180" s="131" t="s">
        <v>140</v>
      </c>
      <c r="L180" s="131" t="s">
        <v>141</v>
      </c>
      <c r="M180" s="131" t="s">
        <v>0</v>
      </c>
      <c r="N180" s="131" t="s">
        <v>349</v>
      </c>
      <c r="O180" s="131" t="s">
        <v>143</v>
      </c>
      <c r="P180" s="131">
        <v>183</v>
      </c>
      <c r="Q180" s="86"/>
      <c r="R180" s="87"/>
      <c r="S180" s="88"/>
      <c r="T180" s="198"/>
      <c r="U180" s="201"/>
    </row>
    <row r="181" spans="3:21" ht="15" customHeight="1">
      <c r="C181" s="172"/>
      <c r="D181" s="322"/>
      <c r="E181" s="325"/>
      <c r="F181" s="240" t="s">
        <v>633</v>
      </c>
      <c r="G181" s="131"/>
      <c r="H181" s="131" t="s">
        <v>135</v>
      </c>
      <c r="I181" s="131" t="s">
        <v>139</v>
      </c>
      <c r="J181" s="131" t="s">
        <v>0</v>
      </c>
      <c r="K181" s="131" t="s">
        <v>140</v>
      </c>
      <c r="L181" s="131" t="s">
        <v>141</v>
      </c>
      <c r="M181" s="131" t="s">
        <v>0</v>
      </c>
      <c r="N181" s="131" t="s">
        <v>350</v>
      </c>
      <c r="O181" s="131" t="s">
        <v>143</v>
      </c>
      <c r="P181" s="131">
        <v>184</v>
      </c>
      <c r="Q181" s="86"/>
      <c r="R181" s="87"/>
      <c r="S181" s="88"/>
      <c r="T181" s="198"/>
      <c r="U181" s="201"/>
    </row>
    <row r="182" spans="3:21" ht="15" customHeight="1">
      <c r="C182" s="172"/>
      <c r="D182" s="322"/>
      <c r="E182" s="325"/>
      <c r="F182" s="240" t="s">
        <v>634</v>
      </c>
      <c r="G182" s="131"/>
      <c r="H182" s="131" t="s">
        <v>135</v>
      </c>
      <c r="I182" s="131" t="s">
        <v>139</v>
      </c>
      <c r="J182" s="131" t="s">
        <v>0</v>
      </c>
      <c r="K182" s="131" t="s">
        <v>140</v>
      </c>
      <c r="L182" s="131" t="s">
        <v>141</v>
      </c>
      <c r="M182" s="131" t="s">
        <v>0</v>
      </c>
      <c r="N182" s="131" t="s">
        <v>351</v>
      </c>
      <c r="O182" s="131" t="s">
        <v>143</v>
      </c>
      <c r="P182" s="131">
        <v>185</v>
      </c>
      <c r="Q182" s="86"/>
      <c r="R182" s="87"/>
      <c r="S182" s="88"/>
      <c r="T182" s="198"/>
      <c r="U182" s="201"/>
    </row>
    <row r="183" spans="3:21" ht="15" customHeight="1">
      <c r="C183" s="172"/>
      <c r="D183" s="322"/>
      <c r="E183" s="325"/>
      <c r="F183" s="240" t="s">
        <v>60</v>
      </c>
      <c r="G183" s="131"/>
      <c r="H183" s="131" t="s">
        <v>135</v>
      </c>
      <c r="I183" s="131" t="s">
        <v>139</v>
      </c>
      <c r="J183" s="131" t="s">
        <v>0</v>
      </c>
      <c r="K183" s="131" t="s">
        <v>140</v>
      </c>
      <c r="L183" s="131" t="s">
        <v>141</v>
      </c>
      <c r="M183" s="131" t="s">
        <v>0</v>
      </c>
      <c r="N183" s="131" t="s">
        <v>352</v>
      </c>
      <c r="O183" s="131" t="s">
        <v>143</v>
      </c>
      <c r="P183" s="131">
        <v>186</v>
      </c>
      <c r="Q183" s="86"/>
      <c r="R183" s="87"/>
      <c r="S183" s="88"/>
      <c r="T183" s="198"/>
      <c r="U183" s="201"/>
    </row>
    <row r="184" spans="3:21" ht="15" customHeight="1">
      <c r="C184" s="172"/>
      <c r="D184" s="322"/>
      <c r="E184" s="325"/>
      <c r="F184" s="240" t="s">
        <v>635</v>
      </c>
      <c r="G184" s="131"/>
      <c r="H184" s="131" t="s">
        <v>135</v>
      </c>
      <c r="I184" s="131" t="s">
        <v>139</v>
      </c>
      <c r="J184" s="131" t="s">
        <v>0</v>
      </c>
      <c r="K184" s="131" t="s">
        <v>140</v>
      </c>
      <c r="L184" s="131" t="s">
        <v>141</v>
      </c>
      <c r="M184" s="131" t="s">
        <v>0</v>
      </c>
      <c r="N184" s="131" t="s">
        <v>353</v>
      </c>
      <c r="O184" s="131" t="s">
        <v>143</v>
      </c>
      <c r="P184" s="131">
        <v>187</v>
      </c>
      <c r="Q184" s="86"/>
      <c r="R184" s="87"/>
      <c r="S184" s="88"/>
      <c r="T184" s="198"/>
      <c r="U184" s="201"/>
    </row>
    <row r="185" spans="3:21" ht="15" customHeight="1">
      <c r="C185" s="172"/>
      <c r="D185" s="322"/>
      <c r="E185" s="325"/>
      <c r="F185" s="240" t="s">
        <v>61</v>
      </c>
      <c r="G185" s="131"/>
      <c r="H185" s="131" t="s">
        <v>135</v>
      </c>
      <c r="I185" s="131" t="s">
        <v>139</v>
      </c>
      <c r="J185" s="131" t="s">
        <v>0</v>
      </c>
      <c r="K185" s="131" t="s">
        <v>140</v>
      </c>
      <c r="L185" s="131" t="s">
        <v>141</v>
      </c>
      <c r="M185" s="131" t="s">
        <v>0</v>
      </c>
      <c r="N185" s="131" t="s">
        <v>354</v>
      </c>
      <c r="O185" s="131" t="s">
        <v>143</v>
      </c>
      <c r="P185" s="131">
        <v>188</v>
      </c>
      <c r="Q185" s="86"/>
      <c r="R185" s="87"/>
      <c r="S185" s="88"/>
      <c r="T185" s="198"/>
      <c r="U185" s="201"/>
    </row>
    <row r="186" spans="3:21" ht="15" customHeight="1">
      <c r="C186" s="172"/>
      <c r="D186" s="322"/>
      <c r="E186" s="325"/>
      <c r="F186" s="240" t="s">
        <v>636</v>
      </c>
      <c r="G186" s="131"/>
      <c r="H186" s="131" t="s">
        <v>135</v>
      </c>
      <c r="I186" s="131" t="s">
        <v>139</v>
      </c>
      <c r="J186" s="131" t="s">
        <v>0</v>
      </c>
      <c r="K186" s="131" t="s">
        <v>140</v>
      </c>
      <c r="L186" s="131" t="s">
        <v>141</v>
      </c>
      <c r="M186" s="131" t="s">
        <v>0</v>
      </c>
      <c r="N186" s="131" t="s">
        <v>355</v>
      </c>
      <c r="O186" s="131" t="s">
        <v>143</v>
      </c>
      <c r="P186" s="131">
        <v>189</v>
      </c>
      <c r="Q186" s="86"/>
      <c r="R186" s="87"/>
      <c r="S186" s="88"/>
      <c r="T186" s="198"/>
      <c r="U186" s="201"/>
    </row>
    <row r="187" spans="3:21" ht="15" customHeight="1">
      <c r="C187" s="172"/>
      <c r="D187" s="322"/>
      <c r="E187" s="325"/>
      <c r="F187" s="240" t="s">
        <v>637</v>
      </c>
      <c r="G187" s="131"/>
      <c r="H187" s="131" t="s">
        <v>135</v>
      </c>
      <c r="I187" s="131" t="s">
        <v>139</v>
      </c>
      <c r="J187" s="131" t="s">
        <v>0</v>
      </c>
      <c r="K187" s="131" t="s">
        <v>140</v>
      </c>
      <c r="L187" s="131" t="s">
        <v>141</v>
      </c>
      <c r="M187" s="131" t="s">
        <v>0</v>
      </c>
      <c r="N187" s="131" t="s">
        <v>356</v>
      </c>
      <c r="O187" s="131" t="s">
        <v>143</v>
      </c>
      <c r="P187" s="131">
        <v>190</v>
      </c>
      <c r="Q187" s="86"/>
      <c r="R187" s="87"/>
      <c r="S187" s="88"/>
      <c r="T187" s="198"/>
      <c r="U187" s="201"/>
    </row>
    <row r="188" spans="3:21" ht="15" customHeight="1">
      <c r="C188" s="172"/>
      <c r="D188" s="322"/>
      <c r="E188" s="325"/>
      <c r="F188" s="240" t="s">
        <v>638</v>
      </c>
      <c r="G188" s="131"/>
      <c r="H188" s="131" t="s">
        <v>135</v>
      </c>
      <c r="I188" s="131" t="s">
        <v>139</v>
      </c>
      <c r="J188" s="131" t="s">
        <v>0</v>
      </c>
      <c r="K188" s="131" t="s">
        <v>140</v>
      </c>
      <c r="L188" s="131" t="s">
        <v>141</v>
      </c>
      <c r="M188" s="131" t="s">
        <v>0</v>
      </c>
      <c r="N188" s="131" t="s">
        <v>357</v>
      </c>
      <c r="O188" s="131" t="s">
        <v>143</v>
      </c>
      <c r="P188" s="131">
        <v>191</v>
      </c>
      <c r="Q188" s="86"/>
      <c r="R188" s="87"/>
      <c r="S188" s="88"/>
      <c r="T188" s="198"/>
      <c r="U188" s="201"/>
    </row>
    <row r="189" spans="3:21" ht="15" customHeight="1">
      <c r="C189" s="172"/>
      <c r="D189" s="322"/>
      <c r="E189" s="325"/>
      <c r="F189" s="240" t="s">
        <v>639</v>
      </c>
      <c r="G189" s="131"/>
      <c r="H189" s="131" t="s">
        <v>135</v>
      </c>
      <c r="I189" s="131" t="s">
        <v>139</v>
      </c>
      <c r="J189" s="131" t="s">
        <v>0</v>
      </c>
      <c r="K189" s="131" t="s">
        <v>140</v>
      </c>
      <c r="L189" s="131" t="s">
        <v>141</v>
      </c>
      <c r="M189" s="131" t="s">
        <v>0</v>
      </c>
      <c r="N189" s="131" t="s">
        <v>358</v>
      </c>
      <c r="O189" s="131" t="s">
        <v>143</v>
      </c>
      <c r="P189" s="131">
        <v>192</v>
      </c>
      <c r="Q189" s="86"/>
      <c r="R189" s="87"/>
      <c r="S189" s="88"/>
      <c r="T189" s="198"/>
      <c r="U189" s="201"/>
    </row>
    <row r="190" spans="3:21" ht="15" customHeight="1">
      <c r="C190" s="172"/>
      <c r="D190" s="322"/>
      <c r="E190" s="325"/>
      <c r="F190" s="240" t="s">
        <v>640</v>
      </c>
      <c r="G190" s="131"/>
      <c r="H190" s="131" t="s">
        <v>135</v>
      </c>
      <c r="I190" s="131" t="s">
        <v>139</v>
      </c>
      <c r="J190" s="131" t="s">
        <v>0</v>
      </c>
      <c r="K190" s="131" t="s">
        <v>140</v>
      </c>
      <c r="L190" s="131" t="s">
        <v>141</v>
      </c>
      <c r="M190" s="131" t="s">
        <v>0</v>
      </c>
      <c r="N190" s="131" t="s">
        <v>359</v>
      </c>
      <c r="O190" s="131" t="s">
        <v>143</v>
      </c>
      <c r="P190" s="131">
        <v>193</v>
      </c>
      <c r="Q190" s="86"/>
      <c r="R190" s="87"/>
      <c r="S190" s="88"/>
      <c r="T190" s="198"/>
      <c r="U190" s="201"/>
    </row>
    <row r="191" spans="3:21" ht="15" customHeight="1">
      <c r="C191" s="172"/>
      <c r="D191" s="322"/>
      <c r="E191" s="325"/>
      <c r="F191" s="240" t="s">
        <v>641</v>
      </c>
      <c r="G191" s="131"/>
      <c r="H191" s="131" t="s">
        <v>135</v>
      </c>
      <c r="I191" s="131" t="s">
        <v>139</v>
      </c>
      <c r="J191" s="131" t="s">
        <v>0</v>
      </c>
      <c r="K191" s="131" t="s">
        <v>140</v>
      </c>
      <c r="L191" s="131" t="s">
        <v>141</v>
      </c>
      <c r="M191" s="131" t="s">
        <v>0</v>
      </c>
      <c r="N191" s="131" t="s">
        <v>360</v>
      </c>
      <c r="O191" s="131" t="s">
        <v>143</v>
      </c>
      <c r="P191" s="131">
        <v>194</v>
      </c>
      <c r="Q191" s="86"/>
      <c r="R191" s="87"/>
      <c r="S191" s="88"/>
      <c r="T191" s="198"/>
      <c r="U191" s="201"/>
    </row>
    <row r="192" spans="3:21" ht="15" customHeight="1">
      <c r="C192" s="172"/>
      <c r="D192" s="322"/>
      <c r="E192" s="325"/>
      <c r="F192" s="240" t="s">
        <v>642</v>
      </c>
      <c r="G192" s="131"/>
      <c r="H192" s="131" t="s">
        <v>135</v>
      </c>
      <c r="I192" s="131" t="s">
        <v>139</v>
      </c>
      <c r="J192" s="131" t="s">
        <v>0</v>
      </c>
      <c r="K192" s="131" t="s">
        <v>140</v>
      </c>
      <c r="L192" s="131" t="s">
        <v>141</v>
      </c>
      <c r="M192" s="131" t="s">
        <v>0</v>
      </c>
      <c r="N192" s="131" t="s">
        <v>361</v>
      </c>
      <c r="O192" s="131" t="s">
        <v>143</v>
      </c>
      <c r="P192" s="131">
        <v>195</v>
      </c>
      <c r="Q192" s="86"/>
      <c r="R192" s="87"/>
      <c r="S192" s="88"/>
      <c r="T192" s="198"/>
      <c r="U192" s="201"/>
    </row>
    <row r="193" spans="3:40" ht="15" customHeight="1">
      <c r="C193" s="172"/>
      <c r="D193" s="322"/>
      <c r="E193" s="325"/>
      <c r="F193" s="240" t="s">
        <v>62</v>
      </c>
      <c r="G193" s="131"/>
      <c r="H193" s="131" t="s">
        <v>135</v>
      </c>
      <c r="I193" s="131" t="s">
        <v>139</v>
      </c>
      <c r="J193" s="131" t="s">
        <v>0</v>
      </c>
      <c r="K193" s="131" t="s">
        <v>140</v>
      </c>
      <c r="L193" s="131" t="s">
        <v>141</v>
      </c>
      <c r="M193" s="131" t="s">
        <v>0</v>
      </c>
      <c r="N193" s="131" t="s">
        <v>362</v>
      </c>
      <c r="O193" s="131" t="s">
        <v>143</v>
      </c>
      <c r="P193" s="131">
        <v>196</v>
      </c>
      <c r="Q193" s="86"/>
      <c r="R193" s="87"/>
      <c r="S193" s="88"/>
      <c r="T193" s="198"/>
      <c r="U193" s="201"/>
    </row>
    <row r="194" spans="3:40" ht="15" customHeight="1">
      <c r="C194" s="172"/>
      <c r="D194" s="322"/>
      <c r="E194" s="325"/>
      <c r="F194" s="240" t="s">
        <v>643</v>
      </c>
      <c r="G194" s="131"/>
      <c r="H194" s="131" t="s">
        <v>135</v>
      </c>
      <c r="I194" s="131" t="s">
        <v>139</v>
      </c>
      <c r="J194" s="131" t="s">
        <v>0</v>
      </c>
      <c r="K194" s="131" t="s">
        <v>140</v>
      </c>
      <c r="L194" s="131" t="s">
        <v>141</v>
      </c>
      <c r="M194" s="131" t="s">
        <v>0</v>
      </c>
      <c r="N194" s="131" t="s">
        <v>363</v>
      </c>
      <c r="O194" s="131" t="s">
        <v>143</v>
      </c>
      <c r="P194" s="131">
        <v>197</v>
      </c>
      <c r="Q194" s="86"/>
      <c r="R194" s="87"/>
      <c r="S194" s="88"/>
      <c r="T194" s="198"/>
      <c r="U194" s="201"/>
    </row>
    <row r="195" spans="3:40" ht="15" customHeight="1">
      <c r="C195" s="172"/>
      <c r="D195" s="322"/>
      <c r="E195" s="325"/>
      <c r="F195" s="240" t="s">
        <v>63</v>
      </c>
      <c r="G195" s="131"/>
      <c r="H195" s="131" t="s">
        <v>135</v>
      </c>
      <c r="I195" s="131" t="s">
        <v>139</v>
      </c>
      <c r="J195" s="131" t="s">
        <v>0</v>
      </c>
      <c r="K195" s="131" t="s">
        <v>140</v>
      </c>
      <c r="L195" s="131" t="s">
        <v>141</v>
      </c>
      <c r="M195" s="131" t="s">
        <v>0</v>
      </c>
      <c r="N195" s="131" t="s">
        <v>364</v>
      </c>
      <c r="O195" s="131" t="s">
        <v>143</v>
      </c>
      <c r="P195" s="131">
        <v>198</v>
      </c>
      <c r="Q195" s="86"/>
      <c r="R195" s="87"/>
      <c r="S195" s="88"/>
      <c r="T195" s="198"/>
      <c r="U195" s="201"/>
    </row>
    <row r="196" spans="3:40" ht="15" customHeight="1">
      <c r="C196" s="172"/>
      <c r="D196" s="322"/>
      <c r="E196" s="325"/>
      <c r="F196" s="240" t="s">
        <v>644</v>
      </c>
      <c r="G196" s="131"/>
      <c r="H196" s="131" t="s">
        <v>135</v>
      </c>
      <c r="I196" s="131" t="s">
        <v>139</v>
      </c>
      <c r="J196" s="131" t="s">
        <v>0</v>
      </c>
      <c r="K196" s="131" t="s">
        <v>140</v>
      </c>
      <c r="L196" s="131" t="s">
        <v>141</v>
      </c>
      <c r="M196" s="131" t="s">
        <v>0</v>
      </c>
      <c r="N196" s="131" t="s">
        <v>366</v>
      </c>
      <c r="O196" s="131" t="s">
        <v>143</v>
      </c>
      <c r="P196" s="131">
        <v>199</v>
      </c>
      <c r="Q196" s="86"/>
      <c r="R196" s="87"/>
      <c r="S196" s="88"/>
      <c r="T196" s="198"/>
      <c r="U196" s="201"/>
    </row>
    <row r="197" spans="3:40" ht="15" customHeight="1">
      <c r="C197" s="172"/>
      <c r="D197" s="322"/>
      <c r="E197" s="325"/>
      <c r="F197" s="240" t="s">
        <v>64</v>
      </c>
      <c r="G197" s="131"/>
      <c r="H197" s="131" t="s">
        <v>135</v>
      </c>
      <c r="I197" s="131" t="s">
        <v>139</v>
      </c>
      <c r="J197" s="131" t="s">
        <v>0</v>
      </c>
      <c r="K197" s="131" t="s">
        <v>140</v>
      </c>
      <c r="L197" s="131" t="s">
        <v>141</v>
      </c>
      <c r="M197" s="131" t="s">
        <v>0</v>
      </c>
      <c r="N197" s="131" t="s">
        <v>368</v>
      </c>
      <c r="O197" s="131" t="s">
        <v>143</v>
      </c>
      <c r="P197" s="131">
        <v>200</v>
      </c>
      <c r="Q197" s="86"/>
      <c r="R197" s="87"/>
      <c r="S197" s="88"/>
      <c r="T197" s="198"/>
      <c r="U197" s="201"/>
    </row>
    <row r="198" spans="3:40" ht="15" customHeight="1">
      <c r="C198" s="172"/>
      <c r="D198" s="322"/>
      <c r="E198" s="325"/>
      <c r="F198" s="240" t="s">
        <v>645</v>
      </c>
      <c r="G198" s="131"/>
      <c r="H198" s="131" t="s">
        <v>135</v>
      </c>
      <c r="I198" s="131" t="s">
        <v>139</v>
      </c>
      <c r="J198" s="131" t="s">
        <v>0</v>
      </c>
      <c r="K198" s="131" t="s">
        <v>140</v>
      </c>
      <c r="L198" s="131" t="s">
        <v>141</v>
      </c>
      <c r="M198" s="131" t="s">
        <v>0</v>
      </c>
      <c r="N198" s="131" t="s">
        <v>369</v>
      </c>
      <c r="O198" s="131" t="s">
        <v>143</v>
      </c>
      <c r="P198" s="131">
        <v>201</v>
      </c>
      <c r="Q198" s="86"/>
      <c r="R198" s="87"/>
      <c r="S198" s="88"/>
      <c r="T198" s="198"/>
      <c r="U198" s="201"/>
    </row>
    <row r="199" spans="3:40" ht="15" customHeight="1">
      <c r="C199" s="172"/>
      <c r="D199" s="322"/>
      <c r="E199" s="325"/>
      <c r="F199" s="240" t="s">
        <v>646</v>
      </c>
      <c r="G199" s="131"/>
      <c r="H199" s="131" t="s">
        <v>135</v>
      </c>
      <c r="I199" s="131" t="s">
        <v>139</v>
      </c>
      <c r="J199" s="131" t="s">
        <v>0</v>
      </c>
      <c r="K199" s="131" t="s">
        <v>140</v>
      </c>
      <c r="L199" s="131" t="s">
        <v>141</v>
      </c>
      <c r="M199" s="131" t="s">
        <v>0</v>
      </c>
      <c r="N199" s="131" t="s">
        <v>370</v>
      </c>
      <c r="O199" s="131" t="s">
        <v>143</v>
      </c>
      <c r="P199" s="131">
        <v>202</v>
      </c>
      <c r="Q199" s="86"/>
      <c r="R199" s="87"/>
      <c r="S199" s="88"/>
      <c r="T199" s="198"/>
      <c r="U199" s="201"/>
    </row>
    <row r="200" spans="3:40" ht="15" customHeight="1">
      <c r="C200" s="172"/>
      <c r="D200" s="322"/>
      <c r="E200" s="325"/>
      <c r="F200" s="240" t="s">
        <v>647</v>
      </c>
      <c r="G200" s="131"/>
      <c r="H200" s="131" t="s">
        <v>135</v>
      </c>
      <c r="I200" s="131" t="s">
        <v>139</v>
      </c>
      <c r="J200" s="131" t="s">
        <v>0</v>
      </c>
      <c r="K200" s="131" t="s">
        <v>140</v>
      </c>
      <c r="L200" s="131" t="s">
        <v>141</v>
      </c>
      <c r="M200" s="131" t="s">
        <v>0</v>
      </c>
      <c r="N200" s="131" t="s">
        <v>371</v>
      </c>
      <c r="O200" s="131" t="s">
        <v>143</v>
      </c>
      <c r="P200" s="131">
        <v>203</v>
      </c>
      <c r="Q200" s="86"/>
      <c r="R200" s="87"/>
      <c r="S200" s="88"/>
      <c r="T200" s="198"/>
      <c r="U200" s="201"/>
    </row>
    <row r="201" spans="3:40" ht="15" customHeight="1">
      <c r="C201" s="172"/>
      <c r="D201" s="322"/>
      <c r="E201" s="325"/>
      <c r="F201" s="240" t="s">
        <v>648</v>
      </c>
      <c r="G201" s="131"/>
      <c r="H201" s="131" t="s">
        <v>135</v>
      </c>
      <c r="I201" s="131" t="s">
        <v>139</v>
      </c>
      <c r="J201" s="131" t="s">
        <v>0</v>
      </c>
      <c r="K201" s="131" t="s">
        <v>140</v>
      </c>
      <c r="L201" s="131" t="s">
        <v>141</v>
      </c>
      <c r="M201" s="131" t="s">
        <v>0</v>
      </c>
      <c r="N201" s="131" t="s">
        <v>372</v>
      </c>
      <c r="O201" s="131" t="s">
        <v>143</v>
      </c>
      <c r="P201" s="131">
        <v>204</v>
      </c>
      <c r="Q201" s="86"/>
      <c r="R201" s="87"/>
      <c r="S201" s="88"/>
      <c r="T201" s="198"/>
      <c r="U201" s="201"/>
    </row>
    <row r="202" spans="3:40" ht="15" customHeight="1">
      <c r="C202" s="172"/>
      <c r="D202" s="322"/>
      <c r="E202" s="325"/>
      <c r="F202" s="240" t="s">
        <v>65</v>
      </c>
      <c r="G202" s="131"/>
      <c r="H202" s="131" t="s">
        <v>135</v>
      </c>
      <c r="I202" s="131" t="s">
        <v>139</v>
      </c>
      <c r="J202" s="131" t="s">
        <v>0</v>
      </c>
      <c r="K202" s="131" t="s">
        <v>140</v>
      </c>
      <c r="L202" s="131" t="s">
        <v>141</v>
      </c>
      <c r="M202" s="131" t="s">
        <v>0</v>
      </c>
      <c r="N202" s="131" t="s">
        <v>373</v>
      </c>
      <c r="O202" s="131" t="s">
        <v>143</v>
      </c>
      <c r="P202" s="131">
        <v>205</v>
      </c>
      <c r="Q202" s="86"/>
      <c r="R202" s="87"/>
      <c r="S202" s="88"/>
      <c r="T202" s="198"/>
      <c r="U202" s="201"/>
    </row>
    <row r="203" spans="3:40" ht="15" customHeight="1">
      <c r="C203" s="172"/>
      <c r="D203" s="322"/>
      <c r="E203" s="325"/>
      <c r="F203" s="240" t="s">
        <v>649</v>
      </c>
      <c r="G203" s="131"/>
      <c r="H203" s="131" t="s">
        <v>135</v>
      </c>
      <c r="I203" s="131" t="s">
        <v>139</v>
      </c>
      <c r="J203" s="131" t="s">
        <v>0</v>
      </c>
      <c r="K203" s="131" t="s">
        <v>140</v>
      </c>
      <c r="L203" s="131" t="s">
        <v>141</v>
      </c>
      <c r="M203" s="131" t="s">
        <v>0</v>
      </c>
      <c r="N203" s="131" t="s">
        <v>367</v>
      </c>
      <c r="O203" s="131" t="s">
        <v>143</v>
      </c>
      <c r="P203" s="131">
        <v>206</v>
      </c>
      <c r="Q203" s="86"/>
      <c r="R203" s="87"/>
      <c r="S203" s="88"/>
      <c r="T203" s="198"/>
      <c r="U203" s="201"/>
    </row>
    <row r="204" spans="3:40" ht="15" customHeight="1">
      <c r="C204" s="172"/>
      <c r="D204" s="322"/>
      <c r="E204" s="325"/>
      <c r="F204" s="240" t="s">
        <v>650</v>
      </c>
      <c r="G204" s="131"/>
      <c r="H204" s="131" t="s">
        <v>135</v>
      </c>
      <c r="I204" s="131" t="s">
        <v>139</v>
      </c>
      <c r="J204" s="131" t="s">
        <v>0</v>
      </c>
      <c r="K204" s="131" t="s">
        <v>140</v>
      </c>
      <c r="L204" s="131" t="s">
        <v>141</v>
      </c>
      <c r="M204" s="131" t="s">
        <v>0</v>
      </c>
      <c r="N204" s="131" t="s">
        <v>374</v>
      </c>
      <c r="O204" s="131" t="s">
        <v>143</v>
      </c>
      <c r="P204" s="131">
        <v>207</v>
      </c>
      <c r="Q204" s="86"/>
      <c r="R204" s="87"/>
      <c r="S204" s="88"/>
      <c r="T204" s="198"/>
      <c r="U204" s="198"/>
      <c r="V204" s="199"/>
      <c r="W204" s="199"/>
      <c r="X204" s="199"/>
      <c r="Y204" s="199"/>
      <c r="Z204" s="199"/>
      <c r="AA204" s="199"/>
      <c r="AB204" s="199"/>
      <c r="AC204" s="199"/>
      <c r="AD204" s="199"/>
      <c r="AE204" s="199"/>
      <c r="AF204" s="199"/>
      <c r="AG204" s="199"/>
      <c r="AH204" s="199"/>
      <c r="AI204" s="199"/>
      <c r="AJ204" s="199"/>
      <c r="AK204" s="199"/>
      <c r="AL204" s="199"/>
      <c r="AM204" s="199"/>
      <c r="AN204" s="199"/>
    </row>
    <row r="205" spans="3:40" ht="15" customHeight="1">
      <c r="C205" s="172"/>
      <c r="D205" s="322"/>
      <c r="E205" s="325"/>
      <c r="F205" s="240" t="s">
        <v>651</v>
      </c>
      <c r="G205" s="131"/>
      <c r="H205" s="131" t="s">
        <v>135</v>
      </c>
      <c r="I205" s="131" t="s">
        <v>139</v>
      </c>
      <c r="J205" s="131" t="s">
        <v>0</v>
      </c>
      <c r="K205" s="131" t="s">
        <v>140</v>
      </c>
      <c r="L205" s="131" t="s">
        <v>141</v>
      </c>
      <c r="M205" s="131" t="s">
        <v>0</v>
      </c>
      <c r="N205" s="131" t="s">
        <v>375</v>
      </c>
      <c r="O205" s="131" t="s">
        <v>143</v>
      </c>
      <c r="P205" s="131">
        <v>208</v>
      </c>
      <c r="Q205" s="86"/>
      <c r="R205" s="87"/>
      <c r="S205" s="88"/>
      <c r="T205" s="198"/>
      <c r="U205" s="198"/>
      <c r="V205" s="199"/>
      <c r="W205" s="199"/>
      <c r="X205" s="199"/>
      <c r="Y205" s="199"/>
      <c r="Z205" s="199"/>
      <c r="AA205" s="199"/>
      <c r="AB205" s="199"/>
      <c r="AC205" s="199"/>
      <c r="AD205" s="199"/>
      <c r="AE205" s="199"/>
      <c r="AF205" s="199"/>
      <c r="AG205" s="199"/>
      <c r="AH205" s="199"/>
      <c r="AI205" s="199"/>
      <c r="AJ205" s="199"/>
      <c r="AK205" s="199"/>
      <c r="AL205" s="199"/>
      <c r="AM205" s="199"/>
      <c r="AN205" s="199"/>
    </row>
    <row r="206" spans="3:40" ht="15" customHeight="1">
      <c r="C206" s="172"/>
      <c r="D206" s="322"/>
      <c r="E206" s="325"/>
      <c r="F206" s="240" t="s">
        <v>652</v>
      </c>
      <c r="G206" s="131"/>
      <c r="H206" s="131" t="s">
        <v>135</v>
      </c>
      <c r="I206" s="131" t="s">
        <v>139</v>
      </c>
      <c r="J206" s="131" t="s">
        <v>0</v>
      </c>
      <c r="K206" s="131" t="s">
        <v>140</v>
      </c>
      <c r="L206" s="131" t="s">
        <v>141</v>
      </c>
      <c r="M206" s="131" t="s">
        <v>0</v>
      </c>
      <c r="N206" s="131" t="s">
        <v>376</v>
      </c>
      <c r="O206" s="131" t="s">
        <v>143</v>
      </c>
      <c r="P206" s="131">
        <v>209</v>
      </c>
      <c r="Q206" s="86"/>
      <c r="R206" s="87"/>
      <c r="S206" s="88"/>
      <c r="T206" s="198"/>
      <c r="U206" s="198"/>
      <c r="V206" s="199"/>
      <c r="W206" s="199"/>
      <c r="X206" s="199"/>
      <c r="Y206" s="199"/>
      <c r="Z206" s="199"/>
      <c r="AA206" s="199"/>
      <c r="AB206" s="199"/>
      <c r="AC206" s="199"/>
      <c r="AD206" s="199"/>
      <c r="AE206" s="199"/>
      <c r="AF206" s="199"/>
      <c r="AG206" s="199"/>
      <c r="AH206" s="199"/>
      <c r="AI206" s="199"/>
      <c r="AJ206" s="199"/>
      <c r="AK206" s="199"/>
      <c r="AL206" s="199"/>
      <c r="AM206" s="199"/>
      <c r="AN206" s="199"/>
    </row>
    <row r="207" spans="3:40" ht="15" customHeight="1">
      <c r="C207" s="172"/>
      <c r="D207" s="322"/>
      <c r="E207" s="325"/>
      <c r="F207" s="240" t="s">
        <v>653</v>
      </c>
      <c r="G207" s="131"/>
      <c r="H207" s="131" t="s">
        <v>135</v>
      </c>
      <c r="I207" s="131" t="s">
        <v>139</v>
      </c>
      <c r="J207" s="131" t="s">
        <v>0</v>
      </c>
      <c r="K207" s="131" t="s">
        <v>140</v>
      </c>
      <c r="L207" s="131" t="s">
        <v>141</v>
      </c>
      <c r="M207" s="131" t="s">
        <v>0</v>
      </c>
      <c r="N207" s="131" t="s">
        <v>377</v>
      </c>
      <c r="O207" s="131" t="s">
        <v>143</v>
      </c>
      <c r="P207" s="131">
        <v>210</v>
      </c>
      <c r="Q207" s="86"/>
      <c r="R207" s="87"/>
      <c r="S207" s="88"/>
      <c r="T207" s="198"/>
      <c r="U207" s="198"/>
      <c r="V207" s="199"/>
      <c r="W207" s="199"/>
      <c r="X207" s="199"/>
      <c r="Y207" s="199"/>
      <c r="Z207" s="199"/>
      <c r="AA207" s="199"/>
      <c r="AB207" s="199"/>
      <c r="AC207" s="199"/>
      <c r="AD207" s="199"/>
      <c r="AE207" s="199"/>
      <c r="AF207" s="199"/>
      <c r="AG207" s="199"/>
      <c r="AH207" s="199"/>
      <c r="AI207" s="199"/>
      <c r="AJ207" s="199"/>
      <c r="AK207" s="199"/>
      <c r="AL207" s="199"/>
      <c r="AM207" s="199"/>
      <c r="AN207" s="199"/>
    </row>
    <row r="208" spans="3:40" ht="15" customHeight="1">
      <c r="C208" s="172"/>
      <c r="D208" s="322"/>
      <c r="E208" s="325"/>
      <c r="F208" s="240" t="s">
        <v>654</v>
      </c>
      <c r="G208" s="131"/>
      <c r="H208" s="131" t="s">
        <v>135</v>
      </c>
      <c r="I208" s="131" t="s">
        <v>139</v>
      </c>
      <c r="J208" s="131" t="s">
        <v>0</v>
      </c>
      <c r="K208" s="131" t="s">
        <v>140</v>
      </c>
      <c r="L208" s="131" t="s">
        <v>141</v>
      </c>
      <c r="M208" s="131" t="s">
        <v>0</v>
      </c>
      <c r="N208" s="131" t="s">
        <v>378</v>
      </c>
      <c r="O208" s="131" t="s">
        <v>143</v>
      </c>
      <c r="P208" s="131">
        <v>211</v>
      </c>
      <c r="Q208" s="86"/>
      <c r="R208" s="87"/>
      <c r="S208" s="88"/>
      <c r="T208" s="198"/>
      <c r="U208" s="198"/>
      <c r="V208" s="199"/>
      <c r="W208" s="199"/>
      <c r="X208" s="199"/>
      <c r="Y208" s="199"/>
      <c r="Z208" s="199"/>
      <c r="AA208" s="199"/>
      <c r="AB208" s="199"/>
      <c r="AC208" s="199"/>
      <c r="AD208" s="199"/>
      <c r="AE208" s="199"/>
      <c r="AF208" s="199"/>
      <c r="AG208" s="199"/>
      <c r="AH208" s="199"/>
      <c r="AI208" s="199"/>
      <c r="AJ208" s="199"/>
      <c r="AK208" s="199"/>
      <c r="AL208" s="199"/>
      <c r="AM208" s="199"/>
      <c r="AN208" s="199"/>
    </row>
    <row r="209" spans="3:40" ht="15" customHeight="1">
      <c r="C209" s="172"/>
      <c r="D209" s="322"/>
      <c r="E209" s="325"/>
      <c r="F209" s="240" t="s">
        <v>655</v>
      </c>
      <c r="G209" s="131"/>
      <c r="H209" s="131" t="s">
        <v>135</v>
      </c>
      <c r="I209" s="131" t="s">
        <v>139</v>
      </c>
      <c r="J209" s="131" t="s">
        <v>0</v>
      </c>
      <c r="K209" s="131" t="s">
        <v>140</v>
      </c>
      <c r="L209" s="131" t="s">
        <v>141</v>
      </c>
      <c r="M209" s="131" t="s">
        <v>0</v>
      </c>
      <c r="N209" s="131" t="s">
        <v>379</v>
      </c>
      <c r="O209" s="131" t="s">
        <v>143</v>
      </c>
      <c r="P209" s="131">
        <v>212</v>
      </c>
      <c r="Q209" s="86"/>
      <c r="R209" s="87"/>
      <c r="S209" s="88"/>
      <c r="T209" s="198"/>
      <c r="U209" s="198"/>
      <c r="V209" s="199"/>
      <c r="W209" s="199"/>
      <c r="X209" s="199"/>
      <c r="Y209" s="199"/>
      <c r="Z209" s="199"/>
      <c r="AA209" s="199"/>
      <c r="AB209" s="199"/>
      <c r="AC209" s="199"/>
      <c r="AD209" s="199"/>
      <c r="AE209" s="199"/>
      <c r="AF209" s="199"/>
      <c r="AG209" s="199"/>
      <c r="AH209" s="199"/>
      <c r="AI209" s="199"/>
      <c r="AJ209" s="199"/>
      <c r="AK209" s="199"/>
      <c r="AL209" s="199"/>
      <c r="AM209" s="199"/>
      <c r="AN209" s="199"/>
    </row>
    <row r="210" spans="3:40" ht="15" customHeight="1">
      <c r="C210" s="172"/>
      <c r="D210" s="322"/>
      <c r="E210" s="325"/>
      <c r="F210" s="240" t="s">
        <v>656</v>
      </c>
      <c r="G210" s="131"/>
      <c r="H210" s="131" t="s">
        <v>135</v>
      </c>
      <c r="I210" s="131" t="s">
        <v>139</v>
      </c>
      <c r="J210" s="131" t="s">
        <v>0</v>
      </c>
      <c r="K210" s="131" t="s">
        <v>140</v>
      </c>
      <c r="L210" s="131" t="s">
        <v>141</v>
      </c>
      <c r="M210" s="131" t="s">
        <v>0</v>
      </c>
      <c r="N210" s="131" t="s">
        <v>380</v>
      </c>
      <c r="O210" s="131" t="s">
        <v>143</v>
      </c>
      <c r="P210" s="131">
        <v>213</v>
      </c>
      <c r="Q210" s="86"/>
      <c r="R210" s="87"/>
      <c r="S210" s="88"/>
      <c r="T210" s="198"/>
      <c r="U210" s="198"/>
      <c r="V210" s="199"/>
      <c r="W210" s="199"/>
      <c r="X210" s="199"/>
      <c r="Y210" s="199"/>
      <c r="Z210" s="199"/>
      <c r="AA210" s="199"/>
      <c r="AB210" s="199"/>
      <c r="AC210" s="199"/>
      <c r="AD210" s="199"/>
      <c r="AE210" s="199"/>
      <c r="AF210" s="199"/>
      <c r="AG210" s="199"/>
      <c r="AH210" s="199"/>
      <c r="AI210" s="199"/>
      <c r="AJ210" s="199"/>
      <c r="AK210" s="199"/>
      <c r="AL210" s="199"/>
      <c r="AM210" s="199"/>
      <c r="AN210" s="199"/>
    </row>
    <row r="211" spans="3:40" ht="15" customHeight="1">
      <c r="C211" s="172"/>
      <c r="D211" s="322"/>
      <c r="E211" s="325"/>
      <c r="F211" s="240" t="s">
        <v>657</v>
      </c>
      <c r="G211" s="131"/>
      <c r="H211" s="131" t="s">
        <v>135</v>
      </c>
      <c r="I211" s="131" t="s">
        <v>139</v>
      </c>
      <c r="J211" s="131" t="s">
        <v>0</v>
      </c>
      <c r="K211" s="131" t="s">
        <v>140</v>
      </c>
      <c r="L211" s="131" t="s">
        <v>141</v>
      </c>
      <c r="M211" s="131" t="s">
        <v>0</v>
      </c>
      <c r="N211" s="131" t="s">
        <v>381</v>
      </c>
      <c r="O211" s="131" t="s">
        <v>143</v>
      </c>
      <c r="P211" s="131">
        <v>214</v>
      </c>
      <c r="Q211" s="86"/>
      <c r="R211" s="87"/>
      <c r="S211" s="88"/>
      <c r="T211" s="198"/>
      <c r="U211" s="198"/>
      <c r="V211" s="199"/>
      <c r="W211" s="199"/>
      <c r="X211" s="199"/>
      <c r="Y211" s="199"/>
      <c r="Z211" s="199"/>
      <c r="AA211" s="199"/>
      <c r="AB211" s="199"/>
      <c r="AC211" s="199"/>
      <c r="AD211" s="199"/>
      <c r="AE211" s="199"/>
      <c r="AF211" s="199"/>
      <c r="AG211" s="199"/>
      <c r="AH211" s="199"/>
      <c r="AI211" s="199"/>
      <c r="AJ211" s="199"/>
      <c r="AK211" s="199"/>
      <c r="AL211" s="199"/>
      <c r="AM211" s="199"/>
      <c r="AN211" s="199"/>
    </row>
    <row r="212" spans="3:40" ht="15" customHeight="1">
      <c r="C212" s="172"/>
      <c r="D212" s="322"/>
      <c r="E212" s="325"/>
      <c r="F212" s="240" t="s">
        <v>658</v>
      </c>
      <c r="G212" s="131"/>
      <c r="H212" s="131" t="s">
        <v>135</v>
      </c>
      <c r="I212" s="131" t="s">
        <v>139</v>
      </c>
      <c r="J212" s="131" t="s">
        <v>0</v>
      </c>
      <c r="K212" s="131" t="s">
        <v>140</v>
      </c>
      <c r="L212" s="131" t="s">
        <v>141</v>
      </c>
      <c r="M212" s="131" t="s">
        <v>0</v>
      </c>
      <c r="N212" s="131" t="s">
        <v>382</v>
      </c>
      <c r="O212" s="131" t="s">
        <v>143</v>
      </c>
      <c r="P212" s="131">
        <v>215</v>
      </c>
      <c r="Q212" s="86"/>
      <c r="R212" s="87"/>
      <c r="S212" s="88"/>
      <c r="T212" s="198"/>
      <c r="U212" s="198"/>
      <c r="V212" s="199"/>
      <c r="W212" s="199"/>
      <c r="X212" s="199"/>
      <c r="Y212" s="199"/>
      <c r="Z212" s="199"/>
      <c r="AA212" s="199"/>
      <c r="AB212" s="199"/>
      <c r="AC212" s="199"/>
      <c r="AD212" s="199"/>
      <c r="AE212" s="199"/>
      <c r="AF212" s="199"/>
      <c r="AG212" s="199"/>
      <c r="AH212" s="199"/>
      <c r="AI212" s="199"/>
      <c r="AJ212" s="199"/>
      <c r="AK212" s="199"/>
      <c r="AL212" s="199"/>
      <c r="AM212" s="199"/>
      <c r="AN212" s="199"/>
    </row>
    <row r="213" spans="3:40" ht="15" customHeight="1">
      <c r="C213" s="172"/>
      <c r="D213" s="322"/>
      <c r="E213" s="325"/>
      <c r="F213" s="240" t="s">
        <v>659</v>
      </c>
      <c r="G213" s="131"/>
      <c r="H213" s="131" t="s">
        <v>135</v>
      </c>
      <c r="I213" s="131" t="s">
        <v>139</v>
      </c>
      <c r="J213" s="131" t="s">
        <v>0</v>
      </c>
      <c r="K213" s="131" t="s">
        <v>140</v>
      </c>
      <c r="L213" s="131" t="s">
        <v>141</v>
      </c>
      <c r="M213" s="131" t="s">
        <v>0</v>
      </c>
      <c r="N213" s="131" t="s">
        <v>365</v>
      </c>
      <c r="O213" s="131" t="s">
        <v>143</v>
      </c>
      <c r="P213" s="131">
        <v>216</v>
      </c>
      <c r="Q213" s="86"/>
      <c r="R213" s="87"/>
      <c r="S213" s="88"/>
      <c r="T213" s="198"/>
      <c r="U213" s="201"/>
    </row>
    <row r="214" spans="3:40" ht="15" customHeight="1">
      <c r="C214" s="172"/>
      <c r="D214" s="322"/>
      <c r="E214" s="325"/>
      <c r="F214" s="240" t="s">
        <v>66</v>
      </c>
      <c r="G214" s="131"/>
      <c r="H214" s="131" t="s">
        <v>135</v>
      </c>
      <c r="I214" s="131" t="s">
        <v>139</v>
      </c>
      <c r="J214" s="131" t="s">
        <v>0</v>
      </c>
      <c r="K214" s="131" t="s">
        <v>140</v>
      </c>
      <c r="L214" s="131" t="s">
        <v>141</v>
      </c>
      <c r="M214" s="131" t="s">
        <v>0</v>
      </c>
      <c r="N214" s="131" t="s">
        <v>383</v>
      </c>
      <c r="O214" s="131" t="s">
        <v>143</v>
      </c>
      <c r="P214" s="131">
        <v>217</v>
      </c>
      <c r="Q214" s="86"/>
      <c r="R214" s="87"/>
      <c r="S214" s="88"/>
      <c r="T214" s="198"/>
      <c r="U214" s="198"/>
      <c r="V214" s="199"/>
      <c r="W214" s="199"/>
      <c r="X214" s="199"/>
      <c r="Y214" s="199"/>
      <c r="Z214" s="199"/>
      <c r="AA214" s="199"/>
      <c r="AB214" s="199"/>
      <c r="AC214" s="199"/>
      <c r="AD214" s="199"/>
      <c r="AE214" s="199"/>
      <c r="AF214" s="199"/>
      <c r="AG214" s="199"/>
      <c r="AH214" s="199"/>
      <c r="AI214" s="199"/>
      <c r="AJ214" s="199"/>
      <c r="AK214" s="199"/>
      <c r="AL214" s="199"/>
      <c r="AM214" s="199"/>
      <c r="AN214" s="199"/>
    </row>
    <row r="215" spans="3:40" ht="15" customHeight="1">
      <c r="C215" s="172"/>
      <c r="D215" s="322"/>
      <c r="E215" s="325"/>
      <c r="F215" s="240" t="s">
        <v>660</v>
      </c>
      <c r="G215" s="131"/>
      <c r="H215" s="131" t="s">
        <v>135</v>
      </c>
      <c r="I215" s="131" t="s">
        <v>139</v>
      </c>
      <c r="J215" s="131" t="s">
        <v>0</v>
      </c>
      <c r="K215" s="131" t="s">
        <v>140</v>
      </c>
      <c r="L215" s="131" t="s">
        <v>141</v>
      </c>
      <c r="M215" s="131" t="s">
        <v>0</v>
      </c>
      <c r="N215" s="131" t="s">
        <v>384</v>
      </c>
      <c r="O215" s="131" t="s">
        <v>143</v>
      </c>
      <c r="P215" s="131">
        <v>218</v>
      </c>
      <c r="Q215" s="86"/>
      <c r="R215" s="87"/>
      <c r="S215" s="88"/>
      <c r="T215" s="198"/>
      <c r="U215" s="198"/>
      <c r="V215" s="199"/>
      <c r="W215" s="199"/>
      <c r="X215" s="199"/>
      <c r="Y215" s="199"/>
      <c r="Z215" s="199"/>
      <c r="AA215" s="199"/>
      <c r="AB215" s="199"/>
      <c r="AC215" s="199"/>
      <c r="AD215" s="199"/>
      <c r="AE215" s="199"/>
      <c r="AF215" s="199"/>
      <c r="AG215" s="199"/>
      <c r="AH215" s="199"/>
      <c r="AI215" s="199"/>
      <c r="AJ215" s="199"/>
      <c r="AK215" s="199"/>
      <c r="AL215" s="199"/>
      <c r="AM215" s="199"/>
      <c r="AN215" s="199"/>
    </row>
    <row r="216" spans="3:40" ht="15" customHeight="1">
      <c r="C216" s="172"/>
      <c r="D216" s="322"/>
      <c r="E216" s="325"/>
      <c r="F216" s="240" t="s">
        <v>661</v>
      </c>
      <c r="G216" s="131"/>
      <c r="H216" s="131" t="s">
        <v>135</v>
      </c>
      <c r="I216" s="131" t="s">
        <v>139</v>
      </c>
      <c r="J216" s="131" t="s">
        <v>0</v>
      </c>
      <c r="K216" s="131" t="s">
        <v>140</v>
      </c>
      <c r="L216" s="131" t="s">
        <v>141</v>
      </c>
      <c r="M216" s="131" t="s">
        <v>0</v>
      </c>
      <c r="N216" s="131" t="s">
        <v>385</v>
      </c>
      <c r="O216" s="131" t="s">
        <v>143</v>
      </c>
      <c r="P216" s="131">
        <v>219</v>
      </c>
      <c r="Q216" s="86"/>
      <c r="R216" s="87"/>
      <c r="S216" s="88"/>
      <c r="T216" s="198"/>
      <c r="U216" s="200"/>
      <c r="V216" s="170"/>
      <c r="W216" s="170"/>
      <c r="X216" s="170"/>
      <c r="Y216" s="170"/>
      <c r="Z216" s="170"/>
      <c r="AA216" s="170"/>
      <c r="AB216" s="170"/>
      <c r="AC216" s="170"/>
      <c r="AD216" s="170"/>
      <c r="AE216" s="170"/>
      <c r="AF216" s="170"/>
      <c r="AG216" s="170"/>
      <c r="AH216" s="170"/>
      <c r="AI216" s="170"/>
      <c r="AJ216" s="170"/>
      <c r="AK216" s="170"/>
      <c r="AL216" s="170"/>
      <c r="AM216" s="170"/>
      <c r="AN216" s="170"/>
    </row>
    <row r="217" spans="3:40" ht="15" customHeight="1">
      <c r="C217" s="172"/>
      <c r="D217" s="322"/>
      <c r="E217" s="325"/>
      <c r="F217" s="241" t="s">
        <v>662</v>
      </c>
      <c r="G217" s="131"/>
      <c r="H217" s="131" t="s">
        <v>135</v>
      </c>
      <c r="I217" s="131" t="s">
        <v>139</v>
      </c>
      <c r="J217" s="131" t="s">
        <v>0</v>
      </c>
      <c r="K217" s="131" t="s">
        <v>140</v>
      </c>
      <c r="L217" s="131" t="s">
        <v>141</v>
      </c>
      <c r="M217" s="131" t="s">
        <v>0</v>
      </c>
      <c r="N217" s="131" t="s">
        <v>419</v>
      </c>
      <c r="O217" s="131" t="s">
        <v>143</v>
      </c>
      <c r="P217" s="194" t="s">
        <v>663</v>
      </c>
      <c r="Q217" s="89" t="str">
        <f>IF(OR(SUMPRODUCT(--(Q171:Q216=""),--(R171:R216=""))&gt;0,COUNTIF(R171:R216,"M")&gt;0,COUNTIF(R171:R216,"X")=46),"",SUM(Q171:Q216))</f>
        <v/>
      </c>
      <c r="R217" s="90" t="str">
        <f>IF(AND(OR(COUNTIF(R171:R216,"M")=46,COUNTIF(R171:R216,"X")=46),SUM(Q171:Q216)=0,ISNUMBER(Q217)),"",IF(COUNTIF(R171:R216,"M")&gt;0,"M",IF(AND(COUNTIF(R171:R216,R171)=46,OR(R171="X",R171="W",R171="Z")),UPPER(R171),"")))</f>
        <v/>
      </c>
      <c r="S217" s="91"/>
      <c r="T217" s="198"/>
      <c r="U217" s="198"/>
      <c r="V217" s="199"/>
      <c r="W217" s="199"/>
      <c r="X217" s="199"/>
      <c r="Y217" s="199"/>
      <c r="Z217" s="199"/>
      <c r="AA217" s="199"/>
      <c r="AB217" s="199"/>
      <c r="AC217" s="199"/>
      <c r="AD217" s="199"/>
      <c r="AE217" s="199"/>
      <c r="AF217" s="199"/>
      <c r="AG217" s="199"/>
      <c r="AH217" s="199"/>
      <c r="AI217" s="199"/>
      <c r="AJ217" s="199"/>
      <c r="AK217" s="199"/>
      <c r="AL217" s="199"/>
      <c r="AM217" s="199"/>
      <c r="AN217" s="199"/>
    </row>
    <row r="218" spans="3:40" ht="15" customHeight="1">
      <c r="C218" s="172"/>
      <c r="D218" s="321" t="s">
        <v>480</v>
      </c>
      <c r="E218" s="326" t="s">
        <v>664</v>
      </c>
      <c r="F218" s="240" t="s">
        <v>665</v>
      </c>
      <c r="G218" s="131"/>
      <c r="H218" s="131" t="s">
        <v>135</v>
      </c>
      <c r="I218" s="131" t="s">
        <v>139</v>
      </c>
      <c r="J218" s="131" t="s">
        <v>0</v>
      </c>
      <c r="K218" s="131" t="s">
        <v>140</v>
      </c>
      <c r="L218" s="131" t="s">
        <v>141</v>
      </c>
      <c r="M218" s="131" t="s">
        <v>0</v>
      </c>
      <c r="N218" s="131" t="s">
        <v>386</v>
      </c>
      <c r="O218" s="131" t="s">
        <v>143</v>
      </c>
      <c r="P218" s="131">
        <v>221</v>
      </c>
      <c r="Q218" s="86"/>
      <c r="R218" s="87"/>
      <c r="S218" s="88"/>
      <c r="T218" s="198"/>
      <c r="U218" s="198"/>
      <c r="V218" s="199"/>
      <c r="W218" s="199"/>
      <c r="X218" s="199"/>
      <c r="Y218" s="199"/>
      <c r="Z218" s="199"/>
      <c r="AA218" s="199"/>
      <c r="AB218" s="199"/>
      <c r="AC218" s="199"/>
      <c r="AD218" s="199"/>
      <c r="AE218" s="199"/>
      <c r="AF218" s="199"/>
      <c r="AG218" s="199"/>
      <c r="AH218" s="199"/>
      <c r="AI218" s="199"/>
      <c r="AJ218" s="199"/>
      <c r="AK218" s="199"/>
      <c r="AL218" s="199"/>
      <c r="AM218" s="199"/>
      <c r="AN218" s="199"/>
    </row>
    <row r="219" spans="3:40" ht="15" customHeight="1">
      <c r="C219" s="172"/>
      <c r="D219" s="322"/>
      <c r="E219" s="326"/>
      <c r="F219" s="240" t="s">
        <v>666</v>
      </c>
      <c r="G219" s="131"/>
      <c r="H219" s="131" t="s">
        <v>135</v>
      </c>
      <c r="I219" s="131" t="s">
        <v>139</v>
      </c>
      <c r="J219" s="131" t="s">
        <v>0</v>
      </c>
      <c r="K219" s="131" t="s">
        <v>140</v>
      </c>
      <c r="L219" s="131" t="s">
        <v>141</v>
      </c>
      <c r="M219" s="131" t="s">
        <v>0</v>
      </c>
      <c r="N219" s="131" t="s">
        <v>387</v>
      </c>
      <c r="O219" s="131" t="s">
        <v>143</v>
      </c>
      <c r="P219" s="131">
        <v>222</v>
      </c>
      <c r="Q219" s="86"/>
      <c r="R219" s="87"/>
      <c r="S219" s="88"/>
      <c r="T219" s="198"/>
      <c r="U219" s="198"/>
      <c r="V219" s="199"/>
      <c r="W219" s="199"/>
      <c r="X219" s="199"/>
      <c r="Y219" s="199"/>
      <c r="Z219" s="199"/>
      <c r="AA219" s="199"/>
      <c r="AB219" s="199"/>
      <c r="AC219" s="199"/>
      <c r="AD219" s="199"/>
      <c r="AE219" s="199"/>
      <c r="AF219" s="199"/>
      <c r="AG219" s="199"/>
      <c r="AH219" s="199"/>
      <c r="AI219" s="199"/>
      <c r="AJ219" s="199"/>
      <c r="AK219" s="199"/>
      <c r="AL219" s="199"/>
      <c r="AM219" s="199"/>
      <c r="AN219" s="199"/>
    </row>
    <row r="220" spans="3:40" ht="15" customHeight="1">
      <c r="C220" s="172"/>
      <c r="D220" s="322"/>
      <c r="E220" s="326"/>
      <c r="F220" s="240" t="s">
        <v>667</v>
      </c>
      <c r="G220" s="131"/>
      <c r="H220" s="131" t="s">
        <v>135</v>
      </c>
      <c r="I220" s="131" t="s">
        <v>139</v>
      </c>
      <c r="J220" s="131" t="s">
        <v>0</v>
      </c>
      <c r="K220" s="131" t="s">
        <v>140</v>
      </c>
      <c r="L220" s="131" t="s">
        <v>141</v>
      </c>
      <c r="M220" s="131" t="s">
        <v>0</v>
      </c>
      <c r="N220" s="131" t="s">
        <v>388</v>
      </c>
      <c r="O220" s="131" t="s">
        <v>143</v>
      </c>
      <c r="P220" s="131">
        <v>223</v>
      </c>
      <c r="Q220" s="86"/>
      <c r="R220" s="87"/>
      <c r="S220" s="88"/>
      <c r="T220" s="198"/>
      <c r="U220" s="198"/>
      <c r="V220" s="199"/>
      <c r="W220" s="199"/>
      <c r="X220" s="199"/>
      <c r="Y220" s="199"/>
      <c r="Z220" s="199"/>
      <c r="AA220" s="199"/>
      <c r="AB220" s="199"/>
      <c r="AC220" s="199"/>
      <c r="AD220" s="199"/>
      <c r="AE220" s="199"/>
      <c r="AF220" s="199"/>
      <c r="AG220" s="199"/>
      <c r="AH220" s="199"/>
      <c r="AI220" s="199"/>
      <c r="AJ220" s="199"/>
      <c r="AK220" s="199"/>
      <c r="AL220" s="199"/>
      <c r="AM220" s="199"/>
      <c r="AN220" s="199"/>
    </row>
    <row r="221" spans="3:40" ht="15" customHeight="1">
      <c r="C221" s="172"/>
      <c r="D221" s="322"/>
      <c r="E221" s="326"/>
      <c r="F221" s="240" t="s">
        <v>67</v>
      </c>
      <c r="G221" s="131"/>
      <c r="H221" s="131" t="s">
        <v>135</v>
      </c>
      <c r="I221" s="131" t="s">
        <v>139</v>
      </c>
      <c r="J221" s="131" t="s">
        <v>0</v>
      </c>
      <c r="K221" s="131" t="s">
        <v>140</v>
      </c>
      <c r="L221" s="131" t="s">
        <v>141</v>
      </c>
      <c r="M221" s="131" t="s">
        <v>0</v>
      </c>
      <c r="N221" s="131" t="s">
        <v>389</v>
      </c>
      <c r="O221" s="131" t="s">
        <v>143</v>
      </c>
      <c r="P221" s="131">
        <v>224</v>
      </c>
      <c r="Q221" s="86"/>
      <c r="R221" s="87"/>
      <c r="S221" s="88"/>
      <c r="T221" s="198"/>
      <c r="U221" s="198"/>
      <c r="V221" s="199"/>
      <c r="W221" s="199"/>
      <c r="X221" s="199"/>
      <c r="Y221" s="199"/>
      <c r="Z221" s="199"/>
      <c r="AA221" s="199"/>
      <c r="AB221" s="199"/>
      <c r="AC221" s="199"/>
      <c r="AD221" s="199"/>
      <c r="AE221" s="199"/>
      <c r="AF221" s="199"/>
      <c r="AG221" s="199"/>
      <c r="AH221" s="199"/>
      <c r="AI221" s="199"/>
      <c r="AJ221" s="199"/>
      <c r="AK221" s="199"/>
      <c r="AL221" s="199"/>
      <c r="AM221" s="199"/>
      <c r="AN221" s="199"/>
    </row>
    <row r="222" spans="3:40" ht="15" customHeight="1">
      <c r="C222" s="172"/>
      <c r="D222" s="322"/>
      <c r="E222" s="326"/>
      <c r="F222" s="240" t="s">
        <v>668</v>
      </c>
      <c r="G222" s="131"/>
      <c r="H222" s="131" t="s">
        <v>135</v>
      </c>
      <c r="I222" s="131" t="s">
        <v>139</v>
      </c>
      <c r="J222" s="131" t="s">
        <v>0</v>
      </c>
      <c r="K222" s="131" t="s">
        <v>140</v>
      </c>
      <c r="L222" s="131" t="s">
        <v>141</v>
      </c>
      <c r="M222" s="131" t="s">
        <v>0</v>
      </c>
      <c r="N222" s="131" t="s">
        <v>390</v>
      </c>
      <c r="O222" s="131" t="s">
        <v>143</v>
      </c>
      <c r="P222" s="131">
        <v>225</v>
      </c>
      <c r="Q222" s="86"/>
      <c r="R222" s="87"/>
      <c r="S222" s="88"/>
      <c r="T222" s="198"/>
      <c r="U222" s="198"/>
      <c r="V222" s="199"/>
      <c r="W222" s="199"/>
      <c r="X222" s="199"/>
      <c r="Y222" s="199"/>
      <c r="Z222" s="199"/>
      <c r="AA222" s="199"/>
      <c r="AB222" s="199"/>
      <c r="AC222" s="199"/>
      <c r="AD222" s="199"/>
      <c r="AE222" s="199"/>
      <c r="AF222" s="199"/>
      <c r="AG222" s="199"/>
      <c r="AH222" s="199"/>
      <c r="AI222" s="199"/>
      <c r="AJ222" s="199"/>
      <c r="AK222" s="199"/>
      <c r="AL222" s="199"/>
      <c r="AM222" s="199"/>
      <c r="AN222" s="199"/>
    </row>
    <row r="223" spans="3:40" ht="15" customHeight="1">
      <c r="C223" s="172"/>
      <c r="D223" s="322"/>
      <c r="E223" s="326"/>
      <c r="F223" s="240" t="s">
        <v>669</v>
      </c>
      <c r="G223" s="131"/>
      <c r="H223" s="131" t="s">
        <v>135</v>
      </c>
      <c r="I223" s="131" t="s">
        <v>139</v>
      </c>
      <c r="J223" s="131" t="s">
        <v>0</v>
      </c>
      <c r="K223" s="131" t="s">
        <v>140</v>
      </c>
      <c r="L223" s="131" t="s">
        <v>141</v>
      </c>
      <c r="M223" s="131" t="s">
        <v>0</v>
      </c>
      <c r="N223" s="131" t="s">
        <v>391</v>
      </c>
      <c r="O223" s="131" t="s">
        <v>143</v>
      </c>
      <c r="P223" s="131">
        <v>226</v>
      </c>
      <c r="Q223" s="86"/>
      <c r="R223" s="87"/>
      <c r="S223" s="88"/>
      <c r="T223" s="198"/>
      <c r="U223" s="198"/>
      <c r="V223" s="199"/>
      <c r="W223" s="199"/>
      <c r="X223" s="199"/>
      <c r="Y223" s="199"/>
      <c r="Z223" s="199"/>
      <c r="AA223" s="199"/>
      <c r="AB223" s="199"/>
      <c r="AC223" s="199"/>
      <c r="AD223" s="199"/>
      <c r="AE223" s="199"/>
      <c r="AF223" s="199"/>
      <c r="AG223" s="199"/>
      <c r="AH223" s="199"/>
      <c r="AI223" s="199"/>
      <c r="AJ223" s="199"/>
      <c r="AK223" s="199"/>
      <c r="AL223" s="199"/>
      <c r="AM223" s="199"/>
      <c r="AN223" s="199"/>
    </row>
    <row r="224" spans="3:40" ht="15" customHeight="1">
      <c r="C224" s="172"/>
      <c r="D224" s="322"/>
      <c r="E224" s="326"/>
      <c r="F224" s="240" t="s">
        <v>68</v>
      </c>
      <c r="G224" s="131"/>
      <c r="H224" s="131" t="s">
        <v>135</v>
      </c>
      <c r="I224" s="131" t="s">
        <v>139</v>
      </c>
      <c r="J224" s="131" t="s">
        <v>0</v>
      </c>
      <c r="K224" s="131" t="s">
        <v>140</v>
      </c>
      <c r="L224" s="131" t="s">
        <v>141</v>
      </c>
      <c r="M224" s="131" t="s">
        <v>0</v>
      </c>
      <c r="N224" s="131" t="s">
        <v>392</v>
      </c>
      <c r="O224" s="131" t="s">
        <v>143</v>
      </c>
      <c r="P224" s="131">
        <v>227</v>
      </c>
      <c r="Q224" s="86"/>
      <c r="R224" s="87"/>
      <c r="S224" s="88"/>
      <c r="T224" s="198"/>
      <c r="U224" s="198"/>
      <c r="V224" s="199"/>
      <c r="W224" s="199"/>
      <c r="X224" s="199"/>
      <c r="Y224" s="199"/>
      <c r="Z224" s="199"/>
      <c r="AA224" s="199"/>
      <c r="AB224" s="199"/>
      <c r="AC224" s="199"/>
      <c r="AD224" s="199"/>
      <c r="AE224" s="199"/>
      <c r="AF224" s="199"/>
      <c r="AG224" s="199"/>
      <c r="AH224" s="199"/>
      <c r="AI224" s="199"/>
      <c r="AJ224" s="199"/>
      <c r="AK224" s="199"/>
      <c r="AL224" s="199"/>
      <c r="AM224" s="199"/>
      <c r="AN224" s="199"/>
    </row>
    <row r="225" spans="3:40" ht="15" customHeight="1">
      <c r="C225" s="172"/>
      <c r="D225" s="322"/>
      <c r="E225" s="326"/>
      <c r="F225" s="240" t="s">
        <v>670</v>
      </c>
      <c r="G225" s="131"/>
      <c r="H225" s="131" t="s">
        <v>135</v>
      </c>
      <c r="I225" s="131" t="s">
        <v>139</v>
      </c>
      <c r="J225" s="131" t="s">
        <v>0</v>
      </c>
      <c r="K225" s="131" t="s">
        <v>140</v>
      </c>
      <c r="L225" s="131" t="s">
        <v>141</v>
      </c>
      <c r="M225" s="131" t="s">
        <v>0</v>
      </c>
      <c r="N225" s="131" t="s">
        <v>393</v>
      </c>
      <c r="O225" s="131" t="s">
        <v>143</v>
      </c>
      <c r="P225" s="131">
        <v>228</v>
      </c>
      <c r="Q225" s="86"/>
      <c r="R225" s="87"/>
      <c r="S225" s="88"/>
      <c r="T225" s="198"/>
      <c r="U225" s="198"/>
      <c r="V225" s="199"/>
      <c r="W225" s="199"/>
      <c r="X225" s="199"/>
      <c r="Y225" s="199"/>
      <c r="Z225" s="199"/>
      <c r="AA225" s="199"/>
      <c r="AB225" s="199"/>
      <c r="AC225" s="199"/>
      <c r="AD225" s="199"/>
      <c r="AE225" s="199"/>
      <c r="AF225" s="199"/>
      <c r="AG225" s="199"/>
      <c r="AH225" s="199"/>
      <c r="AI225" s="199"/>
      <c r="AJ225" s="199"/>
      <c r="AK225" s="199"/>
      <c r="AL225" s="199"/>
      <c r="AM225" s="199"/>
      <c r="AN225" s="199"/>
    </row>
    <row r="226" spans="3:40" ht="15" customHeight="1">
      <c r="C226" s="172"/>
      <c r="D226" s="322"/>
      <c r="E226" s="326"/>
      <c r="F226" s="240" t="s">
        <v>671</v>
      </c>
      <c r="G226" s="131"/>
      <c r="H226" s="131" t="s">
        <v>135</v>
      </c>
      <c r="I226" s="131" t="s">
        <v>139</v>
      </c>
      <c r="J226" s="131" t="s">
        <v>0</v>
      </c>
      <c r="K226" s="131" t="s">
        <v>140</v>
      </c>
      <c r="L226" s="131" t="s">
        <v>141</v>
      </c>
      <c r="M226" s="131" t="s">
        <v>0</v>
      </c>
      <c r="N226" s="131" t="s">
        <v>394</v>
      </c>
      <c r="O226" s="131" t="s">
        <v>143</v>
      </c>
      <c r="P226" s="131">
        <v>229</v>
      </c>
      <c r="Q226" s="86"/>
      <c r="R226" s="87"/>
      <c r="S226" s="88"/>
      <c r="T226" s="198"/>
      <c r="U226" s="198"/>
      <c r="V226" s="199"/>
      <c r="W226" s="199"/>
      <c r="X226" s="199"/>
      <c r="Y226" s="199"/>
      <c r="Z226" s="199"/>
      <c r="AA226" s="199"/>
      <c r="AB226" s="199"/>
      <c r="AC226" s="199"/>
      <c r="AD226" s="199"/>
      <c r="AE226" s="199"/>
      <c r="AF226" s="199"/>
      <c r="AG226" s="199"/>
      <c r="AH226" s="199"/>
      <c r="AI226" s="199"/>
      <c r="AJ226" s="199"/>
      <c r="AK226" s="199"/>
      <c r="AL226" s="199"/>
      <c r="AM226" s="199"/>
      <c r="AN226" s="199"/>
    </row>
    <row r="227" spans="3:40" ht="15" customHeight="1">
      <c r="C227" s="172"/>
      <c r="D227" s="322"/>
      <c r="E227" s="326"/>
      <c r="F227" s="240" t="s">
        <v>672</v>
      </c>
      <c r="G227" s="131"/>
      <c r="H227" s="131" t="s">
        <v>135</v>
      </c>
      <c r="I227" s="131" t="s">
        <v>139</v>
      </c>
      <c r="J227" s="131" t="s">
        <v>0</v>
      </c>
      <c r="K227" s="131" t="s">
        <v>140</v>
      </c>
      <c r="L227" s="131" t="s">
        <v>141</v>
      </c>
      <c r="M227" s="131" t="s">
        <v>0</v>
      </c>
      <c r="N227" s="131" t="s">
        <v>395</v>
      </c>
      <c r="O227" s="131" t="s">
        <v>143</v>
      </c>
      <c r="P227" s="131">
        <v>230</v>
      </c>
      <c r="Q227" s="86"/>
      <c r="R227" s="87"/>
      <c r="S227" s="88"/>
      <c r="T227" s="198"/>
      <c r="U227" s="198"/>
      <c r="V227" s="199"/>
      <c r="W227" s="199"/>
      <c r="X227" s="199"/>
      <c r="Y227" s="199"/>
      <c r="Z227" s="199"/>
      <c r="AA227" s="199"/>
      <c r="AB227" s="199"/>
      <c r="AC227" s="199"/>
      <c r="AD227" s="199"/>
      <c r="AE227" s="199"/>
      <c r="AF227" s="199"/>
      <c r="AG227" s="199"/>
      <c r="AH227" s="199"/>
      <c r="AI227" s="199"/>
      <c r="AJ227" s="199"/>
      <c r="AK227" s="199"/>
      <c r="AL227" s="199"/>
      <c r="AM227" s="199"/>
      <c r="AN227" s="199"/>
    </row>
    <row r="228" spans="3:40" ht="15" customHeight="1">
      <c r="C228" s="172"/>
      <c r="D228" s="322"/>
      <c r="E228" s="326"/>
      <c r="F228" s="240" t="s">
        <v>673</v>
      </c>
      <c r="G228" s="131"/>
      <c r="H228" s="131" t="s">
        <v>135</v>
      </c>
      <c r="I228" s="131" t="s">
        <v>139</v>
      </c>
      <c r="J228" s="131" t="s">
        <v>0</v>
      </c>
      <c r="K228" s="131" t="s">
        <v>140</v>
      </c>
      <c r="L228" s="131" t="s">
        <v>141</v>
      </c>
      <c r="M228" s="131" t="s">
        <v>0</v>
      </c>
      <c r="N228" s="131" t="s">
        <v>396</v>
      </c>
      <c r="O228" s="131" t="s">
        <v>143</v>
      </c>
      <c r="P228" s="131">
        <v>231</v>
      </c>
      <c r="Q228" s="86"/>
      <c r="R228" s="87"/>
      <c r="S228" s="88"/>
      <c r="T228" s="198"/>
      <c r="U228" s="198"/>
      <c r="V228" s="199"/>
      <c r="W228" s="199"/>
      <c r="X228" s="199"/>
      <c r="Y228" s="199"/>
      <c r="Z228" s="199"/>
      <c r="AA228" s="199"/>
      <c r="AB228" s="199"/>
      <c r="AC228" s="199"/>
      <c r="AD228" s="199"/>
      <c r="AE228" s="199"/>
      <c r="AF228" s="199"/>
      <c r="AG228" s="199"/>
      <c r="AH228" s="199"/>
      <c r="AI228" s="199"/>
      <c r="AJ228" s="199"/>
      <c r="AK228" s="199"/>
      <c r="AL228" s="199"/>
      <c r="AM228" s="199"/>
      <c r="AN228" s="199"/>
    </row>
    <row r="229" spans="3:40" ht="15" customHeight="1">
      <c r="C229" s="172"/>
      <c r="D229" s="322"/>
      <c r="E229" s="326"/>
      <c r="F229" s="240" t="s">
        <v>69</v>
      </c>
      <c r="G229" s="131"/>
      <c r="H229" s="131" t="s">
        <v>135</v>
      </c>
      <c r="I229" s="131" t="s">
        <v>139</v>
      </c>
      <c r="J229" s="131" t="s">
        <v>0</v>
      </c>
      <c r="K229" s="131" t="s">
        <v>140</v>
      </c>
      <c r="L229" s="131" t="s">
        <v>141</v>
      </c>
      <c r="M229" s="131" t="s">
        <v>0</v>
      </c>
      <c r="N229" s="131" t="s">
        <v>397</v>
      </c>
      <c r="O229" s="131" t="s">
        <v>143</v>
      </c>
      <c r="P229" s="131">
        <v>232</v>
      </c>
      <c r="Q229" s="86"/>
      <c r="R229" s="87"/>
      <c r="S229" s="88"/>
      <c r="T229" s="198"/>
      <c r="U229" s="198"/>
      <c r="V229" s="199"/>
      <c r="W229" s="199"/>
      <c r="X229" s="199"/>
      <c r="Y229" s="199"/>
      <c r="Z229" s="199"/>
      <c r="AA229" s="199"/>
      <c r="AB229" s="199"/>
      <c r="AC229" s="199"/>
      <c r="AD229" s="199"/>
      <c r="AE229" s="199"/>
      <c r="AF229" s="199"/>
      <c r="AG229" s="199"/>
      <c r="AH229" s="199"/>
      <c r="AI229" s="199"/>
      <c r="AJ229" s="199"/>
      <c r="AK229" s="199"/>
      <c r="AL229" s="199"/>
      <c r="AM229" s="199"/>
      <c r="AN229" s="199"/>
    </row>
    <row r="230" spans="3:40" ht="15" customHeight="1">
      <c r="C230" s="172"/>
      <c r="D230" s="322"/>
      <c r="E230" s="326"/>
      <c r="F230" s="240" t="s">
        <v>674</v>
      </c>
      <c r="G230" s="131"/>
      <c r="H230" s="131" t="s">
        <v>135</v>
      </c>
      <c r="I230" s="131" t="s">
        <v>139</v>
      </c>
      <c r="J230" s="131" t="s">
        <v>0</v>
      </c>
      <c r="K230" s="131" t="s">
        <v>140</v>
      </c>
      <c r="L230" s="131" t="s">
        <v>141</v>
      </c>
      <c r="M230" s="131" t="s">
        <v>0</v>
      </c>
      <c r="N230" s="131" t="s">
        <v>398</v>
      </c>
      <c r="O230" s="131" t="s">
        <v>143</v>
      </c>
      <c r="P230" s="131">
        <v>233</v>
      </c>
      <c r="Q230" s="86"/>
      <c r="R230" s="87"/>
      <c r="S230" s="88"/>
      <c r="T230" s="198"/>
      <c r="U230" s="198"/>
      <c r="V230" s="199"/>
      <c r="W230" s="199"/>
      <c r="X230" s="199"/>
      <c r="Y230" s="199"/>
      <c r="Z230" s="199"/>
      <c r="AA230" s="199"/>
      <c r="AB230" s="199"/>
      <c r="AC230" s="199"/>
      <c r="AD230" s="199"/>
      <c r="AE230" s="199"/>
      <c r="AF230" s="199"/>
      <c r="AG230" s="199"/>
      <c r="AH230" s="199"/>
      <c r="AI230" s="199"/>
      <c r="AJ230" s="199"/>
      <c r="AK230" s="199"/>
      <c r="AL230" s="199"/>
      <c r="AM230" s="199"/>
      <c r="AN230" s="199"/>
    </row>
    <row r="231" spans="3:40" ht="15" customHeight="1">
      <c r="C231" s="172"/>
      <c r="D231" s="322"/>
      <c r="E231" s="326"/>
      <c r="F231" s="240" t="s">
        <v>675</v>
      </c>
      <c r="G231" s="131"/>
      <c r="H231" s="131" t="s">
        <v>135</v>
      </c>
      <c r="I231" s="131" t="s">
        <v>139</v>
      </c>
      <c r="J231" s="131" t="s">
        <v>0</v>
      </c>
      <c r="K231" s="131" t="s">
        <v>140</v>
      </c>
      <c r="L231" s="131" t="s">
        <v>141</v>
      </c>
      <c r="M231" s="131" t="s">
        <v>0</v>
      </c>
      <c r="N231" s="131" t="s">
        <v>399</v>
      </c>
      <c r="O231" s="131" t="s">
        <v>143</v>
      </c>
      <c r="P231" s="131">
        <v>234</v>
      </c>
      <c r="Q231" s="86"/>
      <c r="R231" s="87"/>
      <c r="S231" s="88"/>
      <c r="T231" s="198"/>
      <c r="U231" s="198"/>
      <c r="V231" s="199"/>
      <c r="W231" s="199"/>
      <c r="X231" s="199"/>
      <c r="Y231" s="199"/>
      <c r="Z231" s="199"/>
      <c r="AA231" s="199"/>
      <c r="AB231" s="199"/>
      <c r="AC231" s="199"/>
      <c r="AD231" s="199"/>
      <c r="AE231" s="199"/>
      <c r="AF231" s="199"/>
      <c r="AG231" s="199"/>
      <c r="AH231" s="199"/>
      <c r="AI231" s="199"/>
      <c r="AJ231" s="199"/>
      <c r="AK231" s="199"/>
      <c r="AL231" s="199"/>
      <c r="AM231" s="199"/>
      <c r="AN231" s="199"/>
    </row>
    <row r="232" spans="3:40" ht="15" customHeight="1">
      <c r="C232" s="172"/>
      <c r="D232" s="322"/>
      <c r="E232" s="326"/>
      <c r="F232" s="240" t="s">
        <v>70</v>
      </c>
      <c r="G232" s="131"/>
      <c r="H232" s="131" t="s">
        <v>135</v>
      </c>
      <c r="I232" s="131" t="s">
        <v>139</v>
      </c>
      <c r="J232" s="131" t="s">
        <v>0</v>
      </c>
      <c r="K232" s="131" t="s">
        <v>140</v>
      </c>
      <c r="L232" s="131" t="s">
        <v>141</v>
      </c>
      <c r="M232" s="131" t="s">
        <v>0</v>
      </c>
      <c r="N232" s="131" t="s">
        <v>400</v>
      </c>
      <c r="O232" s="131" t="s">
        <v>143</v>
      </c>
      <c r="P232" s="131">
        <v>235</v>
      </c>
      <c r="Q232" s="86"/>
      <c r="R232" s="87"/>
      <c r="S232" s="88"/>
      <c r="T232" s="198"/>
      <c r="U232" s="198"/>
      <c r="V232" s="199"/>
      <c r="W232" s="199"/>
      <c r="X232" s="199"/>
      <c r="Y232" s="199"/>
      <c r="Z232" s="199"/>
      <c r="AA232" s="199"/>
      <c r="AB232" s="199"/>
      <c r="AC232" s="199"/>
      <c r="AD232" s="199"/>
      <c r="AE232" s="199"/>
      <c r="AF232" s="199"/>
      <c r="AG232" s="199"/>
      <c r="AH232" s="199"/>
      <c r="AI232" s="199"/>
      <c r="AJ232" s="199"/>
      <c r="AK232" s="199"/>
      <c r="AL232" s="199"/>
      <c r="AM232" s="199"/>
      <c r="AN232" s="199"/>
    </row>
    <row r="233" spans="3:40" ht="15" customHeight="1">
      <c r="C233" s="172"/>
      <c r="D233" s="322"/>
      <c r="E233" s="326"/>
      <c r="F233" s="240" t="s">
        <v>71</v>
      </c>
      <c r="G233" s="131"/>
      <c r="H233" s="131" t="s">
        <v>135</v>
      </c>
      <c r="I233" s="131" t="s">
        <v>139</v>
      </c>
      <c r="J233" s="131" t="s">
        <v>0</v>
      </c>
      <c r="K233" s="131" t="s">
        <v>140</v>
      </c>
      <c r="L233" s="131" t="s">
        <v>141</v>
      </c>
      <c r="M233" s="131" t="s">
        <v>0</v>
      </c>
      <c r="N233" s="131" t="s">
        <v>401</v>
      </c>
      <c r="O233" s="131" t="s">
        <v>143</v>
      </c>
      <c r="P233" s="131">
        <v>236</v>
      </c>
      <c r="Q233" s="86"/>
      <c r="R233" s="87"/>
      <c r="S233" s="88"/>
      <c r="T233" s="198"/>
      <c r="U233" s="198"/>
      <c r="V233" s="199"/>
      <c r="W233" s="199"/>
      <c r="X233" s="199"/>
      <c r="Y233" s="199"/>
      <c r="Z233" s="199"/>
      <c r="AA233" s="199"/>
      <c r="AB233" s="199"/>
      <c r="AC233" s="199"/>
      <c r="AD233" s="199"/>
      <c r="AE233" s="199"/>
      <c r="AF233" s="199"/>
      <c r="AG233" s="199"/>
      <c r="AH233" s="199"/>
      <c r="AI233" s="199"/>
      <c r="AJ233" s="199"/>
      <c r="AK233" s="199"/>
      <c r="AL233" s="199"/>
      <c r="AM233" s="199"/>
      <c r="AN233" s="199"/>
    </row>
    <row r="234" spans="3:40" ht="15" customHeight="1">
      <c r="C234" s="172"/>
      <c r="D234" s="322"/>
      <c r="E234" s="326"/>
      <c r="F234" s="240" t="s">
        <v>72</v>
      </c>
      <c r="G234" s="131"/>
      <c r="H234" s="131" t="s">
        <v>135</v>
      </c>
      <c r="I234" s="131" t="s">
        <v>139</v>
      </c>
      <c r="J234" s="131" t="s">
        <v>0</v>
      </c>
      <c r="K234" s="131" t="s">
        <v>140</v>
      </c>
      <c r="L234" s="131" t="s">
        <v>141</v>
      </c>
      <c r="M234" s="131" t="s">
        <v>0</v>
      </c>
      <c r="N234" s="131" t="s">
        <v>402</v>
      </c>
      <c r="O234" s="131" t="s">
        <v>143</v>
      </c>
      <c r="P234" s="131">
        <v>237</v>
      </c>
      <c r="Q234" s="86"/>
      <c r="R234" s="87"/>
      <c r="S234" s="88"/>
      <c r="T234" s="198"/>
      <c r="U234" s="198"/>
      <c r="V234" s="199"/>
      <c r="W234" s="199"/>
      <c r="X234" s="199"/>
      <c r="Y234" s="199"/>
      <c r="Z234" s="199"/>
      <c r="AA234" s="199"/>
      <c r="AB234" s="199"/>
      <c r="AC234" s="199"/>
      <c r="AD234" s="199"/>
      <c r="AE234" s="199"/>
      <c r="AF234" s="199"/>
      <c r="AG234" s="199"/>
      <c r="AH234" s="199"/>
      <c r="AI234" s="199"/>
      <c r="AJ234" s="199"/>
      <c r="AK234" s="199"/>
      <c r="AL234" s="199"/>
      <c r="AM234" s="199"/>
      <c r="AN234" s="199"/>
    </row>
    <row r="235" spans="3:40" ht="15" customHeight="1">
      <c r="C235" s="172"/>
      <c r="D235" s="322"/>
      <c r="E235" s="326"/>
      <c r="F235" s="240" t="s">
        <v>676</v>
      </c>
      <c r="G235" s="131"/>
      <c r="H235" s="131" t="s">
        <v>135</v>
      </c>
      <c r="I235" s="131" t="s">
        <v>139</v>
      </c>
      <c r="J235" s="131" t="s">
        <v>0</v>
      </c>
      <c r="K235" s="131" t="s">
        <v>140</v>
      </c>
      <c r="L235" s="131" t="s">
        <v>141</v>
      </c>
      <c r="M235" s="131" t="s">
        <v>0</v>
      </c>
      <c r="N235" s="131" t="s">
        <v>403</v>
      </c>
      <c r="O235" s="131" t="s">
        <v>143</v>
      </c>
      <c r="P235" s="131">
        <v>238</v>
      </c>
      <c r="Q235" s="86"/>
      <c r="R235" s="87"/>
      <c r="S235" s="88"/>
      <c r="T235" s="198"/>
      <c r="U235" s="200"/>
      <c r="V235" s="170"/>
      <c r="W235" s="170"/>
      <c r="X235" s="170"/>
      <c r="Y235" s="170"/>
      <c r="Z235" s="170"/>
      <c r="AA235" s="170"/>
      <c r="AB235" s="170"/>
      <c r="AC235" s="170"/>
      <c r="AD235" s="170"/>
      <c r="AE235" s="170"/>
      <c r="AF235" s="170"/>
      <c r="AG235" s="170"/>
      <c r="AH235" s="170"/>
      <c r="AI235" s="170"/>
      <c r="AJ235" s="170"/>
      <c r="AK235" s="170"/>
      <c r="AL235" s="170"/>
      <c r="AM235" s="170"/>
      <c r="AN235" s="170"/>
    </row>
    <row r="236" spans="3:40" ht="15" customHeight="1">
      <c r="C236" s="172"/>
      <c r="D236" s="322"/>
      <c r="E236" s="326"/>
      <c r="F236" s="241" t="s">
        <v>677</v>
      </c>
      <c r="G236" s="131"/>
      <c r="H236" s="131" t="s">
        <v>135</v>
      </c>
      <c r="I236" s="131" t="s">
        <v>139</v>
      </c>
      <c r="J236" s="131" t="s">
        <v>0</v>
      </c>
      <c r="K236" s="131" t="s">
        <v>140</v>
      </c>
      <c r="L236" s="131" t="s">
        <v>141</v>
      </c>
      <c r="M236" s="131" t="s">
        <v>0</v>
      </c>
      <c r="N236" s="131" t="s">
        <v>420</v>
      </c>
      <c r="O236" s="131" t="s">
        <v>143</v>
      </c>
      <c r="P236" s="194" t="s">
        <v>678</v>
      </c>
      <c r="Q236" s="89" t="str">
        <f>IF(OR(SUMPRODUCT(--(Q218:Q235=""),--(R218:R235=""))&gt;0,COUNTIF(R218:R235,"M")&gt;0,COUNTIF(R218:R235,"X")=18),"",SUM(Q218:Q235))</f>
        <v/>
      </c>
      <c r="R236" s="90" t="str">
        <f>IF(AND(OR(COUNTIF(R218:R235,"M")=18,COUNTIF(R218:R235,"X")=18),SUM(Q218:Q235)=0,ISNUMBER(Q236)),"",IF(COUNTIF(R218:R235,"M")&gt;0,"M",IF(AND(COUNTIF(R218:R235,R218)=18,OR(R218="X",R218="W",R218="Z")),UPPER(R218),"")))</f>
        <v/>
      </c>
      <c r="S236" s="91"/>
      <c r="T236" s="198"/>
      <c r="U236" s="198"/>
      <c r="V236" s="199"/>
      <c r="W236" s="199"/>
      <c r="X236" s="199"/>
      <c r="Y236" s="199"/>
      <c r="Z236" s="199"/>
      <c r="AA236" s="199"/>
      <c r="AB236" s="199"/>
      <c r="AC236" s="199"/>
      <c r="AD236" s="199"/>
      <c r="AE236" s="199"/>
      <c r="AF236" s="199"/>
      <c r="AG236" s="199"/>
      <c r="AH236" s="199"/>
      <c r="AI236" s="199"/>
      <c r="AJ236" s="199"/>
      <c r="AK236" s="199"/>
      <c r="AL236" s="199"/>
      <c r="AM236" s="199"/>
      <c r="AN236" s="199"/>
    </row>
    <row r="237" spans="3:40" ht="15" customHeight="1">
      <c r="C237" s="172"/>
      <c r="D237" s="321" t="s">
        <v>480</v>
      </c>
      <c r="E237" s="330" t="s">
        <v>679</v>
      </c>
      <c r="F237" s="330"/>
      <c r="G237" s="131"/>
      <c r="H237" s="131" t="s">
        <v>135</v>
      </c>
      <c r="I237" s="131" t="s">
        <v>139</v>
      </c>
      <c r="J237" s="131" t="s">
        <v>0</v>
      </c>
      <c r="K237" s="131" t="s">
        <v>140</v>
      </c>
      <c r="L237" s="131" t="s">
        <v>141</v>
      </c>
      <c r="M237" s="131" t="s">
        <v>0</v>
      </c>
      <c r="N237" s="131" t="s">
        <v>404</v>
      </c>
      <c r="O237" s="131" t="s">
        <v>404</v>
      </c>
      <c r="P237" s="131">
        <v>240</v>
      </c>
      <c r="Q237" s="86"/>
      <c r="R237" s="87"/>
      <c r="S237" s="88"/>
      <c r="T237" s="198"/>
      <c r="U237" s="198"/>
      <c r="V237" s="199"/>
      <c r="W237" s="199"/>
      <c r="X237" s="199"/>
      <c r="Y237" s="199"/>
      <c r="Z237" s="199"/>
      <c r="AA237" s="199"/>
      <c r="AB237" s="199"/>
      <c r="AC237" s="199"/>
      <c r="AD237" s="199"/>
      <c r="AE237" s="199"/>
      <c r="AF237" s="199"/>
      <c r="AG237" s="199"/>
      <c r="AH237" s="199"/>
      <c r="AI237" s="199"/>
      <c r="AJ237" s="199"/>
      <c r="AK237" s="199"/>
      <c r="AL237" s="199"/>
      <c r="AM237" s="199"/>
      <c r="AN237" s="199"/>
    </row>
    <row r="238" spans="3:40" ht="15" customHeight="1">
      <c r="C238" s="172"/>
      <c r="D238" s="321"/>
      <c r="E238" s="333" t="s">
        <v>680</v>
      </c>
      <c r="F238" s="333"/>
      <c r="G238" s="131"/>
      <c r="H238" s="131" t="s">
        <v>135</v>
      </c>
      <c r="I238" s="131" t="s">
        <v>139</v>
      </c>
      <c r="J238" s="131" t="s">
        <v>0</v>
      </c>
      <c r="K238" s="131" t="s">
        <v>140</v>
      </c>
      <c r="L238" s="131" t="s">
        <v>141</v>
      </c>
      <c r="M238" s="131" t="s">
        <v>0</v>
      </c>
      <c r="N238" s="131" t="s">
        <v>409</v>
      </c>
      <c r="O238" s="131" t="s">
        <v>409</v>
      </c>
      <c r="P238" s="131" t="s">
        <v>681</v>
      </c>
      <c r="Q238" s="92" t="str">
        <f>IF(OR(AND(Q69="",R69=""),AND(Q74="",R74=""),,AND(Q118="",R118=""),AND(Q170="",R170=""),AND(Q217="",R217=""),AND(Q236="",R236=""),AND(Q237="",R237=""),AND(R69="X",R74="X",R118="X",R170="X",R217="X",R236="X",R237="X"),OR(R69="M",R74="M",R118="M",R170="M",R217="M",R236="M",R237="M")),"",SUM(Q69,Q74,Q118,Q170,Q217,Q236,Q237))</f>
        <v/>
      </c>
      <c r="R238" s="90" t="str">
        <f>IF(AND(OR(AND(R69="M",R74="M",R118="M",R170="M",R217="M",R236="M",R237="M"),AND(R69="X",R74="X",R118="X",R170="X",R217="X",R236="X",R237="X")),SUM(Q69,Q74,Q118,Q170,Q217,Q236,Q237)=0,ISNUMBER(Q238)),"",IF(OR(R69="M",R74="M",R118="M",R170="M",R217="M",R236="M",R237="M"),"M",IF(AND(R69=R74, R69=R118, R69=R170, R69=R217, R69=R236, R69=R237,OR(R69="X", R69="W", R69="Z")),UPPER(R69),"")))</f>
        <v/>
      </c>
      <c r="S238" s="91"/>
      <c r="T238" s="174"/>
      <c r="U238" s="175"/>
      <c r="V238" s="184"/>
      <c r="W238" s="184"/>
      <c r="X238" s="184"/>
      <c r="Y238" s="184"/>
      <c r="Z238" s="184"/>
      <c r="AA238" s="184"/>
      <c r="AB238" s="184"/>
      <c r="AC238" s="184"/>
      <c r="AD238" s="184"/>
      <c r="AE238" s="184"/>
      <c r="AF238" s="184"/>
      <c r="AG238" s="184"/>
      <c r="AH238" s="184"/>
      <c r="AI238" s="184"/>
      <c r="AJ238" s="184"/>
      <c r="AK238" s="184"/>
      <c r="AL238" s="184"/>
      <c r="AM238" s="184"/>
      <c r="AN238" s="184"/>
    </row>
    <row r="239" spans="3:40" hidden="1">
      <c r="C239" s="172"/>
      <c r="D239" s="202"/>
      <c r="E239" s="172"/>
      <c r="F239" s="172"/>
      <c r="G239" s="172"/>
      <c r="H239" s="172"/>
      <c r="I239" s="172"/>
      <c r="J239" s="172"/>
      <c r="K239" s="172"/>
      <c r="L239" s="172"/>
      <c r="M239" s="172"/>
      <c r="N239" s="172"/>
      <c r="O239" s="172"/>
      <c r="P239" s="172"/>
      <c r="Q239" s="172"/>
      <c r="R239" s="172"/>
      <c r="S239" s="172"/>
      <c r="T239" s="172"/>
      <c r="U239" s="172"/>
    </row>
    <row r="240" spans="3:40" ht="15" customHeight="1">
      <c r="C240" s="172"/>
      <c r="D240" s="321" t="s">
        <v>481</v>
      </c>
      <c r="E240" s="325" t="s">
        <v>514</v>
      </c>
      <c r="F240" s="240" t="s">
        <v>515</v>
      </c>
      <c r="G240" s="188"/>
      <c r="H240" s="131" t="s">
        <v>136</v>
      </c>
      <c r="I240" s="131" t="s">
        <v>139</v>
      </c>
      <c r="J240" s="131" t="s">
        <v>0</v>
      </c>
      <c r="K240" s="131" t="s">
        <v>140</v>
      </c>
      <c r="L240" s="131" t="s">
        <v>141</v>
      </c>
      <c r="M240" s="131" t="s">
        <v>0</v>
      </c>
      <c r="N240" s="131" t="s">
        <v>187</v>
      </c>
      <c r="O240" s="131" t="s">
        <v>143</v>
      </c>
      <c r="P240" s="131">
        <v>243</v>
      </c>
      <c r="Q240" s="86"/>
      <c r="R240" s="87"/>
      <c r="S240" s="88"/>
      <c r="T240" s="198"/>
      <c r="U240" s="201"/>
    </row>
    <row r="241" spans="3:21" ht="15" customHeight="1">
      <c r="C241" s="172"/>
      <c r="D241" s="322"/>
      <c r="E241" s="325"/>
      <c r="F241" s="240" t="s">
        <v>5</v>
      </c>
      <c r="G241" s="188"/>
      <c r="H241" s="131" t="s">
        <v>136</v>
      </c>
      <c r="I241" s="131" t="s">
        <v>139</v>
      </c>
      <c r="J241" s="131" t="s">
        <v>0</v>
      </c>
      <c r="K241" s="131" t="s">
        <v>140</v>
      </c>
      <c r="L241" s="131" t="s">
        <v>141</v>
      </c>
      <c r="M241" s="131" t="s">
        <v>0</v>
      </c>
      <c r="N241" s="131" t="s">
        <v>188</v>
      </c>
      <c r="O241" s="131" t="s">
        <v>143</v>
      </c>
      <c r="P241" s="131">
        <v>244</v>
      </c>
      <c r="Q241" s="86"/>
      <c r="R241" s="87"/>
      <c r="S241" s="88"/>
      <c r="T241" s="198"/>
      <c r="U241" s="201"/>
    </row>
    <row r="242" spans="3:21" ht="15" customHeight="1">
      <c r="C242" s="172"/>
      <c r="D242" s="322"/>
      <c r="E242" s="325"/>
      <c r="F242" s="240" t="s">
        <v>516</v>
      </c>
      <c r="G242" s="188"/>
      <c r="H242" s="131" t="s">
        <v>136</v>
      </c>
      <c r="I242" s="131" t="s">
        <v>139</v>
      </c>
      <c r="J242" s="131" t="s">
        <v>0</v>
      </c>
      <c r="K242" s="131" t="s">
        <v>140</v>
      </c>
      <c r="L242" s="131" t="s">
        <v>141</v>
      </c>
      <c r="M242" s="131" t="s">
        <v>0</v>
      </c>
      <c r="N242" s="131" t="s">
        <v>189</v>
      </c>
      <c r="O242" s="131" t="s">
        <v>143</v>
      </c>
      <c r="P242" s="131">
        <v>245</v>
      </c>
      <c r="Q242" s="86"/>
      <c r="R242" s="87"/>
      <c r="S242" s="88"/>
      <c r="T242" s="198"/>
      <c r="U242" s="201"/>
    </row>
    <row r="243" spans="3:21" ht="15" customHeight="1">
      <c r="C243" s="172"/>
      <c r="D243" s="322"/>
      <c r="E243" s="325"/>
      <c r="F243" s="240" t="s">
        <v>6</v>
      </c>
      <c r="G243" s="188"/>
      <c r="H243" s="131" t="s">
        <v>136</v>
      </c>
      <c r="I243" s="131" t="s">
        <v>139</v>
      </c>
      <c r="J243" s="131" t="s">
        <v>0</v>
      </c>
      <c r="K243" s="131" t="s">
        <v>140</v>
      </c>
      <c r="L243" s="131" t="s">
        <v>141</v>
      </c>
      <c r="M243" s="131" t="s">
        <v>0</v>
      </c>
      <c r="N243" s="131" t="s">
        <v>190</v>
      </c>
      <c r="O243" s="131" t="s">
        <v>143</v>
      </c>
      <c r="P243" s="131">
        <v>246</v>
      </c>
      <c r="Q243" s="86"/>
      <c r="R243" s="87"/>
      <c r="S243" s="88"/>
      <c r="T243" s="198"/>
      <c r="U243" s="201"/>
    </row>
    <row r="244" spans="3:21" ht="15" customHeight="1">
      <c r="C244" s="172"/>
      <c r="D244" s="322"/>
      <c r="E244" s="325"/>
      <c r="F244" s="240" t="s">
        <v>7</v>
      </c>
      <c r="G244" s="188"/>
      <c r="H244" s="131" t="s">
        <v>136</v>
      </c>
      <c r="I244" s="131" t="s">
        <v>139</v>
      </c>
      <c r="J244" s="131" t="s">
        <v>0</v>
      </c>
      <c r="K244" s="131" t="s">
        <v>140</v>
      </c>
      <c r="L244" s="131" t="s">
        <v>141</v>
      </c>
      <c r="M244" s="131" t="s">
        <v>0</v>
      </c>
      <c r="N244" s="131" t="s">
        <v>191</v>
      </c>
      <c r="O244" s="131" t="s">
        <v>143</v>
      </c>
      <c r="P244" s="131">
        <v>247</v>
      </c>
      <c r="Q244" s="86"/>
      <c r="R244" s="87"/>
      <c r="S244" s="88"/>
      <c r="T244" s="198"/>
      <c r="U244" s="201"/>
    </row>
    <row r="245" spans="3:21" ht="15" customHeight="1">
      <c r="C245" s="172"/>
      <c r="D245" s="322"/>
      <c r="E245" s="325"/>
      <c r="F245" s="240" t="s">
        <v>8</v>
      </c>
      <c r="G245" s="188"/>
      <c r="H245" s="131" t="s">
        <v>136</v>
      </c>
      <c r="I245" s="131" t="s">
        <v>139</v>
      </c>
      <c r="J245" s="131" t="s">
        <v>0</v>
      </c>
      <c r="K245" s="131" t="s">
        <v>140</v>
      </c>
      <c r="L245" s="131" t="s">
        <v>141</v>
      </c>
      <c r="M245" s="131" t="s">
        <v>0</v>
      </c>
      <c r="N245" s="131" t="s">
        <v>192</v>
      </c>
      <c r="O245" s="131" t="s">
        <v>143</v>
      </c>
      <c r="P245" s="131">
        <v>248</v>
      </c>
      <c r="Q245" s="86"/>
      <c r="R245" s="87"/>
      <c r="S245" s="88"/>
      <c r="T245" s="198"/>
      <c r="U245" s="201"/>
    </row>
    <row r="246" spans="3:21" ht="15" customHeight="1">
      <c r="C246" s="172"/>
      <c r="D246" s="322"/>
      <c r="E246" s="325"/>
      <c r="F246" s="240" t="s">
        <v>415</v>
      </c>
      <c r="G246" s="188"/>
      <c r="H246" s="131" t="s">
        <v>136</v>
      </c>
      <c r="I246" s="131" t="s">
        <v>139</v>
      </c>
      <c r="J246" s="131" t="s">
        <v>0</v>
      </c>
      <c r="K246" s="131" t="s">
        <v>140</v>
      </c>
      <c r="L246" s="131" t="s">
        <v>141</v>
      </c>
      <c r="M246" s="131" t="s">
        <v>0</v>
      </c>
      <c r="N246" s="131" t="s">
        <v>194</v>
      </c>
      <c r="O246" s="131" t="s">
        <v>143</v>
      </c>
      <c r="P246" s="131">
        <v>249</v>
      </c>
      <c r="Q246" s="86"/>
      <c r="R246" s="87"/>
      <c r="S246" s="88"/>
      <c r="T246" s="198"/>
      <c r="U246" s="201"/>
    </row>
    <row r="247" spans="3:21" ht="15" customHeight="1">
      <c r="C247" s="172"/>
      <c r="D247" s="322"/>
      <c r="E247" s="325"/>
      <c r="F247" s="240" t="s">
        <v>517</v>
      </c>
      <c r="G247" s="188"/>
      <c r="H247" s="131" t="s">
        <v>136</v>
      </c>
      <c r="I247" s="131" t="s">
        <v>139</v>
      </c>
      <c r="J247" s="131" t="s">
        <v>0</v>
      </c>
      <c r="K247" s="131" t="s">
        <v>140</v>
      </c>
      <c r="L247" s="131" t="s">
        <v>141</v>
      </c>
      <c r="M247" s="131" t="s">
        <v>0</v>
      </c>
      <c r="N247" s="131" t="s">
        <v>193</v>
      </c>
      <c r="O247" s="131" t="s">
        <v>143</v>
      </c>
      <c r="P247" s="131">
        <v>250</v>
      </c>
      <c r="Q247" s="86"/>
      <c r="R247" s="87"/>
      <c r="S247" s="88"/>
      <c r="T247" s="198"/>
      <c r="U247" s="201"/>
    </row>
    <row r="248" spans="3:21" ht="15" customHeight="1">
      <c r="C248" s="172"/>
      <c r="D248" s="322"/>
      <c r="E248" s="325"/>
      <c r="F248" s="240" t="s">
        <v>518</v>
      </c>
      <c r="G248" s="188"/>
      <c r="H248" s="131" t="s">
        <v>136</v>
      </c>
      <c r="I248" s="131" t="s">
        <v>139</v>
      </c>
      <c r="J248" s="131" t="s">
        <v>0</v>
      </c>
      <c r="K248" s="131" t="s">
        <v>140</v>
      </c>
      <c r="L248" s="131" t="s">
        <v>141</v>
      </c>
      <c r="M248" s="131" t="s">
        <v>0</v>
      </c>
      <c r="N248" s="131" t="s">
        <v>195</v>
      </c>
      <c r="O248" s="131" t="s">
        <v>143</v>
      </c>
      <c r="P248" s="131">
        <v>251</v>
      </c>
      <c r="Q248" s="86"/>
      <c r="R248" s="87"/>
      <c r="S248" s="88"/>
      <c r="T248" s="198"/>
      <c r="U248" s="201"/>
    </row>
    <row r="249" spans="3:21" ht="15" customHeight="1">
      <c r="C249" s="172"/>
      <c r="D249" s="322"/>
      <c r="E249" s="325"/>
      <c r="F249" s="240" t="s">
        <v>519</v>
      </c>
      <c r="G249" s="188"/>
      <c r="H249" s="131" t="s">
        <v>136</v>
      </c>
      <c r="I249" s="131" t="s">
        <v>139</v>
      </c>
      <c r="J249" s="131" t="s">
        <v>0</v>
      </c>
      <c r="K249" s="131" t="s">
        <v>140</v>
      </c>
      <c r="L249" s="131" t="s">
        <v>141</v>
      </c>
      <c r="M249" s="131" t="s">
        <v>0</v>
      </c>
      <c r="N249" s="131" t="s">
        <v>196</v>
      </c>
      <c r="O249" s="131" t="s">
        <v>143</v>
      </c>
      <c r="P249" s="131">
        <v>252</v>
      </c>
      <c r="Q249" s="86"/>
      <c r="R249" s="87"/>
      <c r="S249" s="88"/>
      <c r="T249" s="198"/>
      <c r="U249" s="201"/>
    </row>
    <row r="250" spans="3:21" ht="15" customHeight="1">
      <c r="C250" s="172"/>
      <c r="D250" s="322"/>
      <c r="E250" s="325"/>
      <c r="F250" s="240" t="s">
        <v>520</v>
      </c>
      <c r="G250" s="188"/>
      <c r="H250" s="131" t="s">
        <v>136</v>
      </c>
      <c r="I250" s="131" t="s">
        <v>139</v>
      </c>
      <c r="J250" s="131" t="s">
        <v>0</v>
      </c>
      <c r="K250" s="131" t="s">
        <v>140</v>
      </c>
      <c r="L250" s="131" t="s">
        <v>141</v>
      </c>
      <c r="M250" s="131" t="s">
        <v>0</v>
      </c>
      <c r="N250" s="131" t="s">
        <v>197</v>
      </c>
      <c r="O250" s="131" t="s">
        <v>143</v>
      </c>
      <c r="P250" s="131">
        <v>253</v>
      </c>
      <c r="Q250" s="86"/>
      <c r="R250" s="87"/>
      <c r="S250" s="88"/>
      <c r="T250" s="198"/>
      <c r="U250" s="201"/>
    </row>
    <row r="251" spans="3:21" ht="15" customHeight="1">
      <c r="C251" s="172"/>
      <c r="D251" s="322"/>
      <c r="E251" s="325"/>
      <c r="F251" s="240" t="s">
        <v>9</v>
      </c>
      <c r="G251" s="188"/>
      <c r="H251" s="131" t="s">
        <v>136</v>
      </c>
      <c r="I251" s="131" t="s">
        <v>139</v>
      </c>
      <c r="J251" s="131" t="s">
        <v>0</v>
      </c>
      <c r="K251" s="131" t="s">
        <v>140</v>
      </c>
      <c r="L251" s="131" t="s">
        <v>141</v>
      </c>
      <c r="M251" s="131" t="s">
        <v>0</v>
      </c>
      <c r="N251" s="131" t="s">
        <v>198</v>
      </c>
      <c r="O251" s="131" t="s">
        <v>143</v>
      </c>
      <c r="P251" s="131">
        <v>254</v>
      </c>
      <c r="Q251" s="86"/>
      <c r="R251" s="87"/>
      <c r="S251" s="88"/>
      <c r="T251" s="198"/>
      <c r="U251" s="201"/>
    </row>
    <row r="252" spans="3:21" ht="15" customHeight="1">
      <c r="C252" s="172"/>
      <c r="D252" s="322"/>
      <c r="E252" s="325"/>
      <c r="F252" s="240" t="s">
        <v>10</v>
      </c>
      <c r="G252" s="188"/>
      <c r="H252" s="131" t="s">
        <v>136</v>
      </c>
      <c r="I252" s="131" t="s">
        <v>139</v>
      </c>
      <c r="J252" s="131" t="s">
        <v>0</v>
      </c>
      <c r="K252" s="131" t="s">
        <v>140</v>
      </c>
      <c r="L252" s="131" t="s">
        <v>141</v>
      </c>
      <c r="M252" s="131" t="s">
        <v>0</v>
      </c>
      <c r="N252" s="131" t="s">
        <v>199</v>
      </c>
      <c r="O252" s="131" t="s">
        <v>143</v>
      </c>
      <c r="P252" s="131">
        <v>255</v>
      </c>
      <c r="Q252" s="86"/>
      <c r="R252" s="87"/>
      <c r="S252" s="88"/>
      <c r="T252" s="198"/>
      <c r="U252" s="201"/>
    </row>
    <row r="253" spans="3:21" ht="15" customHeight="1">
      <c r="C253" s="172"/>
      <c r="D253" s="322"/>
      <c r="E253" s="325"/>
      <c r="F253" s="240" t="s">
        <v>521</v>
      </c>
      <c r="G253" s="188"/>
      <c r="H253" s="131" t="s">
        <v>136</v>
      </c>
      <c r="I253" s="131" t="s">
        <v>139</v>
      </c>
      <c r="J253" s="131" t="s">
        <v>0</v>
      </c>
      <c r="K253" s="131" t="s">
        <v>140</v>
      </c>
      <c r="L253" s="131" t="s">
        <v>141</v>
      </c>
      <c r="M253" s="131" t="s">
        <v>0</v>
      </c>
      <c r="N253" s="131" t="s">
        <v>416</v>
      </c>
      <c r="O253" s="131" t="s">
        <v>143</v>
      </c>
      <c r="P253" s="131">
        <v>256</v>
      </c>
      <c r="Q253" s="86"/>
      <c r="R253" s="87"/>
      <c r="S253" s="88"/>
      <c r="T253" s="198"/>
      <c r="U253" s="201"/>
    </row>
    <row r="254" spans="3:21" ht="15" customHeight="1">
      <c r="C254" s="172"/>
      <c r="D254" s="322"/>
      <c r="E254" s="325"/>
      <c r="F254" s="240" t="s">
        <v>11</v>
      </c>
      <c r="G254" s="188"/>
      <c r="H254" s="131" t="s">
        <v>136</v>
      </c>
      <c r="I254" s="131" t="s">
        <v>139</v>
      </c>
      <c r="J254" s="131" t="s">
        <v>0</v>
      </c>
      <c r="K254" s="131" t="s">
        <v>140</v>
      </c>
      <c r="L254" s="131" t="s">
        <v>141</v>
      </c>
      <c r="M254" s="131" t="s">
        <v>0</v>
      </c>
      <c r="N254" s="131" t="s">
        <v>200</v>
      </c>
      <c r="O254" s="131" t="s">
        <v>143</v>
      </c>
      <c r="P254" s="131">
        <v>257</v>
      </c>
      <c r="Q254" s="86"/>
      <c r="R254" s="87"/>
      <c r="S254" s="88"/>
      <c r="T254" s="198"/>
      <c r="U254" s="201"/>
    </row>
    <row r="255" spans="3:21" ht="15" customHeight="1">
      <c r="C255" s="172"/>
      <c r="D255" s="322"/>
      <c r="E255" s="325"/>
      <c r="F255" s="240" t="s">
        <v>522</v>
      </c>
      <c r="G255" s="188"/>
      <c r="H255" s="131" t="s">
        <v>136</v>
      </c>
      <c r="I255" s="131" t="s">
        <v>139</v>
      </c>
      <c r="J255" s="131" t="s">
        <v>0</v>
      </c>
      <c r="K255" s="131" t="s">
        <v>140</v>
      </c>
      <c r="L255" s="131" t="s">
        <v>141</v>
      </c>
      <c r="M255" s="131" t="s">
        <v>0</v>
      </c>
      <c r="N255" s="131" t="s">
        <v>201</v>
      </c>
      <c r="O255" s="131" t="s">
        <v>143</v>
      </c>
      <c r="P255" s="131">
        <v>258</v>
      </c>
      <c r="Q255" s="86"/>
      <c r="R255" s="87"/>
      <c r="S255" s="88"/>
      <c r="T255" s="198"/>
      <c r="U255" s="201"/>
    </row>
    <row r="256" spans="3:21" ht="15" customHeight="1">
      <c r="C256" s="172"/>
      <c r="D256" s="322"/>
      <c r="E256" s="325"/>
      <c r="F256" s="240" t="s">
        <v>523</v>
      </c>
      <c r="G256" s="188"/>
      <c r="H256" s="131" t="s">
        <v>136</v>
      </c>
      <c r="I256" s="131" t="s">
        <v>139</v>
      </c>
      <c r="J256" s="131" t="s">
        <v>0</v>
      </c>
      <c r="K256" s="131" t="s">
        <v>140</v>
      </c>
      <c r="L256" s="131" t="s">
        <v>141</v>
      </c>
      <c r="M256" s="131" t="s">
        <v>0</v>
      </c>
      <c r="N256" s="131" t="s">
        <v>202</v>
      </c>
      <c r="O256" s="131" t="s">
        <v>143</v>
      </c>
      <c r="P256" s="131">
        <v>259</v>
      </c>
      <c r="Q256" s="86"/>
      <c r="R256" s="87"/>
      <c r="S256" s="88"/>
      <c r="T256" s="198"/>
      <c r="U256" s="201"/>
    </row>
    <row r="257" spans="3:40" ht="15" customHeight="1">
      <c r="C257" s="172"/>
      <c r="D257" s="322"/>
      <c r="E257" s="325"/>
      <c r="F257" s="240" t="s">
        <v>524</v>
      </c>
      <c r="G257" s="188"/>
      <c r="H257" s="131" t="s">
        <v>136</v>
      </c>
      <c r="I257" s="131" t="s">
        <v>139</v>
      </c>
      <c r="J257" s="131" t="s">
        <v>0</v>
      </c>
      <c r="K257" s="131" t="s">
        <v>140</v>
      </c>
      <c r="L257" s="131" t="s">
        <v>141</v>
      </c>
      <c r="M257" s="131" t="s">
        <v>0</v>
      </c>
      <c r="N257" s="131" t="s">
        <v>203</v>
      </c>
      <c r="O257" s="131" t="s">
        <v>143</v>
      </c>
      <c r="P257" s="131">
        <v>260</v>
      </c>
      <c r="Q257" s="86"/>
      <c r="R257" s="87"/>
      <c r="S257" s="88"/>
      <c r="T257" s="198"/>
      <c r="U257" s="201"/>
    </row>
    <row r="258" spans="3:40" ht="15" customHeight="1">
      <c r="C258" s="172"/>
      <c r="D258" s="322"/>
      <c r="E258" s="325"/>
      <c r="F258" s="240" t="s">
        <v>525</v>
      </c>
      <c r="G258" s="188"/>
      <c r="H258" s="131" t="s">
        <v>136</v>
      </c>
      <c r="I258" s="131" t="s">
        <v>139</v>
      </c>
      <c r="J258" s="131" t="s">
        <v>0</v>
      </c>
      <c r="K258" s="131" t="s">
        <v>140</v>
      </c>
      <c r="L258" s="131" t="s">
        <v>141</v>
      </c>
      <c r="M258" s="131" t="s">
        <v>0</v>
      </c>
      <c r="N258" s="131" t="s">
        <v>204</v>
      </c>
      <c r="O258" s="131" t="s">
        <v>143</v>
      </c>
      <c r="P258" s="131">
        <v>261</v>
      </c>
      <c r="Q258" s="86"/>
      <c r="R258" s="87"/>
      <c r="S258" s="88"/>
      <c r="T258" s="198"/>
      <c r="U258" s="201"/>
    </row>
    <row r="259" spans="3:40" ht="15" customHeight="1">
      <c r="C259" s="172"/>
      <c r="D259" s="322"/>
      <c r="E259" s="325"/>
      <c r="F259" s="240" t="s">
        <v>12</v>
      </c>
      <c r="G259" s="188"/>
      <c r="H259" s="131" t="s">
        <v>136</v>
      </c>
      <c r="I259" s="131" t="s">
        <v>139</v>
      </c>
      <c r="J259" s="131" t="s">
        <v>0</v>
      </c>
      <c r="K259" s="131" t="s">
        <v>140</v>
      </c>
      <c r="L259" s="131" t="s">
        <v>141</v>
      </c>
      <c r="M259" s="131" t="s">
        <v>0</v>
      </c>
      <c r="N259" s="131" t="s">
        <v>205</v>
      </c>
      <c r="O259" s="131" t="s">
        <v>143</v>
      </c>
      <c r="P259" s="131">
        <v>262</v>
      </c>
      <c r="Q259" s="86"/>
      <c r="R259" s="87"/>
      <c r="S259" s="88"/>
      <c r="T259" s="198"/>
      <c r="U259" s="201"/>
    </row>
    <row r="260" spans="3:40" ht="15" customHeight="1">
      <c r="C260" s="172"/>
      <c r="D260" s="322"/>
      <c r="E260" s="325"/>
      <c r="F260" s="240" t="s">
        <v>526</v>
      </c>
      <c r="G260" s="188"/>
      <c r="H260" s="131" t="s">
        <v>136</v>
      </c>
      <c r="I260" s="131" t="s">
        <v>139</v>
      </c>
      <c r="J260" s="131" t="s">
        <v>0</v>
      </c>
      <c r="K260" s="131" t="s">
        <v>140</v>
      </c>
      <c r="L260" s="131" t="s">
        <v>141</v>
      </c>
      <c r="M260" s="131" t="s">
        <v>0</v>
      </c>
      <c r="N260" s="131" t="s">
        <v>206</v>
      </c>
      <c r="O260" s="131" t="s">
        <v>143</v>
      </c>
      <c r="P260" s="131">
        <v>263</v>
      </c>
      <c r="Q260" s="86"/>
      <c r="R260" s="87"/>
      <c r="S260" s="88"/>
      <c r="T260" s="198"/>
      <c r="U260" s="201"/>
    </row>
    <row r="261" spans="3:40" ht="15" customHeight="1">
      <c r="C261" s="172"/>
      <c r="D261" s="322"/>
      <c r="E261" s="325"/>
      <c r="F261" s="240" t="s">
        <v>13</v>
      </c>
      <c r="G261" s="188"/>
      <c r="H261" s="131" t="s">
        <v>136</v>
      </c>
      <c r="I261" s="131" t="s">
        <v>139</v>
      </c>
      <c r="J261" s="131" t="s">
        <v>0</v>
      </c>
      <c r="K261" s="131" t="s">
        <v>140</v>
      </c>
      <c r="L261" s="131" t="s">
        <v>141</v>
      </c>
      <c r="M261" s="131" t="s">
        <v>0</v>
      </c>
      <c r="N261" s="131" t="s">
        <v>207</v>
      </c>
      <c r="O261" s="131" t="s">
        <v>143</v>
      </c>
      <c r="P261" s="131">
        <v>264</v>
      </c>
      <c r="Q261" s="86"/>
      <c r="R261" s="87"/>
      <c r="S261" s="88"/>
      <c r="T261" s="198"/>
      <c r="U261" s="201"/>
    </row>
    <row r="262" spans="3:40" ht="15" customHeight="1">
      <c r="C262" s="172"/>
      <c r="D262" s="322"/>
      <c r="E262" s="325"/>
      <c r="F262" s="240" t="s">
        <v>527</v>
      </c>
      <c r="G262" s="188"/>
      <c r="H262" s="131" t="s">
        <v>136</v>
      </c>
      <c r="I262" s="131" t="s">
        <v>139</v>
      </c>
      <c r="J262" s="131" t="s">
        <v>0</v>
      </c>
      <c r="K262" s="131" t="s">
        <v>140</v>
      </c>
      <c r="L262" s="131" t="s">
        <v>141</v>
      </c>
      <c r="M262" s="131" t="s">
        <v>0</v>
      </c>
      <c r="N262" s="131" t="s">
        <v>208</v>
      </c>
      <c r="O262" s="131" t="s">
        <v>143</v>
      </c>
      <c r="P262" s="131">
        <v>265</v>
      </c>
      <c r="Q262" s="86"/>
      <c r="R262" s="87"/>
      <c r="S262" s="88"/>
      <c r="T262" s="198"/>
      <c r="U262" s="201"/>
    </row>
    <row r="263" spans="3:40" ht="15" customHeight="1">
      <c r="C263" s="172"/>
      <c r="D263" s="322"/>
      <c r="E263" s="325"/>
      <c r="F263" s="240" t="s">
        <v>528</v>
      </c>
      <c r="G263" s="188"/>
      <c r="H263" s="131" t="s">
        <v>136</v>
      </c>
      <c r="I263" s="131" t="s">
        <v>139</v>
      </c>
      <c r="J263" s="131" t="s">
        <v>0</v>
      </c>
      <c r="K263" s="131" t="s">
        <v>140</v>
      </c>
      <c r="L263" s="131" t="s">
        <v>141</v>
      </c>
      <c r="M263" s="131" t="s">
        <v>0</v>
      </c>
      <c r="N263" s="131" t="s">
        <v>209</v>
      </c>
      <c r="O263" s="131" t="s">
        <v>143</v>
      </c>
      <c r="P263" s="131">
        <v>266</v>
      </c>
      <c r="Q263" s="86"/>
      <c r="R263" s="87"/>
      <c r="S263" s="88"/>
      <c r="T263" s="198"/>
      <c r="U263" s="201"/>
    </row>
    <row r="264" spans="3:40" ht="15" customHeight="1">
      <c r="C264" s="172"/>
      <c r="D264" s="322"/>
      <c r="E264" s="325"/>
      <c r="F264" s="240" t="s">
        <v>14</v>
      </c>
      <c r="G264" s="188"/>
      <c r="H264" s="131" t="s">
        <v>136</v>
      </c>
      <c r="I264" s="131" t="s">
        <v>139</v>
      </c>
      <c r="J264" s="131" t="s">
        <v>0</v>
      </c>
      <c r="K264" s="131" t="s">
        <v>140</v>
      </c>
      <c r="L264" s="131" t="s">
        <v>141</v>
      </c>
      <c r="M264" s="131" t="s">
        <v>0</v>
      </c>
      <c r="N264" s="131" t="s">
        <v>210</v>
      </c>
      <c r="O264" s="131" t="s">
        <v>143</v>
      </c>
      <c r="P264" s="131">
        <v>267</v>
      </c>
      <c r="Q264" s="86"/>
      <c r="R264" s="87"/>
      <c r="S264" s="88"/>
      <c r="T264" s="198"/>
      <c r="U264" s="201"/>
    </row>
    <row r="265" spans="3:40" ht="15" customHeight="1">
      <c r="C265" s="172"/>
      <c r="D265" s="322"/>
      <c r="E265" s="325"/>
      <c r="F265" s="240" t="s">
        <v>15</v>
      </c>
      <c r="G265" s="188"/>
      <c r="H265" s="131" t="s">
        <v>136</v>
      </c>
      <c r="I265" s="131" t="s">
        <v>139</v>
      </c>
      <c r="J265" s="131" t="s">
        <v>0</v>
      </c>
      <c r="K265" s="131" t="s">
        <v>140</v>
      </c>
      <c r="L265" s="131" t="s">
        <v>141</v>
      </c>
      <c r="M265" s="131" t="s">
        <v>0</v>
      </c>
      <c r="N265" s="131" t="s">
        <v>211</v>
      </c>
      <c r="O265" s="131" t="s">
        <v>143</v>
      </c>
      <c r="P265" s="131">
        <v>268</v>
      </c>
      <c r="Q265" s="86"/>
      <c r="R265" s="87"/>
      <c r="S265" s="88"/>
      <c r="T265" s="198"/>
      <c r="U265" s="201"/>
    </row>
    <row r="266" spans="3:40" ht="15" customHeight="1">
      <c r="C266" s="172"/>
      <c r="D266" s="322"/>
      <c r="E266" s="325"/>
      <c r="F266" s="240" t="s">
        <v>529</v>
      </c>
      <c r="G266" s="188"/>
      <c r="H266" s="131" t="s">
        <v>136</v>
      </c>
      <c r="I266" s="131" t="s">
        <v>139</v>
      </c>
      <c r="J266" s="131" t="s">
        <v>0</v>
      </c>
      <c r="K266" s="131" t="s">
        <v>140</v>
      </c>
      <c r="L266" s="131" t="s">
        <v>141</v>
      </c>
      <c r="M266" s="131" t="s">
        <v>0</v>
      </c>
      <c r="N266" s="131" t="s">
        <v>212</v>
      </c>
      <c r="O266" s="131" t="s">
        <v>143</v>
      </c>
      <c r="P266" s="131">
        <v>269</v>
      </c>
      <c r="Q266" s="86"/>
      <c r="R266" s="87"/>
      <c r="S266" s="88"/>
      <c r="T266" s="198"/>
      <c r="U266" s="201"/>
    </row>
    <row r="267" spans="3:40" ht="15" customHeight="1">
      <c r="C267" s="172"/>
      <c r="D267" s="322"/>
      <c r="E267" s="325"/>
      <c r="F267" s="240" t="s">
        <v>530</v>
      </c>
      <c r="G267" s="188"/>
      <c r="H267" s="131" t="s">
        <v>136</v>
      </c>
      <c r="I267" s="131" t="s">
        <v>139</v>
      </c>
      <c r="J267" s="131" t="s">
        <v>0</v>
      </c>
      <c r="K267" s="131" t="s">
        <v>140</v>
      </c>
      <c r="L267" s="131" t="s">
        <v>141</v>
      </c>
      <c r="M267" s="131" t="s">
        <v>0</v>
      </c>
      <c r="N267" s="131" t="s">
        <v>213</v>
      </c>
      <c r="O267" s="131" t="s">
        <v>143</v>
      </c>
      <c r="P267" s="131">
        <v>270</v>
      </c>
      <c r="Q267" s="86"/>
      <c r="R267" s="87"/>
      <c r="S267" s="88"/>
      <c r="T267" s="198"/>
      <c r="U267" s="201"/>
    </row>
    <row r="268" spans="3:40" ht="15" customHeight="1">
      <c r="C268" s="172"/>
      <c r="D268" s="322"/>
      <c r="E268" s="325"/>
      <c r="F268" s="240" t="s">
        <v>16</v>
      </c>
      <c r="G268" s="188"/>
      <c r="H268" s="131" t="s">
        <v>136</v>
      </c>
      <c r="I268" s="131" t="s">
        <v>139</v>
      </c>
      <c r="J268" s="131" t="s">
        <v>0</v>
      </c>
      <c r="K268" s="131" t="s">
        <v>140</v>
      </c>
      <c r="L268" s="131" t="s">
        <v>141</v>
      </c>
      <c r="M268" s="131" t="s">
        <v>0</v>
      </c>
      <c r="N268" s="131" t="s">
        <v>214</v>
      </c>
      <c r="O268" s="131" t="s">
        <v>143</v>
      </c>
      <c r="P268" s="131">
        <v>271</v>
      </c>
      <c r="Q268" s="86"/>
      <c r="R268" s="87"/>
      <c r="S268" s="88"/>
      <c r="T268" s="198"/>
      <c r="U268" s="201"/>
    </row>
    <row r="269" spans="3:40" ht="15" customHeight="1">
      <c r="C269" s="172"/>
      <c r="D269" s="322"/>
      <c r="E269" s="325"/>
      <c r="F269" s="240" t="s">
        <v>17</v>
      </c>
      <c r="G269" s="188"/>
      <c r="H269" s="131" t="s">
        <v>136</v>
      </c>
      <c r="I269" s="131" t="s">
        <v>139</v>
      </c>
      <c r="J269" s="131" t="s">
        <v>0</v>
      </c>
      <c r="K269" s="131" t="s">
        <v>140</v>
      </c>
      <c r="L269" s="131" t="s">
        <v>141</v>
      </c>
      <c r="M269" s="131" t="s">
        <v>0</v>
      </c>
      <c r="N269" s="131" t="s">
        <v>215</v>
      </c>
      <c r="O269" s="131" t="s">
        <v>143</v>
      </c>
      <c r="P269" s="131">
        <v>272</v>
      </c>
      <c r="Q269" s="86"/>
      <c r="R269" s="87"/>
      <c r="S269" s="88"/>
      <c r="T269" s="198"/>
      <c r="U269" s="201"/>
    </row>
    <row r="270" spans="3:40" ht="15" customHeight="1">
      <c r="C270" s="172"/>
      <c r="D270" s="322"/>
      <c r="E270" s="325"/>
      <c r="F270" s="240" t="s">
        <v>18</v>
      </c>
      <c r="G270" s="188"/>
      <c r="H270" s="131" t="s">
        <v>136</v>
      </c>
      <c r="I270" s="131" t="s">
        <v>139</v>
      </c>
      <c r="J270" s="131" t="s">
        <v>0</v>
      </c>
      <c r="K270" s="131" t="s">
        <v>140</v>
      </c>
      <c r="L270" s="131" t="s">
        <v>141</v>
      </c>
      <c r="M270" s="131" t="s">
        <v>0</v>
      </c>
      <c r="N270" s="131" t="s">
        <v>216</v>
      </c>
      <c r="O270" s="131" t="s">
        <v>143</v>
      </c>
      <c r="P270" s="131">
        <v>273</v>
      </c>
      <c r="Q270" s="86"/>
      <c r="R270" s="87"/>
      <c r="S270" s="88"/>
      <c r="T270" s="198"/>
      <c r="U270" s="201"/>
    </row>
    <row r="271" spans="3:40" ht="15" customHeight="1">
      <c r="C271" s="172"/>
      <c r="D271" s="322"/>
      <c r="E271" s="325"/>
      <c r="F271" s="240" t="s">
        <v>531</v>
      </c>
      <c r="G271" s="188"/>
      <c r="H271" s="131" t="s">
        <v>136</v>
      </c>
      <c r="I271" s="131" t="s">
        <v>139</v>
      </c>
      <c r="J271" s="131" t="s">
        <v>0</v>
      </c>
      <c r="K271" s="131" t="s">
        <v>140</v>
      </c>
      <c r="L271" s="131" t="s">
        <v>141</v>
      </c>
      <c r="M271" s="131" t="s">
        <v>0</v>
      </c>
      <c r="N271" s="131" t="s">
        <v>217</v>
      </c>
      <c r="O271" s="131" t="s">
        <v>143</v>
      </c>
      <c r="P271" s="131">
        <v>274</v>
      </c>
      <c r="Q271" s="86"/>
      <c r="R271" s="87"/>
      <c r="S271" s="88"/>
      <c r="T271" s="198"/>
      <c r="U271" s="201"/>
    </row>
    <row r="272" spans="3:40" ht="15" customHeight="1">
      <c r="C272" s="172"/>
      <c r="D272" s="322"/>
      <c r="E272" s="325"/>
      <c r="F272" s="240" t="s">
        <v>532</v>
      </c>
      <c r="G272" s="188"/>
      <c r="H272" s="131" t="s">
        <v>136</v>
      </c>
      <c r="I272" s="131" t="s">
        <v>139</v>
      </c>
      <c r="J272" s="131" t="s">
        <v>0</v>
      </c>
      <c r="K272" s="131" t="s">
        <v>140</v>
      </c>
      <c r="L272" s="131" t="s">
        <v>141</v>
      </c>
      <c r="M272" s="131" t="s">
        <v>0</v>
      </c>
      <c r="N272" s="131" t="s">
        <v>218</v>
      </c>
      <c r="O272" s="131" t="s">
        <v>143</v>
      </c>
      <c r="P272" s="131">
        <v>275</v>
      </c>
      <c r="Q272" s="86"/>
      <c r="R272" s="87"/>
      <c r="S272" s="88"/>
      <c r="T272" s="198"/>
      <c r="U272" s="198"/>
      <c r="V272" s="199"/>
      <c r="W272" s="199"/>
      <c r="X272" s="199"/>
      <c r="Y272" s="199"/>
      <c r="Z272" s="199"/>
      <c r="AA272" s="199"/>
      <c r="AB272" s="199"/>
      <c r="AC272" s="199"/>
      <c r="AD272" s="199"/>
      <c r="AE272" s="199"/>
      <c r="AF272" s="199"/>
      <c r="AG272" s="199"/>
      <c r="AH272" s="199"/>
      <c r="AI272" s="199"/>
      <c r="AJ272" s="199"/>
      <c r="AK272" s="199"/>
      <c r="AL272" s="199"/>
      <c r="AM272" s="199"/>
      <c r="AN272" s="199"/>
    </row>
    <row r="273" spans="3:40" ht="15" customHeight="1">
      <c r="C273" s="172"/>
      <c r="D273" s="322"/>
      <c r="E273" s="325"/>
      <c r="F273" s="240" t="s">
        <v>533</v>
      </c>
      <c r="G273" s="188"/>
      <c r="H273" s="131" t="s">
        <v>136</v>
      </c>
      <c r="I273" s="131" t="s">
        <v>139</v>
      </c>
      <c r="J273" s="131" t="s">
        <v>0</v>
      </c>
      <c r="K273" s="131" t="s">
        <v>140</v>
      </c>
      <c r="L273" s="131" t="s">
        <v>141</v>
      </c>
      <c r="M273" s="131" t="s">
        <v>0</v>
      </c>
      <c r="N273" s="131" t="s">
        <v>219</v>
      </c>
      <c r="O273" s="131" t="s">
        <v>143</v>
      </c>
      <c r="P273" s="131">
        <v>276</v>
      </c>
      <c r="Q273" s="86"/>
      <c r="R273" s="87"/>
      <c r="S273" s="88"/>
      <c r="T273" s="198"/>
      <c r="U273" s="198"/>
      <c r="V273" s="199"/>
      <c r="W273" s="199"/>
      <c r="X273" s="199"/>
      <c r="Y273" s="199"/>
      <c r="Z273" s="199"/>
      <c r="AA273" s="199"/>
      <c r="AB273" s="199"/>
      <c r="AC273" s="199"/>
      <c r="AD273" s="199"/>
      <c r="AE273" s="199"/>
      <c r="AF273" s="199"/>
      <c r="AG273" s="199"/>
      <c r="AH273" s="199"/>
      <c r="AI273" s="199"/>
      <c r="AJ273" s="199"/>
      <c r="AK273" s="199"/>
      <c r="AL273" s="199"/>
      <c r="AM273" s="199"/>
      <c r="AN273" s="199"/>
    </row>
    <row r="274" spans="3:40" ht="15" customHeight="1">
      <c r="C274" s="172"/>
      <c r="D274" s="322"/>
      <c r="E274" s="325"/>
      <c r="F274" s="240" t="s">
        <v>19</v>
      </c>
      <c r="G274" s="188"/>
      <c r="H274" s="131" t="s">
        <v>136</v>
      </c>
      <c r="I274" s="131" t="s">
        <v>139</v>
      </c>
      <c r="J274" s="131" t="s">
        <v>0</v>
      </c>
      <c r="K274" s="131" t="s">
        <v>140</v>
      </c>
      <c r="L274" s="131" t="s">
        <v>141</v>
      </c>
      <c r="M274" s="131" t="s">
        <v>0</v>
      </c>
      <c r="N274" s="131" t="s">
        <v>220</v>
      </c>
      <c r="O274" s="131" t="s">
        <v>143</v>
      </c>
      <c r="P274" s="131">
        <v>277</v>
      </c>
      <c r="Q274" s="86"/>
      <c r="R274" s="87"/>
      <c r="S274" s="88"/>
      <c r="T274" s="198"/>
      <c r="U274" s="198"/>
      <c r="V274" s="199"/>
      <c r="W274" s="199"/>
      <c r="X274" s="199"/>
      <c r="Y274" s="199"/>
      <c r="Z274" s="199"/>
      <c r="AA274" s="199"/>
      <c r="AB274" s="199"/>
      <c r="AC274" s="199"/>
      <c r="AD274" s="199"/>
      <c r="AE274" s="199"/>
      <c r="AF274" s="199"/>
      <c r="AG274" s="199"/>
      <c r="AH274" s="199"/>
      <c r="AI274" s="199"/>
      <c r="AJ274" s="199"/>
      <c r="AK274" s="199"/>
      <c r="AL274" s="199"/>
      <c r="AM274" s="199"/>
      <c r="AN274" s="199"/>
    </row>
    <row r="275" spans="3:40" ht="15" customHeight="1">
      <c r="C275" s="172"/>
      <c r="D275" s="322"/>
      <c r="E275" s="325"/>
      <c r="F275" s="240" t="s">
        <v>534</v>
      </c>
      <c r="G275" s="188"/>
      <c r="H275" s="131" t="s">
        <v>136</v>
      </c>
      <c r="I275" s="131" t="s">
        <v>139</v>
      </c>
      <c r="J275" s="131" t="s">
        <v>0</v>
      </c>
      <c r="K275" s="131" t="s">
        <v>140</v>
      </c>
      <c r="L275" s="131" t="s">
        <v>141</v>
      </c>
      <c r="M275" s="131" t="s">
        <v>0</v>
      </c>
      <c r="N275" s="131" t="s">
        <v>221</v>
      </c>
      <c r="O275" s="131" t="s">
        <v>143</v>
      </c>
      <c r="P275" s="131">
        <v>278</v>
      </c>
      <c r="Q275" s="86"/>
      <c r="R275" s="87"/>
      <c r="S275" s="88"/>
      <c r="T275" s="198"/>
      <c r="U275" s="198"/>
      <c r="V275" s="199"/>
      <c r="W275" s="199"/>
      <c r="X275" s="199"/>
      <c r="Y275" s="199"/>
      <c r="Z275" s="199"/>
      <c r="AA275" s="199"/>
      <c r="AB275" s="199"/>
      <c r="AC275" s="199"/>
      <c r="AD275" s="199"/>
      <c r="AE275" s="199"/>
      <c r="AF275" s="199"/>
      <c r="AG275" s="199"/>
      <c r="AH275" s="199"/>
      <c r="AI275" s="199"/>
      <c r="AJ275" s="199"/>
      <c r="AK275" s="199"/>
      <c r="AL275" s="199"/>
      <c r="AM275" s="199"/>
      <c r="AN275" s="199"/>
    </row>
    <row r="276" spans="3:40" ht="15" customHeight="1">
      <c r="C276" s="172"/>
      <c r="D276" s="322"/>
      <c r="E276" s="325"/>
      <c r="F276" s="240" t="s">
        <v>20</v>
      </c>
      <c r="G276" s="188"/>
      <c r="H276" s="131" t="s">
        <v>136</v>
      </c>
      <c r="I276" s="131" t="s">
        <v>139</v>
      </c>
      <c r="J276" s="131" t="s">
        <v>0</v>
      </c>
      <c r="K276" s="131" t="s">
        <v>140</v>
      </c>
      <c r="L276" s="131" t="s">
        <v>141</v>
      </c>
      <c r="M276" s="131" t="s">
        <v>0</v>
      </c>
      <c r="N276" s="131" t="s">
        <v>222</v>
      </c>
      <c r="O276" s="131" t="s">
        <v>143</v>
      </c>
      <c r="P276" s="131">
        <v>279</v>
      </c>
      <c r="Q276" s="86"/>
      <c r="R276" s="87"/>
      <c r="S276" s="88"/>
      <c r="T276" s="198"/>
      <c r="U276" s="198"/>
      <c r="V276" s="199"/>
      <c r="W276" s="199"/>
      <c r="X276" s="199"/>
      <c r="Y276" s="199"/>
      <c r="Z276" s="199"/>
      <c r="AA276" s="199"/>
      <c r="AB276" s="199"/>
      <c r="AC276" s="199"/>
      <c r="AD276" s="199"/>
      <c r="AE276" s="199"/>
      <c r="AF276" s="199"/>
      <c r="AG276" s="199"/>
      <c r="AH276" s="199"/>
      <c r="AI276" s="199"/>
      <c r="AJ276" s="199"/>
      <c r="AK276" s="199"/>
      <c r="AL276" s="199"/>
      <c r="AM276" s="199"/>
      <c r="AN276" s="199"/>
    </row>
    <row r="277" spans="3:40" ht="15" customHeight="1">
      <c r="C277" s="172"/>
      <c r="D277" s="322"/>
      <c r="E277" s="325"/>
      <c r="F277" s="240" t="s">
        <v>535</v>
      </c>
      <c r="G277" s="188"/>
      <c r="H277" s="131" t="s">
        <v>136</v>
      </c>
      <c r="I277" s="131" t="s">
        <v>139</v>
      </c>
      <c r="J277" s="131" t="s">
        <v>0</v>
      </c>
      <c r="K277" s="131" t="s">
        <v>140</v>
      </c>
      <c r="L277" s="131" t="s">
        <v>141</v>
      </c>
      <c r="M277" s="131" t="s">
        <v>0</v>
      </c>
      <c r="N277" s="131" t="s">
        <v>223</v>
      </c>
      <c r="O277" s="131" t="s">
        <v>143</v>
      </c>
      <c r="P277" s="131">
        <v>280</v>
      </c>
      <c r="Q277" s="86"/>
      <c r="R277" s="87"/>
      <c r="S277" s="88"/>
      <c r="T277" s="198"/>
      <c r="U277" s="198"/>
      <c r="V277" s="199"/>
      <c r="W277" s="199"/>
      <c r="X277" s="199"/>
      <c r="Y277" s="199"/>
      <c r="Z277" s="199"/>
      <c r="AA277" s="199"/>
      <c r="AB277" s="199"/>
      <c r="AC277" s="199"/>
      <c r="AD277" s="199"/>
      <c r="AE277" s="199"/>
      <c r="AF277" s="199"/>
      <c r="AG277" s="199"/>
      <c r="AH277" s="199"/>
      <c r="AI277" s="199"/>
      <c r="AJ277" s="199"/>
      <c r="AK277" s="199"/>
      <c r="AL277" s="199"/>
      <c r="AM277" s="199"/>
      <c r="AN277" s="199"/>
    </row>
    <row r="278" spans="3:40" ht="15" customHeight="1">
      <c r="C278" s="172"/>
      <c r="D278" s="322"/>
      <c r="E278" s="325"/>
      <c r="F278" s="240" t="s">
        <v>21</v>
      </c>
      <c r="G278" s="188"/>
      <c r="H278" s="131" t="s">
        <v>136</v>
      </c>
      <c r="I278" s="131" t="s">
        <v>139</v>
      </c>
      <c r="J278" s="131" t="s">
        <v>0</v>
      </c>
      <c r="K278" s="131" t="s">
        <v>140</v>
      </c>
      <c r="L278" s="131" t="s">
        <v>141</v>
      </c>
      <c r="M278" s="131" t="s">
        <v>0</v>
      </c>
      <c r="N278" s="131" t="s">
        <v>224</v>
      </c>
      <c r="O278" s="131" t="s">
        <v>143</v>
      </c>
      <c r="P278" s="131">
        <v>281</v>
      </c>
      <c r="Q278" s="86"/>
      <c r="R278" s="87"/>
      <c r="S278" s="88"/>
      <c r="T278" s="198"/>
      <c r="U278" s="198"/>
      <c r="V278" s="199"/>
      <c r="W278" s="199"/>
      <c r="X278" s="199"/>
      <c r="Y278" s="199"/>
      <c r="Z278" s="199"/>
      <c r="AA278" s="199"/>
      <c r="AB278" s="199"/>
      <c r="AC278" s="199"/>
      <c r="AD278" s="199"/>
      <c r="AE278" s="199"/>
      <c r="AF278" s="199"/>
      <c r="AG278" s="199"/>
      <c r="AH278" s="199"/>
      <c r="AI278" s="199"/>
      <c r="AJ278" s="199"/>
      <c r="AK278" s="199"/>
      <c r="AL278" s="199"/>
      <c r="AM278" s="199"/>
      <c r="AN278" s="199"/>
    </row>
    <row r="279" spans="3:40" ht="15" customHeight="1">
      <c r="C279" s="172"/>
      <c r="D279" s="322"/>
      <c r="E279" s="325"/>
      <c r="F279" s="240" t="s">
        <v>536</v>
      </c>
      <c r="G279" s="188"/>
      <c r="H279" s="131" t="s">
        <v>136</v>
      </c>
      <c r="I279" s="131" t="s">
        <v>139</v>
      </c>
      <c r="J279" s="131" t="s">
        <v>0</v>
      </c>
      <c r="K279" s="131" t="s">
        <v>140</v>
      </c>
      <c r="L279" s="131" t="s">
        <v>141</v>
      </c>
      <c r="M279" s="131" t="s">
        <v>0</v>
      </c>
      <c r="N279" s="131" t="s">
        <v>225</v>
      </c>
      <c r="O279" s="131" t="s">
        <v>143</v>
      </c>
      <c r="P279" s="131">
        <v>282</v>
      </c>
      <c r="Q279" s="86"/>
      <c r="R279" s="87"/>
      <c r="S279" s="88"/>
      <c r="T279" s="198"/>
      <c r="U279" s="198"/>
      <c r="V279" s="199"/>
      <c r="W279" s="199"/>
      <c r="X279" s="199"/>
      <c r="Y279" s="199"/>
      <c r="Z279" s="199"/>
      <c r="AA279" s="199"/>
      <c r="AB279" s="199"/>
      <c r="AC279" s="199"/>
      <c r="AD279" s="199"/>
      <c r="AE279" s="199"/>
      <c r="AF279" s="199"/>
      <c r="AG279" s="199"/>
      <c r="AH279" s="199"/>
      <c r="AI279" s="199"/>
      <c r="AJ279" s="199"/>
      <c r="AK279" s="199"/>
      <c r="AL279" s="199"/>
      <c r="AM279" s="199"/>
      <c r="AN279" s="199"/>
    </row>
    <row r="280" spans="3:40" ht="15" customHeight="1">
      <c r="C280" s="172"/>
      <c r="D280" s="322"/>
      <c r="E280" s="325"/>
      <c r="F280" s="240" t="s">
        <v>537</v>
      </c>
      <c r="G280" s="188"/>
      <c r="H280" s="131" t="s">
        <v>136</v>
      </c>
      <c r="I280" s="131" t="s">
        <v>139</v>
      </c>
      <c r="J280" s="131" t="s">
        <v>0</v>
      </c>
      <c r="K280" s="131" t="s">
        <v>140</v>
      </c>
      <c r="L280" s="131" t="s">
        <v>141</v>
      </c>
      <c r="M280" s="131" t="s">
        <v>0</v>
      </c>
      <c r="N280" s="131" t="s">
        <v>226</v>
      </c>
      <c r="O280" s="131" t="s">
        <v>143</v>
      </c>
      <c r="P280" s="131">
        <v>283</v>
      </c>
      <c r="Q280" s="86"/>
      <c r="R280" s="87"/>
      <c r="S280" s="88"/>
      <c r="T280" s="198"/>
      <c r="U280" s="198"/>
      <c r="V280" s="199"/>
      <c r="W280" s="199"/>
      <c r="X280" s="199"/>
      <c r="Y280" s="199"/>
      <c r="Z280" s="199"/>
      <c r="AA280" s="199"/>
      <c r="AB280" s="199"/>
      <c r="AC280" s="199"/>
      <c r="AD280" s="199"/>
      <c r="AE280" s="199"/>
      <c r="AF280" s="199"/>
      <c r="AG280" s="199"/>
      <c r="AH280" s="199"/>
      <c r="AI280" s="199"/>
      <c r="AJ280" s="199"/>
      <c r="AK280" s="199"/>
      <c r="AL280" s="199"/>
      <c r="AM280" s="199"/>
      <c r="AN280" s="199"/>
    </row>
    <row r="281" spans="3:40" ht="15" customHeight="1">
      <c r="C281" s="172"/>
      <c r="D281" s="322"/>
      <c r="E281" s="325"/>
      <c r="F281" s="240" t="s">
        <v>22</v>
      </c>
      <c r="G281" s="188"/>
      <c r="H281" s="131" t="s">
        <v>136</v>
      </c>
      <c r="I281" s="131" t="s">
        <v>139</v>
      </c>
      <c r="J281" s="131" t="s">
        <v>0</v>
      </c>
      <c r="K281" s="131" t="s">
        <v>140</v>
      </c>
      <c r="L281" s="131" t="s">
        <v>141</v>
      </c>
      <c r="M281" s="131" t="s">
        <v>0</v>
      </c>
      <c r="N281" s="131" t="s">
        <v>227</v>
      </c>
      <c r="O281" s="131" t="s">
        <v>143</v>
      </c>
      <c r="P281" s="131">
        <v>284</v>
      </c>
      <c r="Q281" s="86"/>
      <c r="R281" s="87"/>
      <c r="S281" s="88"/>
      <c r="T281" s="198"/>
      <c r="U281" s="198"/>
      <c r="V281" s="199"/>
      <c r="W281" s="199"/>
      <c r="X281" s="199"/>
      <c r="Y281" s="199"/>
      <c r="Z281" s="199"/>
      <c r="AA281" s="199"/>
      <c r="AB281" s="199"/>
      <c r="AC281" s="199"/>
      <c r="AD281" s="199"/>
      <c r="AE281" s="199"/>
      <c r="AF281" s="199"/>
      <c r="AG281" s="199"/>
      <c r="AH281" s="199"/>
      <c r="AI281" s="199"/>
      <c r="AJ281" s="199"/>
      <c r="AK281" s="199"/>
      <c r="AL281" s="199"/>
      <c r="AM281" s="199"/>
      <c r="AN281" s="199"/>
    </row>
    <row r="282" spans="3:40" ht="15" customHeight="1">
      <c r="C282" s="172"/>
      <c r="D282" s="322"/>
      <c r="E282" s="325"/>
      <c r="F282" s="240" t="s">
        <v>23</v>
      </c>
      <c r="G282" s="188"/>
      <c r="H282" s="131" t="s">
        <v>136</v>
      </c>
      <c r="I282" s="131" t="s">
        <v>139</v>
      </c>
      <c r="J282" s="131" t="s">
        <v>0</v>
      </c>
      <c r="K282" s="131" t="s">
        <v>140</v>
      </c>
      <c r="L282" s="131" t="s">
        <v>141</v>
      </c>
      <c r="M282" s="131" t="s">
        <v>0</v>
      </c>
      <c r="N282" s="131" t="s">
        <v>228</v>
      </c>
      <c r="O282" s="131" t="s">
        <v>143</v>
      </c>
      <c r="P282" s="131">
        <v>285</v>
      </c>
      <c r="Q282" s="86"/>
      <c r="R282" s="87"/>
      <c r="S282" s="88"/>
      <c r="T282" s="198"/>
      <c r="U282" s="198"/>
      <c r="V282" s="199"/>
      <c r="W282" s="199"/>
      <c r="X282" s="199"/>
      <c r="Y282" s="199"/>
      <c r="Z282" s="199"/>
      <c r="AA282" s="199"/>
      <c r="AB282" s="199"/>
      <c r="AC282" s="199"/>
      <c r="AD282" s="199"/>
      <c r="AE282" s="199"/>
      <c r="AF282" s="199"/>
      <c r="AG282" s="199"/>
      <c r="AH282" s="199"/>
      <c r="AI282" s="199"/>
      <c r="AJ282" s="199"/>
      <c r="AK282" s="199"/>
      <c r="AL282" s="199"/>
      <c r="AM282" s="199"/>
      <c r="AN282" s="199"/>
    </row>
    <row r="283" spans="3:40" ht="15" customHeight="1">
      <c r="C283" s="172"/>
      <c r="D283" s="322"/>
      <c r="E283" s="325"/>
      <c r="F283" s="240" t="s">
        <v>538</v>
      </c>
      <c r="G283" s="188"/>
      <c r="H283" s="131" t="s">
        <v>136</v>
      </c>
      <c r="I283" s="131" t="s">
        <v>139</v>
      </c>
      <c r="J283" s="131" t="s">
        <v>0</v>
      </c>
      <c r="K283" s="131" t="s">
        <v>140</v>
      </c>
      <c r="L283" s="131" t="s">
        <v>141</v>
      </c>
      <c r="M283" s="131" t="s">
        <v>0</v>
      </c>
      <c r="N283" s="131" t="s">
        <v>229</v>
      </c>
      <c r="O283" s="131" t="s">
        <v>143</v>
      </c>
      <c r="P283" s="131">
        <v>286</v>
      </c>
      <c r="Q283" s="86"/>
      <c r="R283" s="87"/>
      <c r="S283" s="88"/>
      <c r="T283" s="198"/>
      <c r="U283" s="198"/>
      <c r="V283" s="199"/>
      <c r="W283" s="199"/>
      <c r="X283" s="199"/>
      <c r="Y283" s="199"/>
      <c r="Z283" s="199"/>
      <c r="AA283" s="199"/>
      <c r="AB283" s="199"/>
      <c r="AC283" s="199"/>
      <c r="AD283" s="199"/>
      <c r="AE283" s="199"/>
      <c r="AF283" s="199"/>
      <c r="AG283" s="199"/>
      <c r="AH283" s="199"/>
      <c r="AI283" s="199"/>
      <c r="AJ283" s="199"/>
      <c r="AK283" s="199"/>
      <c r="AL283" s="199"/>
      <c r="AM283" s="199"/>
      <c r="AN283" s="199"/>
    </row>
    <row r="284" spans="3:40" ht="15" customHeight="1">
      <c r="C284" s="172"/>
      <c r="D284" s="322"/>
      <c r="E284" s="325"/>
      <c r="F284" s="240" t="s">
        <v>539</v>
      </c>
      <c r="G284" s="188"/>
      <c r="H284" s="131" t="s">
        <v>136</v>
      </c>
      <c r="I284" s="131" t="s">
        <v>139</v>
      </c>
      <c r="J284" s="131" t="s">
        <v>0</v>
      </c>
      <c r="K284" s="131" t="s">
        <v>140</v>
      </c>
      <c r="L284" s="131" t="s">
        <v>141</v>
      </c>
      <c r="M284" s="131" t="s">
        <v>0</v>
      </c>
      <c r="N284" s="131" t="s">
        <v>230</v>
      </c>
      <c r="O284" s="131" t="s">
        <v>143</v>
      </c>
      <c r="P284" s="131">
        <v>287</v>
      </c>
      <c r="Q284" s="86"/>
      <c r="R284" s="87"/>
      <c r="S284" s="88"/>
      <c r="T284" s="198"/>
      <c r="U284" s="198"/>
      <c r="V284" s="199"/>
      <c r="W284" s="199"/>
      <c r="X284" s="199"/>
      <c r="Y284" s="199"/>
      <c r="Z284" s="199"/>
      <c r="AA284" s="199"/>
      <c r="AB284" s="199"/>
      <c r="AC284" s="199"/>
      <c r="AD284" s="199"/>
      <c r="AE284" s="199"/>
      <c r="AF284" s="199"/>
      <c r="AG284" s="199"/>
      <c r="AH284" s="199"/>
      <c r="AI284" s="199"/>
      <c r="AJ284" s="199"/>
      <c r="AK284" s="199"/>
      <c r="AL284" s="199"/>
      <c r="AM284" s="199"/>
      <c r="AN284" s="199"/>
    </row>
    <row r="285" spans="3:40" ht="15" customHeight="1">
      <c r="C285" s="172"/>
      <c r="D285" s="322"/>
      <c r="E285" s="325"/>
      <c r="F285" s="240" t="s">
        <v>540</v>
      </c>
      <c r="G285" s="188"/>
      <c r="H285" s="131" t="s">
        <v>136</v>
      </c>
      <c r="I285" s="131" t="s">
        <v>139</v>
      </c>
      <c r="J285" s="131" t="s">
        <v>0</v>
      </c>
      <c r="K285" s="131" t="s">
        <v>140</v>
      </c>
      <c r="L285" s="131" t="s">
        <v>141</v>
      </c>
      <c r="M285" s="131" t="s">
        <v>0</v>
      </c>
      <c r="N285" s="131" t="s">
        <v>231</v>
      </c>
      <c r="O285" s="131" t="s">
        <v>143</v>
      </c>
      <c r="P285" s="131">
        <v>288</v>
      </c>
      <c r="Q285" s="86"/>
      <c r="R285" s="87"/>
      <c r="S285" s="88"/>
      <c r="T285" s="198"/>
      <c r="U285" s="200"/>
      <c r="V285" s="170"/>
      <c r="W285" s="170"/>
      <c r="X285" s="170"/>
      <c r="Y285" s="170"/>
      <c r="Z285" s="170"/>
      <c r="AA285" s="170"/>
      <c r="AB285" s="170"/>
      <c r="AC285" s="170"/>
      <c r="AD285" s="170"/>
      <c r="AE285" s="170"/>
      <c r="AF285" s="170"/>
      <c r="AG285" s="170"/>
      <c r="AH285" s="170"/>
      <c r="AI285" s="170"/>
      <c r="AJ285" s="170"/>
      <c r="AK285" s="170"/>
      <c r="AL285" s="170"/>
      <c r="AM285" s="170"/>
      <c r="AN285" s="170"/>
    </row>
    <row r="286" spans="3:40" ht="15" customHeight="1">
      <c r="C286" s="172"/>
      <c r="D286" s="322"/>
      <c r="E286" s="325"/>
      <c r="F286" s="240" t="s">
        <v>541</v>
      </c>
      <c r="G286" s="188"/>
      <c r="H286" s="131" t="s">
        <v>136</v>
      </c>
      <c r="I286" s="131" t="s">
        <v>139</v>
      </c>
      <c r="J286" s="131" t="s">
        <v>0</v>
      </c>
      <c r="K286" s="131" t="s">
        <v>140</v>
      </c>
      <c r="L286" s="131" t="s">
        <v>141</v>
      </c>
      <c r="M286" s="131" t="s">
        <v>0</v>
      </c>
      <c r="N286" s="131" t="s">
        <v>232</v>
      </c>
      <c r="O286" s="131" t="s">
        <v>143</v>
      </c>
      <c r="P286" s="131">
        <v>289</v>
      </c>
      <c r="Q286" s="86"/>
      <c r="R286" s="87"/>
      <c r="S286" s="88"/>
      <c r="T286" s="198"/>
      <c r="U286" s="198"/>
      <c r="V286" s="199"/>
      <c r="W286" s="199"/>
      <c r="X286" s="199"/>
      <c r="Y286" s="199"/>
      <c r="Z286" s="199"/>
      <c r="AA286" s="199"/>
      <c r="AB286" s="199"/>
      <c r="AC286" s="199"/>
      <c r="AD286" s="199"/>
      <c r="AE286" s="199"/>
      <c r="AF286" s="199"/>
      <c r="AG286" s="199"/>
      <c r="AH286" s="199"/>
      <c r="AI286" s="199"/>
      <c r="AJ286" s="199"/>
      <c r="AK286" s="199"/>
      <c r="AL286" s="199"/>
      <c r="AM286" s="199"/>
      <c r="AN286" s="199"/>
    </row>
    <row r="287" spans="3:40" ht="15" customHeight="1">
      <c r="C287" s="172"/>
      <c r="D287" s="322"/>
      <c r="E287" s="325"/>
      <c r="F287" s="240" t="s">
        <v>24</v>
      </c>
      <c r="G287" s="188"/>
      <c r="H287" s="131" t="s">
        <v>136</v>
      </c>
      <c r="I287" s="131" t="s">
        <v>139</v>
      </c>
      <c r="J287" s="131" t="s">
        <v>0</v>
      </c>
      <c r="K287" s="131" t="s">
        <v>140</v>
      </c>
      <c r="L287" s="131" t="s">
        <v>141</v>
      </c>
      <c r="M287" s="131" t="s">
        <v>0</v>
      </c>
      <c r="N287" s="131" t="s">
        <v>233</v>
      </c>
      <c r="O287" s="131" t="s">
        <v>143</v>
      </c>
      <c r="P287" s="131">
        <v>290</v>
      </c>
      <c r="Q287" s="86"/>
      <c r="R287" s="87"/>
      <c r="S287" s="88"/>
      <c r="T287" s="198"/>
      <c r="U287" s="198"/>
      <c r="V287" s="199"/>
      <c r="W287" s="199"/>
      <c r="X287" s="199"/>
      <c r="Y287" s="199"/>
      <c r="Z287" s="199"/>
      <c r="AA287" s="199"/>
      <c r="AB287" s="199"/>
      <c r="AC287" s="199"/>
      <c r="AD287" s="199"/>
      <c r="AE287" s="199"/>
      <c r="AF287" s="199"/>
      <c r="AG287" s="199"/>
      <c r="AH287" s="199"/>
      <c r="AI287" s="199"/>
      <c r="AJ287" s="199"/>
      <c r="AK287" s="199"/>
      <c r="AL287" s="199"/>
      <c r="AM287" s="199"/>
      <c r="AN287" s="199"/>
    </row>
    <row r="288" spans="3:40" ht="15" customHeight="1">
      <c r="C288" s="172"/>
      <c r="D288" s="322"/>
      <c r="E288" s="325"/>
      <c r="F288" s="240" t="s">
        <v>25</v>
      </c>
      <c r="G288" s="188"/>
      <c r="H288" s="131" t="s">
        <v>136</v>
      </c>
      <c r="I288" s="131" t="s">
        <v>139</v>
      </c>
      <c r="J288" s="131" t="s">
        <v>0</v>
      </c>
      <c r="K288" s="131" t="s">
        <v>140</v>
      </c>
      <c r="L288" s="131" t="s">
        <v>141</v>
      </c>
      <c r="M288" s="131" t="s">
        <v>0</v>
      </c>
      <c r="N288" s="131" t="s">
        <v>234</v>
      </c>
      <c r="O288" s="131" t="s">
        <v>143</v>
      </c>
      <c r="P288" s="131">
        <v>291</v>
      </c>
      <c r="Q288" s="86"/>
      <c r="R288" s="87"/>
      <c r="S288" s="88"/>
      <c r="T288" s="198"/>
      <c r="U288" s="198"/>
      <c r="V288" s="199"/>
      <c r="W288" s="199"/>
      <c r="X288" s="199"/>
      <c r="Y288" s="199"/>
      <c r="Z288" s="199"/>
      <c r="AA288" s="199"/>
      <c r="AB288" s="199"/>
      <c r="AC288" s="199"/>
      <c r="AD288" s="199"/>
      <c r="AE288" s="199"/>
      <c r="AF288" s="199"/>
      <c r="AG288" s="199"/>
      <c r="AH288" s="199"/>
      <c r="AI288" s="199"/>
      <c r="AJ288" s="199"/>
      <c r="AK288" s="199"/>
      <c r="AL288" s="199"/>
      <c r="AM288" s="199"/>
      <c r="AN288" s="199"/>
    </row>
    <row r="289" spans="3:40" ht="15" customHeight="1">
      <c r="C289" s="172"/>
      <c r="D289" s="322"/>
      <c r="E289" s="325"/>
      <c r="F289" s="240" t="s">
        <v>542</v>
      </c>
      <c r="G289" s="188"/>
      <c r="H289" s="131" t="s">
        <v>136</v>
      </c>
      <c r="I289" s="131" t="s">
        <v>139</v>
      </c>
      <c r="J289" s="131" t="s">
        <v>0</v>
      </c>
      <c r="K289" s="131" t="s">
        <v>140</v>
      </c>
      <c r="L289" s="131" t="s">
        <v>141</v>
      </c>
      <c r="M289" s="131" t="s">
        <v>0</v>
      </c>
      <c r="N289" s="131" t="s">
        <v>235</v>
      </c>
      <c r="O289" s="131" t="s">
        <v>143</v>
      </c>
      <c r="P289" s="131">
        <v>292</v>
      </c>
      <c r="Q289" s="86"/>
      <c r="R289" s="87"/>
      <c r="S289" s="88"/>
      <c r="T289" s="198"/>
      <c r="U289" s="198"/>
      <c r="V289" s="199"/>
      <c r="W289" s="199"/>
      <c r="X289" s="199"/>
      <c r="Y289" s="199"/>
      <c r="Z289" s="199"/>
      <c r="AA289" s="199"/>
      <c r="AB289" s="199"/>
      <c r="AC289" s="199"/>
      <c r="AD289" s="199"/>
      <c r="AE289" s="199"/>
      <c r="AF289" s="199"/>
      <c r="AG289" s="199"/>
      <c r="AH289" s="199"/>
      <c r="AI289" s="199"/>
      <c r="AJ289" s="199"/>
      <c r="AK289" s="199"/>
      <c r="AL289" s="199"/>
      <c r="AM289" s="199"/>
      <c r="AN289" s="199"/>
    </row>
    <row r="290" spans="3:40" ht="15" customHeight="1">
      <c r="C290" s="172"/>
      <c r="D290" s="322"/>
      <c r="E290" s="325"/>
      <c r="F290" s="240" t="s">
        <v>543</v>
      </c>
      <c r="G290" s="188"/>
      <c r="H290" s="131" t="s">
        <v>136</v>
      </c>
      <c r="I290" s="131" t="s">
        <v>139</v>
      </c>
      <c r="J290" s="131" t="s">
        <v>0</v>
      </c>
      <c r="K290" s="131" t="s">
        <v>140</v>
      </c>
      <c r="L290" s="131" t="s">
        <v>141</v>
      </c>
      <c r="M290" s="131" t="s">
        <v>0</v>
      </c>
      <c r="N290" s="131" t="s">
        <v>236</v>
      </c>
      <c r="O290" s="131" t="s">
        <v>143</v>
      </c>
      <c r="P290" s="131">
        <v>293</v>
      </c>
      <c r="Q290" s="86"/>
      <c r="R290" s="87"/>
      <c r="S290" s="88"/>
      <c r="T290" s="198"/>
      <c r="U290" s="198"/>
      <c r="V290" s="199"/>
      <c r="W290" s="199"/>
      <c r="X290" s="199"/>
      <c r="Y290" s="199"/>
      <c r="Z290" s="199"/>
      <c r="AA290" s="199"/>
      <c r="AB290" s="199"/>
      <c r="AC290" s="199"/>
      <c r="AD290" s="199"/>
      <c r="AE290" s="199"/>
      <c r="AF290" s="199"/>
      <c r="AG290" s="199"/>
      <c r="AH290" s="199"/>
      <c r="AI290" s="199"/>
      <c r="AJ290" s="199"/>
      <c r="AK290" s="199"/>
      <c r="AL290" s="199"/>
      <c r="AM290" s="199"/>
      <c r="AN290" s="199"/>
    </row>
    <row r="291" spans="3:40" ht="15" customHeight="1">
      <c r="C291" s="172"/>
      <c r="D291" s="322"/>
      <c r="E291" s="325"/>
      <c r="F291" s="240" t="s">
        <v>544</v>
      </c>
      <c r="G291" s="188"/>
      <c r="H291" s="131" t="s">
        <v>136</v>
      </c>
      <c r="I291" s="131" t="s">
        <v>139</v>
      </c>
      <c r="J291" s="131" t="s">
        <v>0</v>
      </c>
      <c r="K291" s="131" t="s">
        <v>140</v>
      </c>
      <c r="L291" s="131" t="s">
        <v>141</v>
      </c>
      <c r="M291" s="131" t="s">
        <v>0</v>
      </c>
      <c r="N291" s="131" t="s">
        <v>237</v>
      </c>
      <c r="O291" s="131" t="s">
        <v>143</v>
      </c>
      <c r="P291" s="131">
        <v>294</v>
      </c>
      <c r="Q291" s="86"/>
      <c r="R291" s="87"/>
      <c r="S291" s="88"/>
      <c r="T291" s="198"/>
      <c r="U291" s="198"/>
      <c r="V291" s="199"/>
      <c r="W291" s="199"/>
      <c r="X291" s="199"/>
      <c r="Y291" s="199"/>
      <c r="Z291" s="199"/>
      <c r="AA291" s="199"/>
      <c r="AB291" s="199"/>
      <c r="AC291" s="199"/>
      <c r="AD291" s="199"/>
      <c r="AE291" s="199"/>
      <c r="AF291" s="199"/>
      <c r="AG291" s="199"/>
      <c r="AH291" s="199"/>
      <c r="AI291" s="199"/>
      <c r="AJ291" s="199"/>
      <c r="AK291" s="199"/>
      <c r="AL291" s="199"/>
      <c r="AM291" s="199"/>
      <c r="AN291" s="199"/>
    </row>
    <row r="292" spans="3:40" ht="15" customHeight="1">
      <c r="C292" s="172"/>
      <c r="D292" s="322"/>
      <c r="E292" s="325"/>
      <c r="F292" s="240" t="s">
        <v>545</v>
      </c>
      <c r="G292" s="188"/>
      <c r="H292" s="131" t="s">
        <v>136</v>
      </c>
      <c r="I292" s="131" t="s">
        <v>139</v>
      </c>
      <c r="J292" s="131" t="s">
        <v>0</v>
      </c>
      <c r="K292" s="131" t="s">
        <v>140</v>
      </c>
      <c r="L292" s="131" t="s">
        <v>141</v>
      </c>
      <c r="M292" s="131" t="s">
        <v>0</v>
      </c>
      <c r="N292" s="131" t="s">
        <v>238</v>
      </c>
      <c r="O292" s="131" t="s">
        <v>143</v>
      </c>
      <c r="P292" s="131">
        <v>295</v>
      </c>
      <c r="Q292" s="86"/>
      <c r="R292" s="87"/>
      <c r="S292" s="88"/>
      <c r="T292" s="198"/>
      <c r="U292" s="198"/>
      <c r="V292" s="199"/>
      <c r="W292" s="199"/>
      <c r="X292" s="199"/>
      <c r="Y292" s="199"/>
      <c r="Z292" s="199"/>
      <c r="AA292" s="199"/>
      <c r="AB292" s="199"/>
      <c r="AC292" s="199"/>
      <c r="AD292" s="199"/>
      <c r="AE292" s="199"/>
      <c r="AF292" s="199"/>
      <c r="AG292" s="199"/>
      <c r="AH292" s="199"/>
      <c r="AI292" s="199"/>
      <c r="AJ292" s="199"/>
      <c r="AK292" s="199"/>
      <c r="AL292" s="199"/>
      <c r="AM292" s="199"/>
      <c r="AN292" s="199"/>
    </row>
    <row r="293" spans="3:40" ht="15" customHeight="1">
      <c r="C293" s="172"/>
      <c r="D293" s="322"/>
      <c r="E293" s="325"/>
      <c r="F293" s="240" t="s">
        <v>26</v>
      </c>
      <c r="G293" s="188"/>
      <c r="H293" s="131" t="s">
        <v>136</v>
      </c>
      <c r="I293" s="131" t="s">
        <v>139</v>
      </c>
      <c r="J293" s="131" t="s">
        <v>0</v>
      </c>
      <c r="K293" s="131" t="s">
        <v>140</v>
      </c>
      <c r="L293" s="131" t="s">
        <v>141</v>
      </c>
      <c r="M293" s="131" t="s">
        <v>0</v>
      </c>
      <c r="N293" s="131" t="s">
        <v>239</v>
      </c>
      <c r="O293" s="131" t="s">
        <v>143</v>
      </c>
      <c r="P293" s="131">
        <v>296</v>
      </c>
      <c r="Q293" s="86"/>
      <c r="R293" s="87"/>
      <c r="S293" s="88"/>
      <c r="T293" s="198"/>
      <c r="U293" s="198"/>
      <c r="V293" s="199"/>
      <c r="W293" s="199"/>
      <c r="X293" s="199"/>
      <c r="Y293" s="199"/>
      <c r="Z293" s="199"/>
      <c r="AA293" s="199"/>
      <c r="AB293" s="199"/>
      <c r="AC293" s="199"/>
      <c r="AD293" s="199"/>
      <c r="AE293" s="199"/>
      <c r="AF293" s="199"/>
      <c r="AG293" s="199"/>
      <c r="AH293" s="199"/>
      <c r="AI293" s="199"/>
      <c r="AJ293" s="199"/>
      <c r="AK293" s="199"/>
      <c r="AL293" s="199"/>
      <c r="AM293" s="199"/>
      <c r="AN293" s="199"/>
    </row>
    <row r="294" spans="3:40" ht="15" customHeight="1">
      <c r="C294" s="172"/>
      <c r="D294" s="322"/>
      <c r="E294" s="325"/>
      <c r="F294" s="240" t="s">
        <v>546</v>
      </c>
      <c r="G294" s="188"/>
      <c r="H294" s="131" t="s">
        <v>136</v>
      </c>
      <c r="I294" s="131" t="s">
        <v>139</v>
      </c>
      <c r="J294" s="131" t="s">
        <v>0</v>
      </c>
      <c r="K294" s="131" t="s">
        <v>140</v>
      </c>
      <c r="L294" s="131" t="s">
        <v>141</v>
      </c>
      <c r="M294" s="131" t="s">
        <v>0</v>
      </c>
      <c r="N294" s="131" t="s">
        <v>240</v>
      </c>
      <c r="O294" s="131" t="s">
        <v>143</v>
      </c>
      <c r="P294" s="131">
        <v>297</v>
      </c>
      <c r="Q294" s="86"/>
      <c r="R294" s="87"/>
      <c r="S294" s="88"/>
      <c r="T294" s="198"/>
      <c r="U294" s="198"/>
      <c r="V294" s="199"/>
      <c r="W294" s="199"/>
      <c r="X294" s="199"/>
      <c r="Y294" s="199"/>
      <c r="Z294" s="199"/>
      <c r="AA294" s="199"/>
      <c r="AB294" s="199"/>
      <c r="AC294" s="199"/>
      <c r="AD294" s="199"/>
      <c r="AE294" s="199"/>
      <c r="AF294" s="199"/>
      <c r="AG294" s="199"/>
      <c r="AH294" s="199"/>
      <c r="AI294" s="199"/>
      <c r="AJ294" s="199"/>
      <c r="AK294" s="199"/>
      <c r="AL294" s="199"/>
      <c r="AM294" s="199"/>
      <c r="AN294" s="199"/>
    </row>
    <row r="295" spans="3:40" ht="15" customHeight="1">
      <c r="C295" s="172"/>
      <c r="D295" s="322"/>
      <c r="E295" s="325"/>
      <c r="F295" s="241" t="s">
        <v>547</v>
      </c>
      <c r="G295" s="188"/>
      <c r="H295" s="131" t="s">
        <v>136</v>
      </c>
      <c r="I295" s="131" t="s">
        <v>139</v>
      </c>
      <c r="J295" s="131" t="s">
        <v>0</v>
      </c>
      <c r="K295" s="131" t="s">
        <v>140</v>
      </c>
      <c r="L295" s="131" t="s">
        <v>141</v>
      </c>
      <c r="M295" s="131" t="s">
        <v>0</v>
      </c>
      <c r="N295" s="131" t="s">
        <v>241</v>
      </c>
      <c r="O295" s="131" t="s">
        <v>143</v>
      </c>
      <c r="P295" s="194" t="s">
        <v>682</v>
      </c>
      <c r="Q295" s="89" t="str">
        <f>IF(OR(SUMPRODUCT(--(Q240:Q294=""),--(R240:R294=""))&gt;0,COUNTIF(R240:R294,"M")&gt;0,COUNTIF(R240:R294,"X")=55),"",SUM(Q240:Q294))</f>
        <v/>
      </c>
      <c r="R295" s="90" t="str">
        <f>IF(AND(OR(COUNTIF(R240:R294,"M")=55,COUNTIF(R240:R294,"X")=55),SUM(Q240:Q294)=0,ISNUMBER(Q295)),"",IF(COUNTIF(R240:R294,"M")&gt;0,"M",IF(AND(COUNTIF(R240:R294,R240)=55,OR(R240="X",R240="W",R240="Z")),UPPER(R240),"")))</f>
        <v/>
      </c>
      <c r="S295" s="91"/>
      <c r="T295" s="174"/>
      <c r="U295" s="175"/>
      <c r="V295" s="184"/>
      <c r="W295" s="184"/>
      <c r="X295" s="184"/>
      <c r="Y295" s="184"/>
      <c r="Z295" s="184"/>
      <c r="AA295" s="184"/>
      <c r="AB295" s="184"/>
      <c r="AC295" s="184"/>
      <c r="AD295" s="184"/>
      <c r="AE295" s="184"/>
      <c r="AF295" s="184"/>
      <c r="AG295" s="184"/>
      <c r="AH295" s="184"/>
      <c r="AI295" s="184"/>
      <c r="AJ295" s="184"/>
      <c r="AK295" s="184"/>
      <c r="AL295" s="184"/>
      <c r="AM295" s="184"/>
      <c r="AN295" s="184"/>
    </row>
    <row r="296" spans="3:40" ht="15" customHeight="1">
      <c r="C296" s="172"/>
      <c r="D296" s="321" t="s">
        <v>481</v>
      </c>
      <c r="E296" s="325" t="s">
        <v>548</v>
      </c>
      <c r="F296" s="240" t="s">
        <v>549</v>
      </c>
      <c r="G296" s="131"/>
      <c r="H296" s="131" t="s">
        <v>136</v>
      </c>
      <c r="I296" s="131" t="s">
        <v>139</v>
      </c>
      <c r="J296" s="131" t="s">
        <v>0</v>
      </c>
      <c r="K296" s="131" t="s">
        <v>140</v>
      </c>
      <c r="L296" s="131" t="s">
        <v>141</v>
      </c>
      <c r="M296" s="131" t="s">
        <v>0</v>
      </c>
      <c r="N296" s="131" t="s">
        <v>242</v>
      </c>
      <c r="O296" s="131" t="s">
        <v>143</v>
      </c>
      <c r="P296" s="131">
        <v>299</v>
      </c>
      <c r="Q296" s="86"/>
      <c r="R296" s="87"/>
      <c r="S296" s="88"/>
      <c r="T296" s="198"/>
      <c r="U296" s="198"/>
      <c r="V296" s="199"/>
      <c r="W296" s="199"/>
      <c r="X296" s="199"/>
      <c r="Y296" s="199"/>
      <c r="Z296" s="199"/>
      <c r="AA296" s="199"/>
      <c r="AB296" s="199"/>
      <c r="AC296" s="199"/>
      <c r="AD296" s="199"/>
      <c r="AE296" s="199"/>
      <c r="AF296" s="199"/>
      <c r="AG296" s="199"/>
      <c r="AH296" s="199"/>
      <c r="AI296" s="199"/>
      <c r="AJ296" s="199"/>
      <c r="AK296" s="199"/>
      <c r="AL296" s="199"/>
      <c r="AM296" s="199"/>
      <c r="AN296" s="199"/>
    </row>
    <row r="297" spans="3:40" ht="15" customHeight="1">
      <c r="C297" s="172"/>
      <c r="D297" s="322"/>
      <c r="E297" s="325"/>
      <c r="F297" s="240" t="s">
        <v>27</v>
      </c>
      <c r="G297" s="131"/>
      <c r="H297" s="131" t="s">
        <v>136</v>
      </c>
      <c r="I297" s="131" t="s">
        <v>139</v>
      </c>
      <c r="J297" s="131" t="s">
        <v>0</v>
      </c>
      <c r="K297" s="131" t="s">
        <v>140</v>
      </c>
      <c r="L297" s="131" t="s">
        <v>141</v>
      </c>
      <c r="M297" s="131" t="s">
        <v>0</v>
      </c>
      <c r="N297" s="131" t="s">
        <v>243</v>
      </c>
      <c r="O297" s="131" t="s">
        <v>143</v>
      </c>
      <c r="P297" s="131">
        <v>300</v>
      </c>
      <c r="Q297" s="86"/>
      <c r="R297" s="87"/>
      <c r="S297" s="88"/>
      <c r="T297" s="198"/>
      <c r="U297" s="198"/>
      <c r="V297" s="199"/>
      <c r="W297" s="199"/>
      <c r="X297" s="199"/>
      <c r="Y297" s="199"/>
      <c r="Z297" s="199"/>
      <c r="AA297" s="199"/>
      <c r="AB297" s="199"/>
      <c r="AC297" s="199"/>
      <c r="AD297" s="199"/>
      <c r="AE297" s="199"/>
      <c r="AF297" s="199"/>
      <c r="AG297" s="199"/>
      <c r="AH297" s="199"/>
      <c r="AI297" s="199"/>
      <c r="AJ297" s="199"/>
      <c r="AK297" s="199"/>
      <c r="AL297" s="199"/>
      <c r="AM297" s="199"/>
      <c r="AN297" s="199"/>
    </row>
    <row r="298" spans="3:40" ht="15" customHeight="1">
      <c r="C298" s="172"/>
      <c r="D298" s="322"/>
      <c r="E298" s="325"/>
      <c r="F298" s="240" t="s">
        <v>550</v>
      </c>
      <c r="G298" s="131"/>
      <c r="H298" s="131" t="s">
        <v>136</v>
      </c>
      <c r="I298" s="131" t="s">
        <v>139</v>
      </c>
      <c r="J298" s="131" t="s">
        <v>0</v>
      </c>
      <c r="K298" s="131" t="s">
        <v>140</v>
      </c>
      <c r="L298" s="131" t="s">
        <v>141</v>
      </c>
      <c r="M298" s="131" t="s">
        <v>0</v>
      </c>
      <c r="N298" s="131" t="s">
        <v>244</v>
      </c>
      <c r="O298" s="131" t="s">
        <v>143</v>
      </c>
      <c r="P298" s="131">
        <v>301</v>
      </c>
      <c r="Q298" s="86"/>
      <c r="R298" s="87"/>
      <c r="S298" s="88"/>
      <c r="T298" s="198"/>
      <c r="U298" s="198"/>
      <c r="V298" s="199"/>
      <c r="W298" s="199"/>
      <c r="X298" s="199"/>
      <c r="Y298" s="199"/>
      <c r="Z298" s="199"/>
      <c r="AA298" s="199"/>
      <c r="AB298" s="199"/>
      <c r="AC298" s="199"/>
      <c r="AD298" s="199"/>
      <c r="AE298" s="199"/>
      <c r="AF298" s="199"/>
      <c r="AG298" s="199"/>
      <c r="AH298" s="199"/>
      <c r="AI298" s="199"/>
      <c r="AJ298" s="199"/>
      <c r="AK298" s="199"/>
      <c r="AL298" s="199"/>
      <c r="AM298" s="199"/>
      <c r="AN298" s="199"/>
    </row>
    <row r="299" spans="3:40" ht="15" customHeight="1">
      <c r="C299" s="172"/>
      <c r="D299" s="322"/>
      <c r="E299" s="325"/>
      <c r="F299" s="240" t="s">
        <v>551</v>
      </c>
      <c r="G299" s="131"/>
      <c r="H299" s="131" t="s">
        <v>136</v>
      </c>
      <c r="I299" s="131" t="s">
        <v>139</v>
      </c>
      <c r="J299" s="131" t="s">
        <v>0</v>
      </c>
      <c r="K299" s="131" t="s">
        <v>140</v>
      </c>
      <c r="L299" s="131" t="s">
        <v>141</v>
      </c>
      <c r="M299" s="131" t="s">
        <v>0</v>
      </c>
      <c r="N299" s="131" t="s">
        <v>245</v>
      </c>
      <c r="O299" s="131" t="s">
        <v>143</v>
      </c>
      <c r="P299" s="131">
        <v>302</v>
      </c>
      <c r="Q299" s="86"/>
      <c r="R299" s="87"/>
      <c r="S299" s="88"/>
      <c r="T299" s="198"/>
      <c r="U299" s="198"/>
      <c r="V299" s="199"/>
      <c r="W299" s="199"/>
      <c r="X299" s="199"/>
      <c r="Y299" s="199"/>
      <c r="Z299" s="199"/>
      <c r="AA299" s="199"/>
      <c r="AB299" s="199"/>
      <c r="AC299" s="199"/>
      <c r="AD299" s="199"/>
      <c r="AE299" s="199"/>
      <c r="AF299" s="199"/>
      <c r="AG299" s="199"/>
      <c r="AH299" s="199"/>
      <c r="AI299" s="199"/>
      <c r="AJ299" s="199"/>
      <c r="AK299" s="199"/>
      <c r="AL299" s="199"/>
      <c r="AM299" s="199"/>
      <c r="AN299" s="199"/>
    </row>
    <row r="300" spans="3:40" ht="15" customHeight="1">
      <c r="C300" s="172"/>
      <c r="D300" s="322"/>
      <c r="E300" s="325"/>
      <c r="F300" s="241" t="s">
        <v>552</v>
      </c>
      <c r="G300" s="131"/>
      <c r="H300" s="131" t="s">
        <v>136</v>
      </c>
      <c r="I300" s="131" t="s">
        <v>139</v>
      </c>
      <c r="J300" s="131" t="s">
        <v>0</v>
      </c>
      <c r="K300" s="131" t="s">
        <v>140</v>
      </c>
      <c r="L300" s="131" t="s">
        <v>141</v>
      </c>
      <c r="M300" s="131" t="s">
        <v>0</v>
      </c>
      <c r="N300" s="131" t="s">
        <v>150</v>
      </c>
      <c r="O300" s="131" t="s">
        <v>143</v>
      </c>
      <c r="P300" s="194" t="s">
        <v>683</v>
      </c>
      <c r="Q300" s="89" t="str">
        <f>IF(OR(SUMPRODUCT(--(Q296:Q299=""),--(R296:R299=""))&gt;0,COUNTIF(R296:R299,"M")&gt;0,COUNTIF(R296:R299,"X")=4),"",SUM(Q296:Q299))</f>
        <v/>
      </c>
      <c r="R300" s="90" t="str">
        <f>IF(AND(OR(COUNTIF(R296:R299,"M")=4,COUNTIF(R296:R299,"X")=4),SUM(Q296:Q299)=0,ISNUMBER(Q300)),"",IF(COUNTIF(R296:R299,"M")&gt;0,"M",IF(AND(COUNTIF(R296:R299,R296)=4,OR(R296="X",R296="W",R296="Z")),UPPER(R296),"")))</f>
        <v/>
      </c>
      <c r="S300" s="91"/>
      <c r="T300" s="198"/>
      <c r="U300" s="200"/>
      <c r="V300" s="170"/>
      <c r="W300" s="170"/>
      <c r="X300" s="170"/>
      <c r="Y300" s="170"/>
      <c r="Z300" s="170"/>
      <c r="AA300" s="170"/>
      <c r="AB300" s="170"/>
      <c r="AC300" s="170"/>
      <c r="AD300" s="170"/>
      <c r="AE300" s="170"/>
      <c r="AF300" s="170"/>
      <c r="AG300" s="170"/>
      <c r="AH300" s="170"/>
      <c r="AI300" s="170"/>
      <c r="AJ300" s="170"/>
      <c r="AK300" s="170"/>
      <c r="AL300" s="170"/>
      <c r="AM300" s="170"/>
      <c r="AN300" s="170"/>
    </row>
    <row r="301" spans="3:40" ht="15" customHeight="1">
      <c r="C301" s="172"/>
      <c r="D301" s="321" t="s">
        <v>481</v>
      </c>
      <c r="E301" s="325" t="s">
        <v>554</v>
      </c>
      <c r="F301" s="240" t="s">
        <v>28</v>
      </c>
      <c r="G301" s="131"/>
      <c r="H301" s="131" t="s">
        <v>136</v>
      </c>
      <c r="I301" s="131" t="s">
        <v>139</v>
      </c>
      <c r="J301" s="131" t="s">
        <v>0</v>
      </c>
      <c r="K301" s="131" t="s">
        <v>140</v>
      </c>
      <c r="L301" s="131" t="s">
        <v>141</v>
      </c>
      <c r="M301" s="131" t="s">
        <v>0</v>
      </c>
      <c r="N301" s="131" t="s">
        <v>246</v>
      </c>
      <c r="O301" s="131" t="s">
        <v>143</v>
      </c>
      <c r="P301" s="131">
        <v>304</v>
      </c>
      <c r="Q301" s="86"/>
      <c r="R301" s="87"/>
      <c r="S301" s="88"/>
      <c r="T301" s="198"/>
      <c r="U301" s="198"/>
      <c r="V301" s="199"/>
      <c r="W301" s="199"/>
      <c r="X301" s="199"/>
      <c r="Y301" s="199"/>
      <c r="Z301" s="199"/>
      <c r="AA301" s="199"/>
      <c r="AB301" s="199"/>
      <c r="AC301" s="199"/>
      <c r="AD301" s="199"/>
      <c r="AE301" s="199"/>
      <c r="AF301" s="199"/>
      <c r="AG301" s="199"/>
      <c r="AH301" s="199"/>
      <c r="AI301" s="199"/>
      <c r="AJ301" s="199"/>
      <c r="AK301" s="199"/>
      <c r="AL301" s="199"/>
      <c r="AM301" s="199"/>
      <c r="AN301" s="199"/>
    </row>
    <row r="302" spans="3:40" ht="15" customHeight="1">
      <c r="C302" s="172"/>
      <c r="D302" s="322"/>
      <c r="E302" s="325"/>
      <c r="F302" s="240" t="s">
        <v>555</v>
      </c>
      <c r="G302" s="131"/>
      <c r="H302" s="131" t="s">
        <v>136</v>
      </c>
      <c r="I302" s="131" t="s">
        <v>139</v>
      </c>
      <c r="J302" s="131" t="s">
        <v>0</v>
      </c>
      <c r="K302" s="131" t="s">
        <v>140</v>
      </c>
      <c r="L302" s="131" t="s">
        <v>141</v>
      </c>
      <c r="M302" s="131" t="s">
        <v>0</v>
      </c>
      <c r="N302" s="131" t="s">
        <v>247</v>
      </c>
      <c r="O302" s="131" t="s">
        <v>143</v>
      </c>
      <c r="P302" s="131">
        <v>305</v>
      </c>
      <c r="Q302" s="86"/>
      <c r="R302" s="87"/>
      <c r="S302" s="88"/>
      <c r="T302" s="198"/>
      <c r="U302" s="198"/>
      <c r="V302" s="199"/>
      <c r="W302" s="199"/>
      <c r="X302" s="199"/>
      <c r="Y302" s="199"/>
      <c r="Z302" s="199"/>
      <c r="AA302" s="199"/>
      <c r="AB302" s="199"/>
      <c r="AC302" s="199"/>
      <c r="AD302" s="199"/>
      <c r="AE302" s="199"/>
      <c r="AF302" s="199"/>
      <c r="AG302" s="199"/>
      <c r="AH302" s="199"/>
      <c r="AI302" s="199"/>
      <c r="AJ302" s="199"/>
      <c r="AK302" s="199"/>
      <c r="AL302" s="199"/>
      <c r="AM302" s="199"/>
      <c r="AN302" s="199"/>
    </row>
    <row r="303" spans="3:40" ht="15" customHeight="1">
      <c r="C303" s="172"/>
      <c r="D303" s="322"/>
      <c r="E303" s="325"/>
      <c r="F303" s="240" t="s">
        <v>556</v>
      </c>
      <c r="G303" s="131"/>
      <c r="H303" s="131" t="s">
        <v>136</v>
      </c>
      <c r="I303" s="131" t="s">
        <v>139</v>
      </c>
      <c r="J303" s="131" t="s">
        <v>0</v>
      </c>
      <c r="K303" s="131" t="s">
        <v>140</v>
      </c>
      <c r="L303" s="131" t="s">
        <v>141</v>
      </c>
      <c r="M303" s="131" t="s">
        <v>0</v>
      </c>
      <c r="N303" s="131" t="s">
        <v>248</v>
      </c>
      <c r="O303" s="131" t="s">
        <v>143</v>
      </c>
      <c r="P303" s="131">
        <v>306</v>
      </c>
      <c r="Q303" s="86"/>
      <c r="R303" s="87"/>
      <c r="S303" s="88"/>
      <c r="T303" s="198"/>
      <c r="U303" s="198"/>
      <c r="V303" s="199"/>
      <c r="W303" s="199"/>
      <c r="X303" s="199"/>
      <c r="Y303" s="199"/>
      <c r="Z303" s="199"/>
      <c r="AA303" s="199"/>
      <c r="AB303" s="199"/>
      <c r="AC303" s="199"/>
      <c r="AD303" s="199"/>
      <c r="AE303" s="199"/>
      <c r="AF303" s="199"/>
      <c r="AG303" s="199"/>
      <c r="AH303" s="199"/>
      <c r="AI303" s="199"/>
      <c r="AJ303" s="199"/>
      <c r="AK303" s="199"/>
      <c r="AL303" s="199"/>
      <c r="AM303" s="199"/>
      <c r="AN303" s="199"/>
    </row>
    <row r="304" spans="3:40" ht="15" customHeight="1">
      <c r="C304" s="172"/>
      <c r="D304" s="322"/>
      <c r="E304" s="325"/>
      <c r="F304" s="240" t="s">
        <v>29</v>
      </c>
      <c r="G304" s="131"/>
      <c r="H304" s="131" t="s">
        <v>136</v>
      </c>
      <c r="I304" s="131" t="s">
        <v>139</v>
      </c>
      <c r="J304" s="131" t="s">
        <v>0</v>
      </c>
      <c r="K304" s="131" t="s">
        <v>140</v>
      </c>
      <c r="L304" s="131" t="s">
        <v>141</v>
      </c>
      <c r="M304" s="131" t="s">
        <v>0</v>
      </c>
      <c r="N304" s="131" t="s">
        <v>249</v>
      </c>
      <c r="O304" s="131" t="s">
        <v>143</v>
      </c>
      <c r="P304" s="131">
        <v>307</v>
      </c>
      <c r="Q304" s="86"/>
      <c r="R304" s="87"/>
      <c r="S304" s="88"/>
      <c r="T304" s="198"/>
      <c r="U304" s="201"/>
    </row>
    <row r="305" spans="3:21" ht="15" customHeight="1">
      <c r="C305" s="172"/>
      <c r="D305" s="322"/>
      <c r="E305" s="325"/>
      <c r="F305" s="240" t="s">
        <v>30</v>
      </c>
      <c r="G305" s="131"/>
      <c r="H305" s="131" t="s">
        <v>136</v>
      </c>
      <c r="I305" s="131" t="s">
        <v>139</v>
      </c>
      <c r="J305" s="131" t="s">
        <v>0</v>
      </c>
      <c r="K305" s="131" t="s">
        <v>140</v>
      </c>
      <c r="L305" s="131" t="s">
        <v>141</v>
      </c>
      <c r="M305" s="131" t="s">
        <v>0</v>
      </c>
      <c r="N305" s="131" t="s">
        <v>250</v>
      </c>
      <c r="O305" s="131" t="s">
        <v>143</v>
      </c>
      <c r="P305" s="131">
        <v>308</v>
      </c>
      <c r="Q305" s="86"/>
      <c r="R305" s="87"/>
      <c r="S305" s="88"/>
      <c r="T305" s="198"/>
      <c r="U305" s="201"/>
    </row>
    <row r="306" spans="3:21" ht="15" customHeight="1">
      <c r="C306" s="172"/>
      <c r="D306" s="322"/>
      <c r="E306" s="325"/>
      <c r="F306" s="240" t="s">
        <v>557</v>
      </c>
      <c r="G306" s="131"/>
      <c r="H306" s="131" t="s">
        <v>136</v>
      </c>
      <c r="I306" s="131" t="s">
        <v>139</v>
      </c>
      <c r="J306" s="131" t="s">
        <v>0</v>
      </c>
      <c r="K306" s="131" t="s">
        <v>140</v>
      </c>
      <c r="L306" s="131" t="s">
        <v>141</v>
      </c>
      <c r="M306" s="131" t="s">
        <v>0</v>
      </c>
      <c r="N306" s="131" t="s">
        <v>251</v>
      </c>
      <c r="O306" s="131" t="s">
        <v>143</v>
      </c>
      <c r="P306" s="131">
        <v>309</v>
      </c>
      <c r="Q306" s="86"/>
      <c r="R306" s="87"/>
      <c r="S306" s="88"/>
      <c r="T306" s="198"/>
      <c r="U306" s="201"/>
    </row>
    <row r="307" spans="3:21" ht="15" customHeight="1">
      <c r="C307" s="172"/>
      <c r="D307" s="322"/>
      <c r="E307" s="325"/>
      <c r="F307" s="240" t="s">
        <v>31</v>
      </c>
      <c r="G307" s="131"/>
      <c r="H307" s="131" t="s">
        <v>136</v>
      </c>
      <c r="I307" s="131" t="s">
        <v>139</v>
      </c>
      <c r="J307" s="131" t="s">
        <v>0</v>
      </c>
      <c r="K307" s="131" t="s">
        <v>140</v>
      </c>
      <c r="L307" s="131" t="s">
        <v>141</v>
      </c>
      <c r="M307" s="131" t="s">
        <v>0</v>
      </c>
      <c r="N307" s="131" t="s">
        <v>252</v>
      </c>
      <c r="O307" s="131" t="s">
        <v>143</v>
      </c>
      <c r="P307" s="131">
        <v>310</v>
      </c>
      <c r="Q307" s="86"/>
      <c r="R307" s="87"/>
      <c r="S307" s="88"/>
      <c r="T307" s="198"/>
      <c r="U307" s="201"/>
    </row>
    <row r="308" spans="3:21" ht="15" customHeight="1">
      <c r="C308" s="172"/>
      <c r="D308" s="322"/>
      <c r="E308" s="325"/>
      <c r="F308" s="240" t="s">
        <v>558</v>
      </c>
      <c r="G308" s="131"/>
      <c r="H308" s="131" t="s">
        <v>136</v>
      </c>
      <c r="I308" s="131" t="s">
        <v>139</v>
      </c>
      <c r="J308" s="131" t="s">
        <v>0</v>
      </c>
      <c r="K308" s="131" t="s">
        <v>140</v>
      </c>
      <c r="L308" s="131" t="s">
        <v>141</v>
      </c>
      <c r="M308" s="131" t="s">
        <v>0</v>
      </c>
      <c r="N308" s="131" t="s">
        <v>253</v>
      </c>
      <c r="O308" s="131" t="s">
        <v>143</v>
      </c>
      <c r="P308" s="131">
        <v>311</v>
      </c>
      <c r="Q308" s="86"/>
      <c r="R308" s="87"/>
      <c r="S308" s="88"/>
      <c r="T308" s="198"/>
      <c r="U308" s="201"/>
    </row>
    <row r="309" spans="3:21" ht="15" customHeight="1">
      <c r="C309" s="172"/>
      <c r="D309" s="322"/>
      <c r="E309" s="325"/>
      <c r="F309" s="240" t="s">
        <v>559</v>
      </c>
      <c r="G309" s="131"/>
      <c r="H309" s="131" t="s">
        <v>136</v>
      </c>
      <c r="I309" s="131" t="s">
        <v>139</v>
      </c>
      <c r="J309" s="131" t="s">
        <v>0</v>
      </c>
      <c r="K309" s="131" t="s">
        <v>140</v>
      </c>
      <c r="L309" s="131" t="s">
        <v>141</v>
      </c>
      <c r="M309" s="131" t="s">
        <v>0</v>
      </c>
      <c r="N309" s="131" t="s">
        <v>254</v>
      </c>
      <c r="O309" s="131" t="s">
        <v>143</v>
      </c>
      <c r="P309" s="131">
        <v>312</v>
      </c>
      <c r="Q309" s="86"/>
      <c r="R309" s="87"/>
      <c r="S309" s="88"/>
      <c r="T309" s="198"/>
      <c r="U309" s="201"/>
    </row>
    <row r="310" spans="3:21" ht="15" customHeight="1">
      <c r="C310" s="172"/>
      <c r="D310" s="322"/>
      <c r="E310" s="325"/>
      <c r="F310" s="240" t="s">
        <v>560</v>
      </c>
      <c r="G310" s="131"/>
      <c r="H310" s="131" t="s">
        <v>136</v>
      </c>
      <c r="I310" s="131" t="s">
        <v>139</v>
      </c>
      <c r="J310" s="131" t="s">
        <v>0</v>
      </c>
      <c r="K310" s="131" t="s">
        <v>140</v>
      </c>
      <c r="L310" s="131" t="s">
        <v>141</v>
      </c>
      <c r="M310" s="131" t="s">
        <v>0</v>
      </c>
      <c r="N310" s="131" t="s">
        <v>255</v>
      </c>
      <c r="O310" s="131" t="s">
        <v>143</v>
      </c>
      <c r="P310" s="131">
        <v>313</v>
      </c>
      <c r="Q310" s="86"/>
      <c r="R310" s="87"/>
      <c r="S310" s="88"/>
      <c r="T310" s="198"/>
      <c r="U310" s="201"/>
    </row>
    <row r="311" spans="3:21" ht="15" customHeight="1">
      <c r="C311" s="172"/>
      <c r="D311" s="322"/>
      <c r="E311" s="325"/>
      <c r="F311" s="240" t="s">
        <v>561</v>
      </c>
      <c r="G311" s="131"/>
      <c r="H311" s="131" t="s">
        <v>136</v>
      </c>
      <c r="I311" s="131" t="s">
        <v>139</v>
      </c>
      <c r="J311" s="131" t="s">
        <v>0</v>
      </c>
      <c r="K311" s="131" t="s">
        <v>140</v>
      </c>
      <c r="L311" s="131" t="s">
        <v>141</v>
      </c>
      <c r="M311" s="131" t="s">
        <v>0</v>
      </c>
      <c r="N311" s="131" t="s">
        <v>256</v>
      </c>
      <c r="O311" s="131" t="s">
        <v>143</v>
      </c>
      <c r="P311" s="131">
        <v>314</v>
      </c>
      <c r="Q311" s="86"/>
      <c r="R311" s="87"/>
      <c r="S311" s="88"/>
      <c r="T311" s="198"/>
      <c r="U311" s="201"/>
    </row>
    <row r="312" spans="3:21" ht="15" customHeight="1">
      <c r="C312" s="172"/>
      <c r="D312" s="322"/>
      <c r="E312" s="325"/>
      <c r="F312" s="240" t="s">
        <v>562</v>
      </c>
      <c r="G312" s="131"/>
      <c r="H312" s="131" t="s">
        <v>136</v>
      </c>
      <c r="I312" s="131" t="s">
        <v>139</v>
      </c>
      <c r="J312" s="131" t="s">
        <v>0</v>
      </c>
      <c r="K312" s="131" t="s">
        <v>140</v>
      </c>
      <c r="L312" s="131" t="s">
        <v>141</v>
      </c>
      <c r="M312" s="131" t="s">
        <v>0</v>
      </c>
      <c r="N312" s="131" t="s">
        <v>257</v>
      </c>
      <c r="O312" s="131" t="s">
        <v>143</v>
      </c>
      <c r="P312" s="131">
        <v>315</v>
      </c>
      <c r="Q312" s="86"/>
      <c r="R312" s="87"/>
      <c r="S312" s="88"/>
      <c r="T312" s="198"/>
      <c r="U312" s="201"/>
    </row>
    <row r="313" spans="3:21" ht="15" customHeight="1">
      <c r="C313" s="172"/>
      <c r="D313" s="322"/>
      <c r="E313" s="325"/>
      <c r="F313" s="240" t="s">
        <v>563</v>
      </c>
      <c r="G313" s="131"/>
      <c r="H313" s="131" t="s">
        <v>136</v>
      </c>
      <c r="I313" s="131" t="s">
        <v>139</v>
      </c>
      <c r="J313" s="131" t="s">
        <v>0</v>
      </c>
      <c r="K313" s="131" t="s">
        <v>140</v>
      </c>
      <c r="L313" s="131" t="s">
        <v>141</v>
      </c>
      <c r="M313" s="131" t="s">
        <v>0</v>
      </c>
      <c r="N313" s="131" t="s">
        <v>258</v>
      </c>
      <c r="O313" s="131" t="s">
        <v>143</v>
      </c>
      <c r="P313" s="131">
        <v>316</v>
      </c>
      <c r="Q313" s="86"/>
      <c r="R313" s="87"/>
      <c r="S313" s="88"/>
      <c r="T313" s="198"/>
      <c r="U313" s="201"/>
    </row>
    <row r="314" spans="3:21" ht="15" customHeight="1">
      <c r="C314" s="172"/>
      <c r="D314" s="322"/>
      <c r="E314" s="325"/>
      <c r="F314" s="240" t="s">
        <v>32</v>
      </c>
      <c r="G314" s="131"/>
      <c r="H314" s="131" t="s">
        <v>136</v>
      </c>
      <c r="I314" s="131" t="s">
        <v>139</v>
      </c>
      <c r="J314" s="131" t="s">
        <v>0</v>
      </c>
      <c r="K314" s="131" t="s">
        <v>140</v>
      </c>
      <c r="L314" s="131" t="s">
        <v>141</v>
      </c>
      <c r="M314" s="131" t="s">
        <v>0</v>
      </c>
      <c r="N314" s="131" t="s">
        <v>259</v>
      </c>
      <c r="O314" s="131" t="s">
        <v>143</v>
      </c>
      <c r="P314" s="131">
        <v>317</v>
      </c>
      <c r="Q314" s="86"/>
      <c r="R314" s="87"/>
      <c r="S314" s="88"/>
      <c r="T314" s="198"/>
      <c r="U314" s="201"/>
    </row>
    <row r="315" spans="3:21" ht="15" customHeight="1">
      <c r="C315" s="172"/>
      <c r="D315" s="322"/>
      <c r="E315" s="325"/>
      <c r="F315" s="240" t="s">
        <v>33</v>
      </c>
      <c r="G315" s="131"/>
      <c r="H315" s="131" t="s">
        <v>136</v>
      </c>
      <c r="I315" s="131" t="s">
        <v>139</v>
      </c>
      <c r="J315" s="131" t="s">
        <v>0</v>
      </c>
      <c r="K315" s="131" t="s">
        <v>140</v>
      </c>
      <c r="L315" s="131" t="s">
        <v>141</v>
      </c>
      <c r="M315" s="131" t="s">
        <v>0</v>
      </c>
      <c r="N315" s="131" t="s">
        <v>260</v>
      </c>
      <c r="O315" s="131" t="s">
        <v>143</v>
      </c>
      <c r="P315" s="131">
        <v>318</v>
      </c>
      <c r="Q315" s="86"/>
      <c r="R315" s="87"/>
      <c r="S315" s="88"/>
      <c r="T315" s="198"/>
      <c r="U315" s="201"/>
    </row>
    <row r="316" spans="3:21" ht="15" customHeight="1">
      <c r="C316" s="172"/>
      <c r="D316" s="322"/>
      <c r="E316" s="325"/>
      <c r="F316" s="240" t="s">
        <v>34</v>
      </c>
      <c r="G316" s="131"/>
      <c r="H316" s="131" t="s">
        <v>136</v>
      </c>
      <c r="I316" s="131" t="s">
        <v>139</v>
      </c>
      <c r="J316" s="131" t="s">
        <v>0</v>
      </c>
      <c r="K316" s="131" t="s">
        <v>140</v>
      </c>
      <c r="L316" s="131" t="s">
        <v>141</v>
      </c>
      <c r="M316" s="131" t="s">
        <v>0</v>
      </c>
      <c r="N316" s="131" t="s">
        <v>261</v>
      </c>
      <c r="O316" s="131" t="s">
        <v>143</v>
      </c>
      <c r="P316" s="131">
        <v>319</v>
      </c>
      <c r="Q316" s="86"/>
      <c r="R316" s="87"/>
      <c r="S316" s="88"/>
      <c r="T316" s="198"/>
      <c r="U316" s="201"/>
    </row>
    <row r="317" spans="3:21" ht="15" customHeight="1">
      <c r="C317" s="172"/>
      <c r="D317" s="322"/>
      <c r="E317" s="325"/>
      <c r="F317" s="240" t="s">
        <v>564</v>
      </c>
      <c r="G317" s="131"/>
      <c r="H317" s="131" t="s">
        <v>136</v>
      </c>
      <c r="I317" s="131" t="s">
        <v>139</v>
      </c>
      <c r="J317" s="131" t="s">
        <v>0</v>
      </c>
      <c r="K317" s="131" t="s">
        <v>140</v>
      </c>
      <c r="L317" s="131" t="s">
        <v>141</v>
      </c>
      <c r="M317" s="131" t="s">
        <v>0</v>
      </c>
      <c r="N317" s="131" t="s">
        <v>262</v>
      </c>
      <c r="O317" s="131" t="s">
        <v>143</v>
      </c>
      <c r="P317" s="131">
        <v>320</v>
      </c>
      <c r="Q317" s="86"/>
      <c r="R317" s="87"/>
      <c r="S317" s="88"/>
      <c r="T317" s="198"/>
      <c r="U317" s="201"/>
    </row>
    <row r="318" spans="3:21" ht="15" customHeight="1">
      <c r="C318" s="172"/>
      <c r="D318" s="322"/>
      <c r="E318" s="325"/>
      <c r="F318" s="240" t="s">
        <v>565</v>
      </c>
      <c r="G318" s="131"/>
      <c r="H318" s="131" t="s">
        <v>136</v>
      </c>
      <c r="I318" s="131" t="s">
        <v>139</v>
      </c>
      <c r="J318" s="131" t="s">
        <v>0</v>
      </c>
      <c r="K318" s="131" t="s">
        <v>140</v>
      </c>
      <c r="L318" s="131" t="s">
        <v>141</v>
      </c>
      <c r="M318" s="131" t="s">
        <v>0</v>
      </c>
      <c r="N318" s="131" t="s">
        <v>263</v>
      </c>
      <c r="O318" s="131" t="s">
        <v>143</v>
      </c>
      <c r="P318" s="131">
        <v>321</v>
      </c>
      <c r="Q318" s="86"/>
      <c r="R318" s="87"/>
      <c r="S318" s="88"/>
      <c r="T318" s="198"/>
      <c r="U318" s="201"/>
    </row>
    <row r="319" spans="3:21" ht="15" customHeight="1">
      <c r="C319" s="172"/>
      <c r="D319" s="322"/>
      <c r="E319" s="325"/>
      <c r="F319" s="240" t="s">
        <v>566</v>
      </c>
      <c r="G319" s="131"/>
      <c r="H319" s="131" t="s">
        <v>136</v>
      </c>
      <c r="I319" s="131" t="s">
        <v>139</v>
      </c>
      <c r="J319" s="131" t="s">
        <v>0</v>
      </c>
      <c r="K319" s="131" t="s">
        <v>140</v>
      </c>
      <c r="L319" s="131" t="s">
        <v>141</v>
      </c>
      <c r="M319" s="131" t="s">
        <v>0</v>
      </c>
      <c r="N319" s="131" t="s">
        <v>264</v>
      </c>
      <c r="O319" s="131" t="s">
        <v>143</v>
      </c>
      <c r="P319" s="131">
        <v>322</v>
      </c>
      <c r="Q319" s="86"/>
      <c r="R319" s="87"/>
      <c r="S319" s="88"/>
      <c r="T319" s="198"/>
      <c r="U319" s="201"/>
    </row>
    <row r="320" spans="3:21" ht="15" customHeight="1">
      <c r="C320" s="172"/>
      <c r="D320" s="322"/>
      <c r="E320" s="325"/>
      <c r="F320" s="240" t="s">
        <v>35</v>
      </c>
      <c r="G320" s="131"/>
      <c r="H320" s="131" t="s">
        <v>136</v>
      </c>
      <c r="I320" s="131" t="s">
        <v>139</v>
      </c>
      <c r="J320" s="131" t="s">
        <v>0</v>
      </c>
      <c r="K320" s="131" t="s">
        <v>140</v>
      </c>
      <c r="L320" s="131" t="s">
        <v>141</v>
      </c>
      <c r="M320" s="131" t="s">
        <v>0</v>
      </c>
      <c r="N320" s="131" t="s">
        <v>265</v>
      </c>
      <c r="O320" s="131" t="s">
        <v>143</v>
      </c>
      <c r="P320" s="131">
        <v>323</v>
      </c>
      <c r="Q320" s="86"/>
      <c r="R320" s="87"/>
      <c r="S320" s="88"/>
      <c r="T320" s="198"/>
      <c r="U320" s="201"/>
    </row>
    <row r="321" spans="3:40" ht="15" customHeight="1">
      <c r="C321" s="172"/>
      <c r="D321" s="322"/>
      <c r="E321" s="325"/>
      <c r="F321" s="240" t="s">
        <v>567</v>
      </c>
      <c r="G321" s="131"/>
      <c r="H321" s="131" t="s">
        <v>136</v>
      </c>
      <c r="I321" s="131" t="s">
        <v>139</v>
      </c>
      <c r="J321" s="131" t="s">
        <v>0</v>
      </c>
      <c r="K321" s="131" t="s">
        <v>140</v>
      </c>
      <c r="L321" s="131" t="s">
        <v>141</v>
      </c>
      <c r="M321" s="131" t="s">
        <v>0</v>
      </c>
      <c r="N321" s="131" t="s">
        <v>266</v>
      </c>
      <c r="O321" s="131" t="s">
        <v>143</v>
      </c>
      <c r="P321" s="131">
        <v>324</v>
      </c>
      <c r="Q321" s="86"/>
      <c r="R321" s="87"/>
      <c r="S321" s="88"/>
      <c r="T321" s="198"/>
      <c r="U321" s="201"/>
    </row>
    <row r="322" spans="3:40" ht="15" customHeight="1">
      <c r="C322" s="172"/>
      <c r="D322" s="322"/>
      <c r="E322" s="325"/>
      <c r="F322" s="240" t="s">
        <v>36</v>
      </c>
      <c r="G322" s="131"/>
      <c r="H322" s="131" t="s">
        <v>136</v>
      </c>
      <c r="I322" s="131" t="s">
        <v>139</v>
      </c>
      <c r="J322" s="131" t="s">
        <v>0</v>
      </c>
      <c r="K322" s="131" t="s">
        <v>140</v>
      </c>
      <c r="L322" s="131" t="s">
        <v>141</v>
      </c>
      <c r="M322" s="131" t="s">
        <v>0</v>
      </c>
      <c r="N322" s="131" t="s">
        <v>267</v>
      </c>
      <c r="O322" s="131" t="s">
        <v>143</v>
      </c>
      <c r="P322" s="131">
        <v>325</v>
      </c>
      <c r="Q322" s="86"/>
      <c r="R322" s="87"/>
      <c r="S322" s="88"/>
      <c r="T322" s="198"/>
      <c r="U322" s="201"/>
    </row>
    <row r="323" spans="3:40" ht="15" customHeight="1">
      <c r="C323" s="172"/>
      <c r="D323" s="322"/>
      <c r="E323" s="325"/>
      <c r="F323" s="240" t="s">
        <v>37</v>
      </c>
      <c r="G323" s="131"/>
      <c r="H323" s="131" t="s">
        <v>136</v>
      </c>
      <c r="I323" s="131" t="s">
        <v>139</v>
      </c>
      <c r="J323" s="131" t="s">
        <v>0</v>
      </c>
      <c r="K323" s="131" t="s">
        <v>140</v>
      </c>
      <c r="L323" s="131" t="s">
        <v>141</v>
      </c>
      <c r="M323" s="131" t="s">
        <v>0</v>
      </c>
      <c r="N323" s="131" t="s">
        <v>268</v>
      </c>
      <c r="O323" s="131" t="s">
        <v>143</v>
      </c>
      <c r="P323" s="131">
        <v>326</v>
      </c>
      <c r="Q323" s="86"/>
      <c r="R323" s="87"/>
      <c r="S323" s="88"/>
      <c r="T323" s="198"/>
      <c r="U323" s="201"/>
    </row>
    <row r="324" spans="3:40" ht="15" customHeight="1">
      <c r="C324" s="172"/>
      <c r="D324" s="322"/>
      <c r="E324" s="325"/>
      <c r="F324" s="240" t="s">
        <v>568</v>
      </c>
      <c r="G324" s="131"/>
      <c r="H324" s="131" t="s">
        <v>136</v>
      </c>
      <c r="I324" s="131" t="s">
        <v>139</v>
      </c>
      <c r="J324" s="131" t="s">
        <v>0</v>
      </c>
      <c r="K324" s="131" t="s">
        <v>140</v>
      </c>
      <c r="L324" s="131" t="s">
        <v>141</v>
      </c>
      <c r="M324" s="131" t="s">
        <v>0</v>
      </c>
      <c r="N324" s="131" t="s">
        <v>269</v>
      </c>
      <c r="O324" s="131" t="s">
        <v>143</v>
      </c>
      <c r="P324" s="131">
        <v>327</v>
      </c>
      <c r="Q324" s="86"/>
      <c r="R324" s="87"/>
      <c r="S324" s="88"/>
      <c r="T324" s="198"/>
      <c r="U324" s="201"/>
    </row>
    <row r="325" spans="3:40" ht="15" customHeight="1">
      <c r="C325" s="172"/>
      <c r="D325" s="322"/>
      <c r="E325" s="325"/>
      <c r="F325" s="240" t="s">
        <v>38</v>
      </c>
      <c r="G325" s="131"/>
      <c r="H325" s="131" t="s">
        <v>136</v>
      </c>
      <c r="I325" s="131" t="s">
        <v>139</v>
      </c>
      <c r="J325" s="131" t="s">
        <v>0</v>
      </c>
      <c r="K325" s="131" t="s">
        <v>140</v>
      </c>
      <c r="L325" s="131" t="s">
        <v>141</v>
      </c>
      <c r="M325" s="131" t="s">
        <v>0</v>
      </c>
      <c r="N325" s="131" t="s">
        <v>270</v>
      </c>
      <c r="O325" s="131" t="s">
        <v>143</v>
      </c>
      <c r="P325" s="131">
        <v>328</v>
      </c>
      <c r="Q325" s="86"/>
      <c r="R325" s="87"/>
      <c r="S325" s="88"/>
      <c r="T325" s="198"/>
      <c r="U325" s="201"/>
    </row>
    <row r="326" spans="3:40" ht="15" customHeight="1">
      <c r="C326" s="172"/>
      <c r="D326" s="322"/>
      <c r="E326" s="325"/>
      <c r="F326" s="240" t="s">
        <v>569</v>
      </c>
      <c r="G326" s="131"/>
      <c r="H326" s="131" t="s">
        <v>136</v>
      </c>
      <c r="I326" s="131" t="s">
        <v>139</v>
      </c>
      <c r="J326" s="131" t="s">
        <v>0</v>
      </c>
      <c r="K326" s="131" t="s">
        <v>140</v>
      </c>
      <c r="L326" s="131" t="s">
        <v>141</v>
      </c>
      <c r="M326" s="131" t="s">
        <v>0</v>
      </c>
      <c r="N326" s="131" t="s">
        <v>271</v>
      </c>
      <c r="O326" s="131" t="s">
        <v>143</v>
      </c>
      <c r="P326" s="131">
        <v>329</v>
      </c>
      <c r="Q326" s="86"/>
      <c r="R326" s="87"/>
      <c r="S326" s="88"/>
      <c r="T326" s="198"/>
      <c r="U326" s="201"/>
    </row>
    <row r="327" spans="3:40" ht="15" customHeight="1">
      <c r="C327" s="172"/>
      <c r="D327" s="322"/>
      <c r="E327" s="325"/>
      <c r="F327" s="240" t="s">
        <v>570</v>
      </c>
      <c r="G327" s="131"/>
      <c r="H327" s="131" t="s">
        <v>136</v>
      </c>
      <c r="I327" s="131" t="s">
        <v>139</v>
      </c>
      <c r="J327" s="131" t="s">
        <v>0</v>
      </c>
      <c r="K327" s="131" t="s">
        <v>140</v>
      </c>
      <c r="L327" s="131" t="s">
        <v>141</v>
      </c>
      <c r="M327" s="131" t="s">
        <v>0</v>
      </c>
      <c r="N327" s="131" t="s">
        <v>272</v>
      </c>
      <c r="O327" s="131" t="s">
        <v>143</v>
      </c>
      <c r="P327" s="131">
        <v>330</v>
      </c>
      <c r="Q327" s="86"/>
      <c r="R327" s="87"/>
      <c r="S327" s="88"/>
      <c r="T327" s="198"/>
      <c r="U327" s="201"/>
    </row>
    <row r="328" spans="3:40" ht="15" customHeight="1">
      <c r="C328" s="172"/>
      <c r="D328" s="322"/>
      <c r="E328" s="325"/>
      <c r="F328" s="240" t="s">
        <v>39</v>
      </c>
      <c r="G328" s="131"/>
      <c r="H328" s="131" t="s">
        <v>136</v>
      </c>
      <c r="I328" s="131" t="s">
        <v>139</v>
      </c>
      <c r="J328" s="131" t="s">
        <v>0</v>
      </c>
      <c r="K328" s="131" t="s">
        <v>140</v>
      </c>
      <c r="L328" s="131" t="s">
        <v>141</v>
      </c>
      <c r="M328" s="131" t="s">
        <v>0</v>
      </c>
      <c r="N328" s="131" t="s">
        <v>273</v>
      </c>
      <c r="O328" s="131" t="s">
        <v>143</v>
      </c>
      <c r="P328" s="131">
        <v>331</v>
      </c>
      <c r="Q328" s="86"/>
      <c r="R328" s="87"/>
      <c r="S328" s="88"/>
      <c r="T328" s="198"/>
      <c r="U328" s="201"/>
    </row>
    <row r="329" spans="3:40" ht="15" customHeight="1">
      <c r="C329" s="172"/>
      <c r="D329" s="322"/>
      <c r="E329" s="325"/>
      <c r="F329" s="240" t="s">
        <v>40</v>
      </c>
      <c r="G329" s="131"/>
      <c r="H329" s="131" t="s">
        <v>136</v>
      </c>
      <c r="I329" s="131" t="s">
        <v>139</v>
      </c>
      <c r="J329" s="131" t="s">
        <v>0</v>
      </c>
      <c r="K329" s="131" t="s">
        <v>140</v>
      </c>
      <c r="L329" s="131" t="s">
        <v>141</v>
      </c>
      <c r="M329" s="131" t="s">
        <v>0</v>
      </c>
      <c r="N329" s="131" t="s">
        <v>274</v>
      </c>
      <c r="O329" s="131" t="s">
        <v>143</v>
      </c>
      <c r="P329" s="131">
        <v>332</v>
      </c>
      <c r="Q329" s="86"/>
      <c r="R329" s="87"/>
      <c r="S329" s="88"/>
      <c r="T329" s="198"/>
      <c r="U329" s="201"/>
    </row>
    <row r="330" spans="3:40" ht="15" customHeight="1">
      <c r="C330" s="172"/>
      <c r="D330" s="322"/>
      <c r="E330" s="325"/>
      <c r="F330" s="240" t="s">
        <v>41</v>
      </c>
      <c r="G330" s="131"/>
      <c r="H330" s="131" t="s">
        <v>136</v>
      </c>
      <c r="I330" s="131" t="s">
        <v>139</v>
      </c>
      <c r="J330" s="131" t="s">
        <v>0</v>
      </c>
      <c r="K330" s="131" t="s">
        <v>140</v>
      </c>
      <c r="L330" s="131" t="s">
        <v>141</v>
      </c>
      <c r="M330" s="131" t="s">
        <v>0</v>
      </c>
      <c r="N330" s="131" t="s">
        <v>275</v>
      </c>
      <c r="O330" s="131" t="s">
        <v>143</v>
      </c>
      <c r="P330" s="131">
        <v>333</v>
      </c>
      <c r="Q330" s="86"/>
      <c r="R330" s="87"/>
      <c r="S330" s="88"/>
      <c r="T330" s="198"/>
      <c r="U330" s="201"/>
    </row>
    <row r="331" spans="3:40" ht="15" customHeight="1">
      <c r="C331" s="172"/>
      <c r="D331" s="322"/>
      <c r="E331" s="325"/>
      <c r="F331" s="240" t="s">
        <v>42</v>
      </c>
      <c r="G331" s="131"/>
      <c r="H331" s="131" t="s">
        <v>136</v>
      </c>
      <c r="I331" s="131" t="s">
        <v>139</v>
      </c>
      <c r="J331" s="131" t="s">
        <v>0</v>
      </c>
      <c r="K331" s="131" t="s">
        <v>140</v>
      </c>
      <c r="L331" s="131" t="s">
        <v>141</v>
      </c>
      <c r="M331" s="131" t="s">
        <v>0</v>
      </c>
      <c r="N331" s="131" t="s">
        <v>276</v>
      </c>
      <c r="O331" s="131" t="s">
        <v>143</v>
      </c>
      <c r="P331" s="131">
        <v>334</v>
      </c>
      <c r="Q331" s="86"/>
      <c r="R331" s="87"/>
      <c r="S331" s="88"/>
      <c r="T331" s="198"/>
      <c r="U331" s="201"/>
    </row>
    <row r="332" spans="3:40" ht="15" customHeight="1">
      <c r="C332" s="172"/>
      <c r="D332" s="322"/>
      <c r="E332" s="325"/>
      <c r="F332" s="240" t="s">
        <v>571</v>
      </c>
      <c r="G332" s="131"/>
      <c r="H332" s="131" t="s">
        <v>136</v>
      </c>
      <c r="I332" s="131" t="s">
        <v>139</v>
      </c>
      <c r="J332" s="131" t="s">
        <v>0</v>
      </c>
      <c r="K332" s="131" t="s">
        <v>140</v>
      </c>
      <c r="L332" s="131" t="s">
        <v>141</v>
      </c>
      <c r="M332" s="131" t="s">
        <v>0</v>
      </c>
      <c r="N332" s="131" t="s">
        <v>277</v>
      </c>
      <c r="O332" s="131" t="s">
        <v>143</v>
      </c>
      <c r="P332" s="131">
        <v>335</v>
      </c>
      <c r="Q332" s="86"/>
      <c r="R332" s="87"/>
      <c r="S332" s="88"/>
      <c r="T332" s="198"/>
      <c r="U332" s="201"/>
    </row>
    <row r="333" spans="3:40" ht="15" customHeight="1">
      <c r="C333" s="172"/>
      <c r="D333" s="322"/>
      <c r="E333" s="325"/>
      <c r="F333" s="240" t="s">
        <v>572</v>
      </c>
      <c r="G333" s="131"/>
      <c r="H333" s="131" t="s">
        <v>136</v>
      </c>
      <c r="I333" s="131" t="s">
        <v>139</v>
      </c>
      <c r="J333" s="131" t="s">
        <v>0</v>
      </c>
      <c r="K333" s="131" t="s">
        <v>140</v>
      </c>
      <c r="L333" s="131" t="s">
        <v>141</v>
      </c>
      <c r="M333" s="131" t="s">
        <v>0</v>
      </c>
      <c r="N333" s="131" t="s">
        <v>278</v>
      </c>
      <c r="O333" s="131" t="s">
        <v>143</v>
      </c>
      <c r="P333" s="131">
        <v>336</v>
      </c>
      <c r="Q333" s="86"/>
      <c r="R333" s="87"/>
      <c r="S333" s="88"/>
      <c r="T333" s="198"/>
      <c r="U333" s="201"/>
    </row>
    <row r="334" spans="3:40" ht="15" customHeight="1">
      <c r="C334" s="172"/>
      <c r="D334" s="322"/>
      <c r="E334" s="325"/>
      <c r="F334" s="240" t="s">
        <v>573</v>
      </c>
      <c r="G334" s="131"/>
      <c r="H334" s="131" t="s">
        <v>136</v>
      </c>
      <c r="I334" s="131" t="s">
        <v>139</v>
      </c>
      <c r="J334" s="131" t="s">
        <v>0</v>
      </c>
      <c r="K334" s="131" t="s">
        <v>140</v>
      </c>
      <c r="L334" s="131" t="s">
        <v>141</v>
      </c>
      <c r="M334" s="131" t="s">
        <v>0</v>
      </c>
      <c r="N334" s="131" t="s">
        <v>279</v>
      </c>
      <c r="O334" s="131" t="s">
        <v>143</v>
      </c>
      <c r="P334" s="131">
        <v>337</v>
      </c>
      <c r="Q334" s="86"/>
      <c r="R334" s="87"/>
      <c r="S334" s="88"/>
      <c r="T334" s="198"/>
      <c r="U334" s="201"/>
    </row>
    <row r="335" spans="3:40" ht="15" customHeight="1">
      <c r="C335" s="172"/>
      <c r="D335" s="322"/>
      <c r="E335" s="325"/>
      <c r="F335" s="240" t="s">
        <v>574</v>
      </c>
      <c r="G335" s="131"/>
      <c r="H335" s="131" t="s">
        <v>136</v>
      </c>
      <c r="I335" s="131" t="s">
        <v>139</v>
      </c>
      <c r="J335" s="131" t="s">
        <v>0</v>
      </c>
      <c r="K335" s="131" t="s">
        <v>140</v>
      </c>
      <c r="L335" s="131" t="s">
        <v>141</v>
      </c>
      <c r="M335" s="131" t="s">
        <v>0</v>
      </c>
      <c r="N335" s="131" t="s">
        <v>280</v>
      </c>
      <c r="O335" s="131" t="s">
        <v>143</v>
      </c>
      <c r="P335" s="131">
        <v>338</v>
      </c>
      <c r="Q335" s="86"/>
      <c r="R335" s="87"/>
      <c r="S335" s="88"/>
      <c r="T335" s="198"/>
      <c r="U335" s="201"/>
    </row>
    <row r="336" spans="3:40" ht="15" customHeight="1">
      <c r="C336" s="172"/>
      <c r="D336" s="322"/>
      <c r="E336" s="325"/>
      <c r="F336" s="240" t="s">
        <v>575</v>
      </c>
      <c r="G336" s="131"/>
      <c r="H336" s="131" t="s">
        <v>136</v>
      </c>
      <c r="I336" s="131" t="s">
        <v>139</v>
      </c>
      <c r="J336" s="131" t="s">
        <v>0</v>
      </c>
      <c r="K336" s="131" t="s">
        <v>140</v>
      </c>
      <c r="L336" s="131" t="s">
        <v>141</v>
      </c>
      <c r="M336" s="131" t="s">
        <v>0</v>
      </c>
      <c r="N336" s="131" t="s">
        <v>281</v>
      </c>
      <c r="O336" s="131" t="s">
        <v>143</v>
      </c>
      <c r="P336" s="131">
        <v>339</v>
      </c>
      <c r="Q336" s="86"/>
      <c r="R336" s="87"/>
      <c r="S336" s="88"/>
      <c r="T336" s="198"/>
      <c r="U336" s="198"/>
      <c r="V336" s="199"/>
      <c r="W336" s="199"/>
      <c r="X336" s="199"/>
      <c r="Y336" s="199"/>
      <c r="Z336" s="199"/>
      <c r="AA336" s="199"/>
      <c r="AB336" s="199"/>
      <c r="AC336" s="199"/>
      <c r="AD336" s="199"/>
      <c r="AE336" s="199"/>
      <c r="AF336" s="199"/>
      <c r="AG336" s="199"/>
      <c r="AH336" s="199"/>
      <c r="AI336" s="199"/>
      <c r="AJ336" s="199"/>
      <c r="AK336" s="199"/>
      <c r="AL336" s="199"/>
      <c r="AM336" s="199"/>
      <c r="AN336" s="199"/>
    </row>
    <row r="337" spans="3:40" ht="15" customHeight="1">
      <c r="C337" s="172"/>
      <c r="D337" s="322"/>
      <c r="E337" s="325"/>
      <c r="F337" s="240" t="s">
        <v>576</v>
      </c>
      <c r="G337" s="131"/>
      <c r="H337" s="131" t="s">
        <v>136</v>
      </c>
      <c r="I337" s="131" t="s">
        <v>139</v>
      </c>
      <c r="J337" s="131" t="s">
        <v>0</v>
      </c>
      <c r="K337" s="131" t="s">
        <v>140</v>
      </c>
      <c r="L337" s="131" t="s">
        <v>141</v>
      </c>
      <c r="M337" s="131" t="s">
        <v>0</v>
      </c>
      <c r="N337" s="131" t="s">
        <v>282</v>
      </c>
      <c r="O337" s="131" t="s">
        <v>143</v>
      </c>
      <c r="P337" s="131">
        <v>340</v>
      </c>
      <c r="Q337" s="86"/>
      <c r="R337" s="87"/>
      <c r="S337" s="88"/>
      <c r="T337" s="198"/>
      <c r="U337" s="198"/>
      <c r="V337" s="199"/>
      <c r="W337" s="199"/>
      <c r="X337" s="199"/>
      <c r="Y337" s="199"/>
      <c r="Z337" s="199"/>
      <c r="AA337" s="199"/>
      <c r="AB337" s="199"/>
      <c r="AC337" s="199"/>
      <c r="AD337" s="199"/>
      <c r="AE337" s="199"/>
      <c r="AF337" s="199"/>
      <c r="AG337" s="199"/>
      <c r="AH337" s="199"/>
      <c r="AI337" s="199"/>
      <c r="AJ337" s="199"/>
      <c r="AK337" s="199"/>
      <c r="AL337" s="199"/>
      <c r="AM337" s="199"/>
      <c r="AN337" s="199"/>
    </row>
    <row r="338" spans="3:40" ht="15" customHeight="1">
      <c r="C338" s="172"/>
      <c r="D338" s="322"/>
      <c r="E338" s="325"/>
      <c r="F338" s="240" t="s">
        <v>43</v>
      </c>
      <c r="G338" s="131"/>
      <c r="H338" s="131" t="s">
        <v>136</v>
      </c>
      <c r="I338" s="131" t="s">
        <v>139</v>
      </c>
      <c r="J338" s="131" t="s">
        <v>0</v>
      </c>
      <c r="K338" s="131" t="s">
        <v>140</v>
      </c>
      <c r="L338" s="131" t="s">
        <v>141</v>
      </c>
      <c r="M338" s="131" t="s">
        <v>0</v>
      </c>
      <c r="N338" s="131" t="s">
        <v>283</v>
      </c>
      <c r="O338" s="131" t="s">
        <v>143</v>
      </c>
      <c r="P338" s="131">
        <v>341</v>
      </c>
      <c r="Q338" s="86"/>
      <c r="R338" s="87"/>
      <c r="S338" s="88"/>
      <c r="T338" s="198"/>
      <c r="U338" s="198"/>
      <c r="V338" s="199"/>
      <c r="W338" s="199"/>
      <c r="X338" s="199"/>
      <c r="Y338" s="199"/>
      <c r="Z338" s="199"/>
      <c r="AA338" s="199"/>
      <c r="AB338" s="199"/>
      <c r="AC338" s="199"/>
      <c r="AD338" s="199"/>
      <c r="AE338" s="199"/>
      <c r="AF338" s="199"/>
      <c r="AG338" s="199"/>
      <c r="AH338" s="199"/>
      <c r="AI338" s="199"/>
      <c r="AJ338" s="199"/>
      <c r="AK338" s="199"/>
      <c r="AL338" s="199"/>
      <c r="AM338" s="199"/>
      <c r="AN338" s="199"/>
    </row>
    <row r="339" spans="3:40" ht="15" customHeight="1">
      <c r="C339" s="172"/>
      <c r="D339" s="322"/>
      <c r="E339" s="325"/>
      <c r="F339" s="240" t="s">
        <v>577</v>
      </c>
      <c r="G339" s="131"/>
      <c r="H339" s="131" t="s">
        <v>136</v>
      </c>
      <c r="I339" s="131" t="s">
        <v>139</v>
      </c>
      <c r="J339" s="131" t="s">
        <v>0</v>
      </c>
      <c r="K339" s="131" t="s">
        <v>140</v>
      </c>
      <c r="L339" s="131" t="s">
        <v>141</v>
      </c>
      <c r="M339" s="131" t="s">
        <v>0</v>
      </c>
      <c r="N339" s="131" t="s">
        <v>284</v>
      </c>
      <c r="O339" s="131" t="s">
        <v>143</v>
      </c>
      <c r="P339" s="131">
        <v>342</v>
      </c>
      <c r="Q339" s="86"/>
      <c r="R339" s="87"/>
      <c r="S339" s="88"/>
      <c r="T339" s="198"/>
      <c r="U339" s="198"/>
      <c r="V339" s="199"/>
      <c r="W339" s="199"/>
      <c r="X339" s="199"/>
      <c r="Y339" s="199"/>
      <c r="Z339" s="199"/>
      <c r="AA339" s="199"/>
      <c r="AB339" s="199"/>
      <c r="AC339" s="199"/>
      <c r="AD339" s="199"/>
      <c r="AE339" s="199"/>
      <c r="AF339" s="199"/>
      <c r="AG339" s="199"/>
      <c r="AH339" s="199"/>
      <c r="AI339" s="199"/>
      <c r="AJ339" s="199"/>
      <c r="AK339" s="199"/>
      <c r="AL339" s="199"/>
      <c r="AM339" s="199"/>
      <c r="AN339" s="199"/>
    </row>
    <row r="340" spans="3:40" ht="15" customHeight="1">
      <c r="C340" s="172"/>
      <c r="D340" s="322"/>
      <c r="E340" s="325"/>
      <c r="F340" s="240" t="s">
        <v>578</v>
      </c>
      <c r="G340" s="131"/>
      <c r="H340" s="131" t="s">
        <v>136</v>
      </c>
      <c r="I340" s="131" t="s">
        <v>139</v>
      </c>
      <c r="J340" s="131" t="s">
        <v>0</v>
      </c>
      <c r="K340" s="131" t="s">
        <v>140</v>
      </c>
      <c r="L340" s="131" t="s">
        <v>141</v>
      </c>
      <c r="M340" s="131" t="s">
        <v>0</v>
      </c>
      <c r="N340" s="131" t="s">
        <v>285</v>
      </c>
      <c r="O340" s="131" t="s">
        <v>143</v>
      </c>
      <c r="P340" s="131">
        <v>343</v>
      </c>
      <c r="Q340" s="86"/>
      <c r="R340" s="87"/>
      <c r="S340" s="88"/>
      <c r="T340" s="198"/>
      <c r="U340" s="198"/>
      <c r="V340" s="199"/>
      <c r="W340" s="199"/>
      <c r="X340" s="199"/>
      <c r="Y340" s="199"/>
      <c r="Z340" s="199"/>
      <c r="AA340" s="199"/>
      <c r="AB340" s="199"/>
      <c r="AC340" s="199"/>
      <c r="AD340" s="199"/>
      <c r="AE340" s="199"/>
      <c r="AF340" s="199"/>
      <c r="AG340" s="199"/>
      <c r="AH340" s="199"/>
      <c r="AI340" s="199"/>
      <c r="AJ340" s="199"/>
      <c r="AK340" s="199"/>
      <c r="AL340" s="199"/>
      <c r="AM340" s="199"/>
      <c r="AN340" s="199"/>
    </row>
    <row r="341" spans="3:40" ht="15" customHeight="1">
      <c r="C341" s="172"/>
      <c r="D341" s="322"/>
      <c r="E341" s="325"/>
      <c r="F341" s="240" t="s">
        <v>44</v>
      </c>
      <c r="G341" s="131"/>
      <c r="H341" s="131" t="s">
        <v>136</v>
      </c>
      <c r="I341" s="131" t="s">
        <v>139</v>
      </c>
      <c r="J341" s="131" t="s">
        <v>0</v>
      </c>
      <c r="K341" s="131" t="s">
        <v>140</v>
      </c>
      <c r="L341" s="131" t="s">
        <v>141</v>
      </c>
      <c r="M341" s="131" t="s">
        <v>0</v>
      </c>
      <c r="N341" s="131" t="s">
        <v>286</v>
      </c>
      <c r="O341" s="131" t="s">
        <v>143</v>
      </c>
      <c r="P341" s="131">
        <v>344</v>
      </c>
      <c r="Q341" s="86"/>
      <c r="R341" s="87"/>
      <c r="S341" s="88"/>
      <c r="T341" s="198"/>
      <c r="U341" s="198"/>
      <c r="V341" s="199"/>
      <c r="W341" s="199"/>
      <c r="X341" s="199"/>
      <c r="Y341" s="199"/>
      <c r="Z341" s="199"/>
      <c r="AA341" s="199"/>
      <c r="AB341" s="199"/>
      <c r="AC341" s="199"/>
      <c r="AD341" s="199"/>
      <c r="AE341" s="199"/>
      <c r="AF341" s="199"/>
      <c r="AG341" s="199"/>
      <c r="AH341" s="199"/>
      <c r="AI341" s="199"/>
      <c r="AJ341" s="199"/>
      <c r="AK341" s="199"/>
      <c r="AL341" s="199"/>
      <c r="AM341" s="199"/>
      <c r="AN341" s="199"/>
    </row>
    <row r="342" spans="3:40" ht="15" customHeight="1">
      <c r="C342" s="172"/>
      <c r="D342" s="322"/>
      <c r="E342" s="325"/>
      <c r="F342" s="240" t="s">
        <v>579</v>
      </c>
      <c r="G342" s="131"/>
      <c r="H342" s="131" t="s">
        <v>136</v>
      </c>
      <c r="I342" s="131" t="s">
        <v>139</v>
      </c>
      <c r="J342" s="131" t="s">
        <v>0</v>
      </c>
      <c r="K342" s="131" t="s">
        <v>140</v>
      </c>
      <c r="L342" s="131" t="s">
        <v>141</v>
      </c>
      <c r="M342" s="131" t="s">
        <v>0</v>
      </c>
      <c r="N342" s="131" t="s">
        <v>287</v>
      </c>
      <c r="O342" s="131" t="s">
        <v>143</v>
      </c>
      <c r="P342" s="131">
        <v>345</v>
      </c>
      <c r="Q342" s="86"/>
      <c r="R342" s="87"/>
      <c r="S342" s="88"/>
      <c r="T342" s="198"/>
      <c r="U342" s="198"/>
      <c r="V342" s="199"/>
      <c r="W342" s="199"/>
      <c r="X342" s="199"/>
      <c r="Y342" s="199"/>
      <c r="Z342" s="199"/>
      <c r="AA342" s="199"/>
      <c r="AB342" s="199"/>
      <c r="AC342" s="199"/>
      <c r="AD342" s="199"/>
      <c r="AE342" s="199"/>
      <c r="AF342" s="199"/>
      <c r="AG342" s="199"/>
      <c r="AH342" s="199"/>
      <c r="AI342" s="199"/>
      <c r="AJ342" s="199"/>
      <c r="AK342" s="199"/>
      <c r="AL342" s="199"/>
      <c r="AM342" s="199"/>
      <c r="AN342" s="199"/>
    </row>
    <row r="343" spans="3:40" ht="15" customHeight="1">
      <c r="C343" s="172"/>
      <c r="D343" s="322"/>
      <c r="E343" s="325"/>
      <c r="F343" s="240" t="s">
        <v>580</v>
      </c>
      <c r="G343" s="131"/>
      <c r="H343" s="131" t="s">
        <v>136</v>
      </c>
      <c r="I343" s="131" t="s">
        <v>139</v>
      </c>
      <c r="J343" s="131" t="s">
        <v>0</v>
      </c>
      <c r="K343" s="131" t="s">
        <v>140</v>
      </c>
      <c r="L343" s="131" t="s">
        <v>141</v>
      </c>
      <c r="M343" s="131" t="s">
        <v>0</v>
      </c>
      <c r="N343" s="131" t="s">
        <v>288</v>
      </c>
      <c r="O343" s="131" t="s">
        <v>143</v>
      </c>
      <c r="P343" s="131">
        <v>346</v>
      </c>
      <c r="Q343" s="86"/>
      <c r="R343" s="87"/>
      <c r="S343" s="88"/>
      <c r="T343" s="198"/>
      <c r="U343" s="198"/>
      <c r="V343" s="199"/>
      <c r="W343" s="199"/>
      <c r="X343" s="199"/>
      <c r="Y343" s="199"/>
      <c r="Z343" s="199"/>
      <c r="AA343" s="199"/>
      <c r="AB343" s="199"/>
      <c r="AC343" s="199"/>
      <c r="AD343" s="199"/>
      <c r="AE343" s="199"/>
      <c r="AF343" s="199"/>
      <c r="AG343" s="199"/>
      <c r="AH343" s="199"/>
      <c r="AI343" s="199"/>
      <c r="AJ343" s="199"/>
      <c r="AK343" s="199"/>
      <c r="AL343" s="199"/>
      <c r="AM343" s="199"/>
      <c r="AN343" s="199"/>
    </row>
    <row r="344" spans="3:40" ht="15" customHeight="1">
      <c r="C344" s="172"/>
      <c r="D344" s="322"/>
      <c r="E344" s="325"/>
      <c r="F344" s="241" t="s">
        <v>581</v>
      </c>
      <c r="G344" s="131"/>
      <c r="H344" s="131" t="s">
        <v>136</v>
      </c>
      <c r="I344" s="131" t="s">
        <v>139</v>
      </c>
      <c r="J344" s="131" t="s">
        <v>0</v>
      </c>
      <c r="K344" s="131" t="s">
        <v>140</v>
      </c>
      <c r="L344" s="131" t="s">
        <v>141</v>
      </c>
      <c r="M344" s="131" t="s">
        <v>0</v>
      </c>
      <c r="N344" s="131" t="s">
        <v>289</v>
      </c>
      <c r="O344" s="131" t="s">
        <v>143</v>
      </c>
      <c r="P344" s="194" t="s">
        <v>684</v>
      </c>
      <c r="Q344" s="89" t="str">
        <f>IF(OR(SUMPRODUCT(--(Q301:Q343=""),--(R301:R343=""))&gt;0,COUNTIF(R301:R343,"M")&gt;0,COUNTIF(R301:R343,"X")=43),"",SUM(Q301:Q343))</f>
        <v/>
      </c>
      <c r="R344" s="90" t="str">
        <f>IF(AND(OR(COUNTIF(R301:R343,"M")=43,COUNTIF(R301:R343,"X")=43),SUM(Q301:Q343)=0,ISNUMBER(Q344)),"",IF(COUNTIF(R301:R343,"M")&gt;0,"M",IF(AND(COUNTIF(R301:R343,R301)=43,OR(R301="X",R301="W",R301="Z")),UPPER(R301),"")))</f>
        <v/>
      </c>
      <c r="S344" s="91"/>
      <c r="T344" s="198"/>
      <c r="U344" s="200"/>
      <c r="V344" s="170"/>
      <c r="W344" s="170"/>
      <c r="X344" s="170"/>
      <c r="Y344" s="170"/>
      <c r="Z344" s="170"/>
      <c r="AA344" s="170"/>
      <c r="AB344" s="170"/>
      <c r="AC344" s="170"/>
      <c r="AD344" s="170"/>
      <c r="AE344" s="170"/>
      <c r="AF344" s="170"/>
      <c r="AG344" s="170"/>
      <c r="AH344" s="170"/>
      <c r="AI344" s="170"/>
      <c r="AJ344" s="170"/>
      <c r="AK344" s="170"/>
      <c r="AL344" s="170"/>
      <c r="AM344" s="170"/>
      <c r="AN344" s="170"/>
    </row>
    <row r="345" spans="3:40" ht="15" customHeight="1">
      <c r="C345" s="172"/>
      <c r="D345" s="321" t="s">
        <v>481</v>
      </c>
      <c r="E345" s="325" t="s">
        <v>583</v>
      </c>
      <c r="F345" s="240" t="s">
        <v>45</v>
      </c>
      <c r="G345" s="131"/>
      <c r="H345" s="131" t="s">
        <v>136</v>
      </c>
      <c r="I345" s="131" t="s">
        <v>139</v>
      </c>
      <c r="J345" s="131" t="s">
        <v>0</v>
      </c>
      <c r="K345" s="131" t="s">
        <v>140</v>
      </c>
      <c r="L345" s="131" t="s">
        <v>141</v>
      </c>
      <c r="M345" s="131" t="s">
        <v>0</v>
      </c>
      <c r="N345" s="131" t="s">
        <v>290</v>
      </c>
      <c r="O345" s="131" t="s">
        <v>143</v>
      </c>
      <c r="P345" s="131">
        <v>348</v>
      </c>
      <c r="Q345" s="86"/>
      <c r="R345" s="87"/>
      <c r="S345" s="88"/>
      <c r="T345" s="198"/>
      <c r="U345" s="198"/>
      <c r="V345" s="199"/>
      <c r="W345" s="199"/>
      <c r="X345" s="199"/>
      <c r="Y345" s="199"/>
      <c r="Z345" s="199"/>
      <c r="AA345" s="199"/>
      <c r="AB345" s="199"/>
      <c r="AC345" s="199"/>
      <c r="AD345" s="199"/>
      <c r="AE345" s="199"/>
      <c r="AF345" s="199"/>
      <c r="AG345" s="199"/>
      <c r="AH345" s="199"/>
      <c r="AI345" s="199"/>
      <c r="AJ345" s="199"/>
      <c r="AK345" s="199"/>
      <c r="AL345" s="199"/>
      <c r="AM345" s="199"/>
      <c r="AN345" s="199"/>
    </row>
    <row r="346" spans="3:40" ht="15" customHeight="1">
      <c r="C346" s="172"/>
      <c r="D346" s="322"/>
      <c r="E346" s="325"/>
      <c r="F346" s="240" t="s">
        <v>584</v>
      </c>
      <c r="G346" s="131"/>
      <c r="H346" s="131" t="s">
        <v>136</v>
      </c>
      <c r="I346" s="131" t="s">
        <v>139</v>
      </c>
      <c r="J346" s="131" t="s">
        <v>0</v>
      </c>
      <c r="K346" s="131" t="s">
        <v>140</v>
      </c>
      <c r="L346" s="131" t="s">
        <v>141</v>
      </c>
      <c r="M346" s="131" t="s">
        <v>0</v>
      </c>
      <c r="N346" s="131" t="s">
        <v>291</v>
      </c>
      <c r="O346" s="131" t="s">
        <v>143</v>
      </c>
      <c r="P346" s="131">
        <v>349</v>
      </c>
      <c r="Q346" s="86"/>
      <c r="R346" s="87"/>
      <c r="S346" s="88"/>
      <c r="T346" s="198"/>
      <c r="U346" s="198"/>
      <c r="V346" s="199"/>
      <c r="W346" s="199"/>
      <c r="X346" s="199"/>
      <c r="Y346" s="199"/>
      <c r="Z346" s="199"/>
      <c r="AA346" s="199"/>
      <c r="AB346" s="199"/>
      <c r="AC346" s="199"/>
      <c r="AD346" s="199"/>
      <c r="AE346" s="199"/>
      <c r="AF346" s="199"/>
      <c r="AG346" s="199"/>
      <c r="AH346" s="199"/>
      <c r="AI346" s="199"/>
      <c r="AJ346" s="199"/>
      <c r="AK346" s="199"/>
      <c r="AL346" s="199"/>
      <c r="AM346" s="199"/>
      <c r="AN346" s="199"/>
    </row>
    <row r="347" spans="3:40" ht="15" customHeight="1">
      <c r="C347" s="172"/>
      <c r="D347" s="322"/>
      <c r="E347" s="325"/>
      <c r="F347" s="240" t="s">
        <v>585</v>
      </c>
      <c r="G347" s="131"/>
      <c r="H347" s="131" t="s">
        <v>136</v>
      </c>
      <c r="I347" s="131" t="s">
        <v>139</v>
      </c>
      <c r="J347" s="131" t="s">
        <v>0</v>
      </c>
      <c r="K347" s="131" t="s">
        <v>140</v>
      </c>
      <c r="L347" s="131" t="s">
        <v>141</v>
      </c>
      <c r="M347" s="131" t="s">
        <v>0</v>
      </c>
      <c r="N347" s="131" t="s">
        <v>292</v>
      </c>
      <c r="O347" s="131" t="s">
        <v>143</v>
      </c>
      <c r="P347" s="131">
        <v>350</v>
      </c>
      <c r="Q347" s="86"/>
      <c r="R347" s="87"/>
      <c r="S347" s="88"/>
      <c r="T347" s="198"/>
      <c r="U347" s="198"/>
      <c r="V347" s="199"/>
      <c r="W347" s="199"/>
      <c r="X347" s="199"/>
      <c r="Y347" s="199"/>
      <c r="Z347" s="199"/>
      <c r="AA347" s="199"/>
      <c r="AB347" s="199"/>
      <c r="AC347" s="199"/>
      <c r="AD347" s="199"/>
      <c r="AE347" s="199"/>
      <c r="AF347" s="199"/>
      <c r="AG347" s="199"/>
      <c r="AH347" s="199"/>
      <c r="AI347" s="199"/>
      <c r="AJ347" s="199"/>
      <c r="AK347" s="199"/>
      <c r="AL347" s="199"/>
      <c r="AM347" s="199"/>
      <c r="AN347" s="199"/>
    </row>
    <row r="348" spans="3:40" ht="15" customHeight="1">
      <c r="C348" s="172"/>
      <c r="D348" s="322"/>
      <c r="E348" s="325"/>
      <c r="F348" s="240" t="s">
        <v>586</v>
      </c>
      <c r="G348" s="131"/>
      <c r="H348" s="131" t="s">
        <v>136</v>
      </c>
      <c r="I348" s="131" t="s">
        <v>139</v>
      </c>
      <c r="J348" s="131" t="s">
        <v>0</v>
      </c>
      <c r="K348" s="131" t="s">
        <v>140</v>
      </c>
      <c r="L348" s="131" t="s">
        <v>141</v>
      </c>
      <c r="M348" s="131" t="s">
        <v>0</v>
      </c>
      <c r="N348" s="131" t="s">
        <v>293</v>
      </c>
      <c r="O348" s="131" t="s">
        <v>143</v>
      </c>
      <c r="P348" s="131">
        <v>351</v>
      </c>
      <c r="Q348" s="86"/>
      <c r="R348" s="87"/>
      <c r="S348" s="88"/>
      <c r="T348" s="198"/>
      <c r="U348" s="198"/>
      <c r="V348" s="199"/>
      <c r="W348" s="199"/>
      <c r="X348" s="199"/>
      <c r="Y348" s="199"/>
      <c r="Z348" s="199"/>
      <c r="AA348" s="199"/>
      <c r="AB348" s="199"/>
      <c r="AC348" s="199"/>
      <c r="AD348" s="199"/>
      <c r="AE348" s="199"/>
      <c r="AF348" s="199"/>
      <c r="AG348" s="199"/>
      <c r="AH348" s="199"/>
      <c r="AI348" s="199"/>
      <c r="AJ348" s="199"/>
      <c r="AK348" s="199"/>
      <c r="AL348" s="199"/>
      <c r="AM348" s="199"/>
      <c r="AN348" s="199"/>
    </row>
    <row r="349" spans="3:40" ht="15" customHeight="1">
      <c r="C349" s="172"/>
      <c r="D349" s="322"/>
      <c r="E349" s="325"/>
      <c r="F349" s="240" t="s">
        <v>46</v>
      </c>
      <c r="G349" s="131"/>
      <c r="H349" s="131" t="s">
        <v>136</v>
      </c>
      <c r="I349" s="131" t="s">
        <v>139</v>
      </c>
      <c r="J349" s="131" t="s">
        <v>0</v>
      </c>
      <c r="K349" s="131" t="s">
        <v>140</v>
      </c>
      <c r="L349" s="131" t="s">
        <v>141</v>
      </c>
      <c r="M349" s="131" t="s">
        <v>0</v>
      </c>
      <c r="N349" s="131" t="s">
        <v>294</v>
      </c>
      <c r="O349" s="131" t="s">
        <v>143</v>
      </c>
      <c r="P349" s="131">
        <v>352</v>
      </c>
      <c r="Q349" s="86"/>
      <c r="R349" s="87"/>
      <c r="S349" s="88"/>
      <c r="T349" s="198"/>
      <c r="U349" s="198"/>
      <c r="V349" s="199"/>
      <c r="W349" s="199"/>
      <c r="X349" s="199"/>
      <c r="Y349" s="199"/>
      <c r="Z349" s="199"/>
      <c r="AA349" s="199"/>
      <c r="AB349" s="199"/>
      <c r="AC349" s="199"/>
      <c r="AD349" s="199"/>
      <c r="AE349" s="199"/>
      <c r="AF349" s="199"/>
      <c r="AG349" s="199"/>
      <c r="AH349" s="199"/>
      <c r="AI349" s="199"/>
      <c r="AJ349" s="199"/>
      <c r="AK349" s="199"/>
      <c r="AL349" s="199"/>
      <c r="AM349" s="199"/>
      <c r="AN349" s="199"/>
    </row>
    <row r="350" spans="3:40" ht="15" customHeight="1">
      <c r="C350" s="172"/>
      <c r="D350" s="322"/>
      <c r="E350" s="325"/>
      <c r="F350" s="240" t="s">
        <v>587</v>
      </c>
      <c r="G350" s="131"/>
      <c r="H350" s="131" t="s">
        <v>136</v>
      </c>
      <c r="I350" s="131" t="s">
        <v>139</v>
      </c>
      <c r="J350" s="131" t="s">
        <v>0</v>
      </c>
      <c r="K350" s="131" t="s">
        <v>140</v>
      </c>
      <c r="L350" s="131" t="s">
        <v>141</v>
      </c>
      <c r="M350" s="131" t="s">
        <v>0</v>
      </c>
      <c r="N350" s="131" t="s">
        <v>295</v>
      </c>
      <c r="O350" s="131" t="s">
        <v>143</v>
      </c>
      <c r="P350" s="131">
        <v>353</v>
      </c>
      <c r="Q350" s="86"/>
      <c r="R350" s="87"/>
      <c r="S350" s="88"/>
      <c r="T350" s="198"/>
      <c r="U350" s="198"/>
      <c r="V350" s="199"/>
      <c r="W350" s="199"/>
      <c r="X350" s="199"/>
      <c r="Y350" s="199"/>
      <c r="Z350" s="199"/>
      <c r="AA350" s="199"/>
      <c r="AB350" s="199"/>
      <c r="AC350" s="199"/>
      <c r="AD350" s="199"/>
      <c r="AE350" s="199"/>
      <c r="AF350" s="199"/>
      <c r="AG350" s="199"/>
      <c r="AH350" s="199"/>
      <c r="AI350" s="199"/>
      <c r="AJ350" s="199"/>
      <c r="AK350" s="199"/>
      <c r="AL350" s="199"/>
      <c r="AM350" s="199"/>
      <c r="AN350" s="199"/>
    </row>
    <row r="351" spans="3:40" ht="15" customHeight="1">
      <c r="C351" s="172"/>
      <c r="D351" s="322"/>
      <c r="E351" s="325"/>
      <c r="F351" s="240" t="s">
        <v>588</v>
      </c>
      <c r="G351" s="131"/>
      <c r="H351" s="131" t="s">
        <v>136</v>
      </c>
      <c r="I351" s="131" t="s">
        <v>139</v>
      </c>
      <c r="J351" s="131" t="s">
        <v>0</v>
      </c>
      <c r="K351" s="131" t="s">
        <v>140</v>
      </c>
      <c r="L351" s="131" t="s">
        <v>141</v>
      </c>
      <c r="M351" s="131" t="s">
        <v>0</v>
      </c>
      <c r="N351" s="131" t="s">
        <v>296</v>
      </c>
      <c r="O351" s="131" t="s">
        <v>143</v>
      </c>
      <c r="P351" s="131">
        <v>354</v>
      </c>
      <c r="Q351" s="86"/>
      <c r="R351" s="87"/>
      <c r="S351" s="88"/>
      <c r="T351" s="198"/>
      <c r="U351" s="201"/>
    </row>
    <row r="352" spans="3:40" ht="15" customHeight="1">
      <c r="C352" s="172"/>
      <c r="D352" s="322"/>
      <c r="E352" s="325"/>
      <c r="F352" s="240" t="s">
        <v>589</v>
      </c>
      <c r="G352" s="131"/>
      <c r="H352" s="131" t="s">
        <v>136</v>
      </c>
      <c r="I352" s="131" t="s">
        <v>139</v>
      </c>
      <c r="J352" s="131" t="s">
        <v>0</v>
      </c>
      <c r="K352" s="131" t="s">
        <v>140</v>
      </c>
      <c r="L352" s="131" t="s">
        <v>141</v>
      </c>
      <c r="M352" s="131" t="s">
        <v>0</v>
      </c>
      <c r="N352" s="131" t="s">
        <v>297</v>
      </c>
      <c r="O352" s="131" t="s">
        <v>143</v>
      </c>
      <c r="P352" s="131">
        <v>355</v>
      </c>
      <c r="Q352" s="86"/>
      <c r="R352" s="87"/>
      <c r="S352" s="88"/>
      <c r="T352" s="198"/>
      <c r="U352" s="201"/>
    </row>
    <row r="353" spans="3:21" ht="15" customHeight="1">
      <c r="C353" s="172"/>
      <c r="D353" s="322"/>
      <c r="E353" s="325"/>
      <c r="F353" s="240" t="s">
        <v>590</v>
      </c>
      <c r="G353" s="131"/>
      <c r="H353" s="131" t="s">
        <v>136</v>
      </c>
      <c r="I353" s="131" t="s">
        <v>139</v>
      </c>
      <c r="J353" s="131" t="s">
        <v>0</v>
      </c>
      <c r="K353" s="131" t="s">
        <v>140</v>
      </c>
      <c r="L353" s="131" t="s">
        <v>141</v>
      </c>
      <c r="M353" s="131" t="s">
        <v>0</v>
      </c>
      <c r="N353" s="131" t="s">
        <v>298</v>
      </c>
      <c r="O353" s="131" t="s">
        <v>143</v>
      </c>
      <c r="P353" s="131">
        <v>356</v>
      </c>
      <c r="Q353" s="86"/>
      <c r="R353" s="87"/>
      <c r="S353" s="88"/>
      <c r="T353" s="198"/>
      <c r="U353" s="201"/>
    </row>
    <row r="354" spans="3:21" ht="15" customHeight="1">
      <c r="C354" s="172"/>
      <c r="D354" s="322"/>
      <c r="E354" s="325"/>
      <c r="F354" s="240" t="s">
        <v>591</v>
      </c>
      <c r="G354" s="131"/>
      <c r="H354" s="131" t="s">
        <v>136</v>
      </c>
      <c r="I354" s="131" t="s">
        <v>139</v>
      </c>
      <c r="J354" s="131" t="s">
        <v>0</v>
      </c>
      <c r="K354" s="131" t="s">
        <v>140</v>
      </c>
      <c r="L354" s="131" t="s">
        <v>141</v>
      </c>
      <c r="M354" s="131" t="s">
        <v>0</v>
      </c>
      <c r="N354" s="131" t="s">
        <v>299</v>
      </c>
      <c r="O354" s="131" t="s">
        <v>143</v>
      </c>
      <c r="P354" s="131">
        <v>357</v>
      </c>
      <c r="Q354" s="86"/>
      <c r="R354" s="87"/>
      <c r="S354" s="88"/>
      <c r="T354" s="198"/>
      <c r="U354" s="201"/>
    </row>
    <row r="355" spans="3:21" ht="15" customHeight="1">
      <c r="C355" s="172"/>
      <c r="D355" s="322"/>
      <c r="E355" s="325"/>
      <c r="F355" s="240" t="s">
        <v>592</v>
      </c>
      <c r="G355" s="131"/>
      <c r="H355" s="131" t="s">
        <v>136</v>
      </c>
      <c r="I355" s="131" t="s">
        <v>139</v>
      </c>
      <c r="J355" s="131" t="s">
        <v>0</v>
      </c>
      <c r="K355" s="131" t="s">
        <v>140</v>
      </c>
      <c r="L355" s="131" t="s">
        <v>141</v>
      </c>
      <c r="M355" s="131" t="s">
        <v>0</v>
      </c>
      <c r="N355" s="131" t="s">
        <v>300</v>
      </c>
      <c r="O355" s="131" t="s">
        <v>143</v>
      </c>
      <c r="P355" s="131">
        <v>358</v>
      </c>
      <c r="Q355" s="86"/>
      <c r="R355" s="87"/>
      <c r="S355" s="88"/>
      <c r="T355" s="198"/>
      <c r="U355" s="201"/>
    </row>
    <row r="356" spans="3:21" ht="15" customHeight="1">
      <c r="C356" s="172"/>
      <c r="D356" s="322"/>
      <c r="E356" s="325"/>
      <c r="F356" s="240" t="s">
        <v>593</v>
      </c>
      <c r="G356" s="131"/>
      <c r="H356" s="131" t="s">
        <v>136</v>
      </c>
      <c r="I356" s="131" t="s">
        <v>139</v>
      </c>
      <c r="J356" s="131" t="s">
        <v>0</v>
      </c>
      <c r="K356" s="131" t="s">
        <v>140</v>
      </c>
      <c r="L356" s="131" t="s">
        <v>141</v>
      </c>
      <c r="M356" s="131" t="s">
        <v>0</v>
      </c>
      <c r="N356" s="131" t="s">
        <v>301</v>
      </c>
      <c r="O356" s="131" t="s">
        <v>143</v>
      </c>
      <c r="P356" s="131">
        <v>359</v>
      </c>
      <c r="Q356" s="86"/>
      <c r="R356" s="87"/>
      <c r="S356" s="88"/>
      <c r="T356" s="198"/>
      <c r="U356" s="201"/>
    </row>
    <row r="357" spans="3:21" ht="15" customHeight="1">
      <c r="C357" s="172"/>
      <c r="D357" s="322"/>
      <c r="E357" s="325"/>
      <c r="F357" s="240" t="s">
        <v>594</v>
      </c>
      <c r="G357" s="131"/>
      <c r="H357" s="131" t="s">
        <v>136</v>
      </c>
      <c r="I357" s="131" t="s">
        <v>139</v>
      </c>
      <c r="J357" s="131" t="s">
        <v>0</v>
      </c>
      <c r="K357" s="131" t="s">
        <v>140</v>
      </c>
      <c r="L357" s="131" t="s">
        <v>141</v>
      </c>
      <c r="M357" s="131" t="s">
        <v>0</v>
      </c>
      <c r="N357" s="131" t="s">
        <v>311</v>
      </c>
      <c r="O357" s="131" t="s">
        <v>143</v>
      </c>
      <c r="P357" s="131">
        <v>360</v>
      </c>
      <c r="Q357" s="86"/>
      <c r="R357" s="87"/>
      <c r="S357" s="88"/>
      <c r="T357" s="198"/>
      <c r="U357" s="201"/>
    </row>
    <row r="358" spans="3:21" ht="15" customHeight="1">
      <c r="C358" s="172"/>
      <c r="D358" s="322"/>
      <c r="E358" s="325"/>
      <c r="F358" s="240" t="s">
        <v>595</v>
      </c>
      <c r="G358" s="131"/>
      <c r="H358" s="131" t="s">
        <v>136</v>
      </c>
      <c r="I358" s="131" t="s">
        <v>139</v>
      </c>
      <c r="J358" s="131" t="s">
        <v>0</v>
      </c>
      <c r="K358" s="131" t="s">
        <v>140</v>
      </c>
      <c r="L358" s="131" t="s">
        <v>141</v>
      </c>
      <c r="M358" s="131" t="s">
        <v>0</v>
      </c>
      <c r="N358" s="131" t="s">
        <v>302</v>
      </c>
      <c r="O358" s="131" t="s">
        <v>143</v>
      </c>
      <c r="P358" s="131">
        <v>361</v>
      </c>
      <c r="Q358" s="86"/>
      <c r="R358" s="87"/>
      <c r="S358" s="88"/>
      <c r="T358" s="198"/>
      <c r="U358" s="201"/>
    </row>
    <row r="359" spans="3:21" ht="15" customHeight="1">
      <c r="C359" s="172"/>
      <c r="D359" s="322"/>
      <c r="E359" s="325"/>
      <c r="F359" s="240" t="s">
        <v>596</v>
      </c>
      <c r="G359" s="131"/>
      <c r="H359" s="131" t="s">
        <v>136</v>
      </c>
      <c r="I359" s="131" t="s">
        <v>139</v>
      </c>
      <c r="J359" s="131" t="s">
        <v>0</v>
      </c>
      <c r="K359" s="131" t="s">
        <v>140</v>
      </c>
      <c r="L359" s="131" t="s">
        <v>141</v>
      </c>
      <c r="M359" s="131" t="s">
        <v>0</v>
      </c>
      <c r="N359" s="131" t="s">
        <v>303</v>
      </c>
      <c r="O359" s="131" t="s">
        <v>143</v>
      </c>
      <c r="P359" s="131">
        <v>362</v>
      </c>
      <c r="Q359" s="86"/>
      <c r="R359" s="87"/>
      <c r="S359" s="88"/>
      <c r="T359" s="198"/>
      <c r="U359" s="201"/>
    </row>
    <row r="360" spans="3:21" ht="15" customHeight="1">
      <c r="C360" s="172"/>
      <c r="D360" s="322"/>
      <c r="E360" s="325"/>
      <c r="F360" s="240" t="s">
        <v>597</v>
      </c>
      <c r="G360" s="131"/>
      <c r="H360" s="131" t="s">
        <v>136</v>
      </c>
      <c r="I360" s="131" t="s">
        <v>139</v>
      </c>
      <c r="J360" s="131" t="s">
        <v>0</v>
      </c>
      <c r="K360" s="131" t="s">
        <v>140</v>
      </c>
      <c r="L360" s="131" t="s">
        <v>141</v>
      </c>
      <c r="M360" s="131" t="s">
        <v>0</v>
      </c>
      <c r="N360" s="131" t="s">
        <v>304</v>
      </c>
      <c r="O360" s="131" t="s">
        <v>143</v>
      </c>
      <c r="P360" s="131">
        <v>363</v>
      </c>
      <c r="Q360" s="86"/>
      <c r="R360" s="87"/>
      <c r="S360" s="88"/>
      <c r="T360" s="198"/>
      <c r="U360" s="201"/>
    </row>
    <row r="361" spans="3:21" ht="15" customHeight="1">
      <c r="C361" s="172"/>
      <c r="D361" s="322"/>
      <c r="E361" s="325"/>
      <c r="F361" s="240" t="s">
        <v>598</v>
      </c>
      <c r="G361" s="131"/>
      <c r="H361" s="131" t="s">
        <v>136</v>
      </c>
      <c r="I361" s="131" t="s">
        <v>139</v>
      </c>
      <c r="J361" s="131" t="s">
        <v>0</v>
      </c>
      <c r="K361" s="131" t="s">
        <v>140</v>
      </c>
      <c r="L361" s="131" t="s">
        <v>141</v>
      </c>
      <c r="M361" s="131" t="s">
        <v>0</v>
      </c>
      <c r="N361" s="131" t="s">
        <v>305</v>
      </c>
      <c r="O361" s="131" t="s">
        <v>143</v>
      </c>
      <c r="P361" s="131">
        <v>364</v>
      </c>
      <c r="Q361" s="86"/>
      <c r="R361" s="87"/>
      <c r="S361" s="88"/>
      <c r="T361" s="198"/>
      <c r="U361" s="201"/>
    </row>
    <row r="362" spans="3:21" ht="15" customHeight="1">
      <c r="C362" s="172"/>
      <c r="D362" s="322"/>
      <c r="E362" s="325"/>
      <c r="F362" s="240" t="s">
        <v>47</v>
      </c>
      <c r="G362" s="131"/>
      <c r="H362" s="131" t="s">
        <v>136</v>
      </c>
      <c r="I362" s="131" t="s">
        <v>139</v>
      </c>
      <c r="J362" s="131" t="s">
        <v>0</v>
      </c>
      <c r="K362" s="131" t="s">
        <v>140</v>
      </c>
      <c r="L362" s="131" t="s">
        <v>141</v>
      </c>
      <c r="M362" s="131" t="s">
        <v>0</v>
      </c>
      <c r="N362" s="131" t="s">
        <v>306</v>
      </c>
      <c r="O362" s="131" t="s">
        <v>143</v>
      </c>
      <c r="P362" s="131">
        <v>365</v>
      </c>
      <c r="Q362" s="86"/>
      <c r="R362" s="87"/>
      <c r="S362" s="88"/>
      <c r="T362" s="198"/>
      <c r="U362" s="201"/>
    </row>
    <row r="363" spans="3:21" ht="15" customHeight="1">
      <c r="C363" s="172"/>
      <c r="D363" s="322"/>
      <c r="E363" s="325"/>
      <c r="F363" s="240" t="s">
        <v>599</v>
      </c>
      <c r="G363" s="131"/>
      <c r="H363" s="131" t="s">
        <v>136</v>
      </c>
      <c r="I363" s="131" t="s">
        <v>139</v>
      </c>
      <c r="J363" s="131" t="s">
        <v>0</v>
      </c>
      <c r="K363" s="131" t="s">
        <v>140</v>
      </c>
      <c r="L363" s="131" t="s">
        <v>141</v>
      </c>
      <c r="M363" s="131" t="s">
        <v>0</v>
      </c>
      <c r="N363" s="131" t="s">
        <v>307</v>
      </c>
      <c r="O363" s="131" t="s">
        <v>143</v>
      </c>
      <c r="P363" s="131">
        <v>366</v>
      </c>
      <c r="Q363" s="86"/>
      <c r="R363" s="87"/>
      <c r="S363" s="88"/>
      <c r="T363" s="198"/>
      <c r="U363" s="201"/>
    </row>
    <row r="364" spans="3:21" ht="15" customHeight="1">
      <c r="C364" s="172"/>
      <c r="D364" s="322"/>
      <c r="E364" s="325"/>
      <c r="F364" s="240" t="s">
        <v>600</v>
      </c>
      <c r="G364" s="131"/>
      <c r="H364" s="131" t="s">
        <v>136</v>
      </c>
      <c r="I364" s="131" t="s">
        <v>139</v>
      </c>
      <c r="J364" s="131" t="s">
        <v>0</v>
      </c>
      <c r="K364" s="131" t="s">
        <v>140</v>
      </c>
      <c r="L364" s="131" t="s">
        <v>141</v>
      </c>
      <c r="M364" s="131" t="s">
        <v>0</v>
      </c>
      <c r="N364" s="131" t="s">
        <v>308</v>
      </c>
      <c r="O364" s="131" t="s">
        <v>143</v>
      </c>
      <c r="P364" s="131">
        <v>367</v>
      </c>
      <c r="Q364" s="86"/>
      <c r="R364" s="87"/>
      <c r="S364" s="88"/>
      <c r="T364" s="198"/>
      <c r="U364" s="201"/>
    </row>
    <row r="365" spans="3:21" ht="15" customHeight="1">
      <c r="C365" s="172"/>
      <c r="D365" s="322"/>
      <c r="E365" s="325"/>
      <c r="F365" s="240" t="s">
        <v>601</v>
      </c>
      <c r="G365" s="131"/>
      <c r="H365" s="131" t="s">
        <v>136</v>
      </c>
      <c r="I365" s="131" t="s">
        <v>139</v>
      </c>
      <c r="J365" s="131" t="s">
        <v>0</v>
      </c>
      <c r="K365" s="131" t="s">
        <v>140</v>
      </c>
      <c r="L365" s="131" t="s">
        <v>141</v>
      </c>
      <c r="M365" s="131" t="s">
        <v>0</v>
      </c>
      <c r="N365" s="131" t="s">
        <v>309</v>
      </c>
      <c r="O365" s="131" t="s">
        <v>143</v>
      </c>
      <c r="P365" s="131">
        <v>368</v>
      </c>
      <c r="Q365" s="86"/>
      <c r="R365" s="87"/>
      <c r="S365" s="88"/>
      <c r="T365" s="198"/>
      <c r="U365" s="201"/>
    </row>
    <row r="366" spans="3:21" ht="15" customHeight="1">
      <c r="C366" s="172"/>
      <c r="D366" s="322"/>
      <c r="E366" s="325"/>
      <c r="F366" s="240" t="s">
        <v>48</v>
      </c>
      <c r="G366" s="131"/>
      <c r="H366" s="131" t="s">
        <v>136</v>
      </c>
      <c r="I366" s="131" t="s">
        <v>139</v>
      </c>
      <c r="J366" s="131" t="s">
        <v>0</v>
      </c>
      <c r="K366" s="131" t="s">
        <v>140</v>
      </c>
      <c r="L366" s="131" t="s">
        <v>141</v>
      </c>
      <c r="M366" s="131" t="s">
        <v>0</v>
      </c>
      <c r="N366" s="131" t="s">
        <v>310</v>
      </c>
      <c r="O366" s="131" t="s">
        <v>143</v>
      </c>
      <c r="P366" s="131">
        <v>369</v>
      </c>
      <c r="Q366" s="86"/>
      <c r="R366" s="87"/>
      <c r="S366" s="88"/>
      <c r="T366" s="198"/>
      <c r="U366" s="201"/>
    </row>
    <row r="367" spans="3:21" ht="15" customHeight="1">
      <c r="C367" s="172"/>
      <c r="D367" s="322"/>
      <c r="E367" s="325"/>
      <c r="F367" s="240" t="s">
        <v>602</v>
      </c>
      <c r="G367" s="131"/>
      <c r="H367" s="131" t="s">
        <v>136</v>
      </c>
      <c r="I367" s="131" t="s">
        <v>139</v>
      </c>
      <c r="J367" s="131" t="s">
        <v>0</v>
      </c>
      <c r="K367" s="131" t="s">
        <v>140</v>
      </c>
      <c r="L367" s="131" t="s">
        <v>141</v>
      </c>
      <c r="M367" s="131" t="s">
        <v>0</v>
      </c>
      <c r="N367" s="131" t="s">
        <v>313</v>
      </c>
      <c r="O367" s="131" t="s">
        <v>143</v>
      </c>
      <c r="P367" s="131">
        <v>370</v>
      </c>
      <c r="Q367" s="86"/>
      <c r="R367" s="87"/>
      <c r="S367" s="88"/>
      <c r="T367" s="198"/>
      <c r="U367" s="201"/>
    </row>
    <row r="368" spans="3:21" ht="15" customHeight="1">
      <c r="C368" s="172"/>
      <c r="D368" s="322"/>
      <c r="E368" s="325"/>
      <c r="F368" s="240" t="s">
        <v>603</v>
      </c>
      <c r="G368" s="131"/>
      <c r="H368" s="131" t="s">
        <v>136</v>
      </c>
      <c r="I368" s="131" t="s">
        <v>139</v>
      </c>
      <c r="J368" s="131" t="s">
        <v>0</v>
      </c>
      <c r="K368" s="131" t="s">
        <v>140</v>
      </c>
      <c r="L368" s="131" t="s">
        <v>141</v>
      </c>
      <c r="M368" s="131" t="s">
        <v>0</v>
      </c>
      <c r="N368" s="131" t="s">
        <v>314</v>
      </c>
      <c r="O368" s="131" t="s">
        <v>143</v>
      </c>
      <c r="P368" s="131">
        <v>371</v>
      </c>
      <c r="Q368" s="86"/>
      <c r="R368" s="87"/>
      <c r="S368" s="88"/>
      <c r="T368" s="198"/>
      <c r="U368" s="201"/>
    </row>
    <row r="369" spans="3:40" ht="15" customHeight="1">
      <c r="C369" s="172"/>
      <c r="D369" s="322"/>
      <c r="E369" s="325"/>
      <c r="F369" s="240" t="s">
        <v>604</v>
      </c>
      <c r="G369" s="131"/>
      <c r="H369" s="131" t="s">
        <v>136</v>
      </c>
      <c r="I369" s="131" t="s">
        <v>139</v>
      </c>
      <c r="J369" s="131" t="s">
        <v>0</v>
      </c>
      <c r="K369" s="131" t="s">
        <v>140</v>
      </c>
      <c r="L369" s="131" t="s">
        <v>141</v>
      </c>
      <c r="M369" s="131" t="s">
        <v>0</v>
      </c>
      <c r="N369" s="131" t="s">
        <v>315</v>
      </c>
      <c r="O369" s="131" t="s">
        <v>143</v>
      </c>
      <c r="P369" s="131">
        <v>372</v>
      </c>
      <c r="Q369" s="86"/>
      <c r="R369" s="87"/>
      <c r="S369" s="88"/>
      <c r="T369" s="198"/>
      <c r="U369" s="201"/>
    </row>
    <row r="370" spans="3:40" ht="15" customHeight="1">
      <c r="C370" s="172"/>
      <c r="D370" s="322"/>
      <c r="E370" s="325"/>
      <c r="F370" s="240" t="s">
        <v>605</v>
      </c>
      <c r="G370" s="131"/>
      <c r="H370" s="131" t="s">
        <v>136</v>
      </c>
      <c r="I370" s="131" t="s">
        <v>139</v>
      </c>
      <c r="J370" s="131" t="s">
        <v>0</v>
      </c>
      <c r="K370" s="131" t="s">
        <v>140</v>
      </c>
      <c r="L370" s="131" t="s">
        <v>141</v>
      </c>
      <c r="M370" s="131" t="s">
        <v>0</v>
      </c>
      <c r="N370" s="131" t="s">
        <v>316</v>
      </c>
      <c r="O370" s="131" t="s">
        <v>143</v>
      </c>
      <c r="P370" s="131">
        <v>373</v>
      </c>
      <c r="Q370" s="86"/>
      <c r="R370" s="87"/>
      <c r="S370" s="88"/>
      <c r="T370" s="198"/>
      <c r="U370" s="201"/>
    </row>
    <row r="371" spans="3:40" ht="15" customHeight="1">
      <c r="C371" s="172"/>
      <c r="D371" s="322"/>
      <c r="E371" s="325"/>
      <c r="F371" s="240" t="s">
        <v>606</v>
      </c>
      <c r="G371" s="131"/>
      <c r="H371" s="131" t="s">
        <v>136</v>
      </c>
      <c r="I371" s="131" t="s">
        <v>139</v>
      </c>
      <c r="J371" s="131" t="s">
        <v>0</v>
      </c>
      <c r="K371" s="131" t="s">
        <v>140</v>
      </c>
      <c r="L371" s="131" t="s">
        <v>141</v>
      </c>
      <c r="M371" s="131" t="s">
        <v>0</v>
      </c>
      <c r="N371" s="131" t="s">
        <v>317</v>
      </c>
      <c r="O371" s="131" t="s">
        <v>143</v>
      </c>
      <c r="P371" s="131">
        <v>374</v>
      </c>
      <c r="Q371" s="86"/>
      <c r="R371" s="87"/>
      <c r="S371" s="88"/>
      <c r="T371" s="198"/>
      <c r="U371" s="201"/>
    </row>
    <row r="372" spans="3:40" ht="15" customHeight="1">
      <c r="C372" s="172"/>
      <c r="D372" s="322"/>
      <c r="E372" s="325"/>
      <c r="F372" s="240" t="s">
        <v>49</v>
      </c>
      <c r="G372" s="131"/>
      <c r="H372" s="131" t="s">
        <v>136</v>
      </c>
      <c r="I372" s="131" t="s">
        <v>139</v>
      </c>
      <c r="J372" s="131" t="s">
        <v>0</v>
      </c>
      <c r="K372" s="131" t="s">
        <v>140</v>
      </c>
      <c r="L372" s="131" t="s">
        <v>141</v>
      </c>
      <c r="M372" s="131" t="s">
        <v>0</v>
      </c>
      <c r="N372" s="131" t="s">
        <v>318</v>
      </c>
      <c r="O372" s="131" t="s">
        <v>143</v>
      </c>
      <c r="P372" s="131">
        <v>375</v>
      </c>
      <c r="Q372" s="86"/>
      <c r="R372" s="87"/>
      <c r="S372" s="88"/>
      <c r="T372" s="198"/>
      <c r="U372" s="201"/>
    </row>
    <row r="373" spans="3:40" ht="15" customHeight="1">
      <c r="C373" s="172"/>
      <c r="D373" s="322"/>
      <c r="E373" s="325"/>
      <c r="F373" s="240" t="s">
        <v>607</v>
      </c>
      <c r="G373" s="131"/>
      <c r="H373" s="131" t="s">
        <v>136</v>
      </c>
      <c r="I373" s="131" t="s">
        <v>139</v>
      </c>
      <c r="J373" s="131" t="s">
        <v>0</v>
      </c>
      <c r="K373" s="131" t="s">
        <v>140</v>
      </c>
      <c r="L373" s="131" t="s">
        <v>141</v>
      </c>
      <c r="M373" s="131" t="s">
        <v>0</v>
      </c>
      <c r="N373" s="131" t="s">
        <v>319</v>
      </c>
      <c r="O373" s="131" t="s">
        <v>143</v>
      </c>
      <c r="P373" s="131">
        <v>376</v>
      </c>
      <c r="Q373" s="86"/>
      <c r="R373" s="87"/>
      <c r="S373" s="88"/>
      <c r="T373" s="198"/>
      <c r="U373" s="201"/>
    </row>
    <row r="374" spans="3:40" ht="15" customHeight="1">
      <c r="C374" s="172"/>
      <c r="D374" s="322"/>
      <c r="E374" s="325"/>
      <c r="F374" s="240" t="s">
        <v>50</v>
      </c>
      <c r="G374" s="131"/>
      <c r="H374" s="131" t="s">
        <v>136</v>
      </c>
      <c r="I374" s="131" t="s">
        <v>139</v>
      </c>
      <c r="J374" s="131" t="s">
        <v>0</v>
      </c>
      <c r="K374" s="131" t="s">
        <v>140</v>
      </c>
      <c r="L374" s="131" t="s">
        <v>141</v>
      </c>
      <c r="M374" s="131" t="s">
        <v>0</v>
      </c>
      <c r="N374" s="131" t="s">
        <v>320</v>
      </c>
      <c r="O374" s="131" t="s">
        <v>143</v>
      </c>
      <c r="P374" s="131">
        <v>377</v>
      </c>
      <c r="Q374" s="86"/>
      <c r="R374" s="87"/>
      <c r="S374" s="88"/>
      <c r="T374" s="198"/>
      <c r="U374" s="201"/>
    </row>
    <row r="375" spans="3:40" ht="15" customHeight="1">
      <c r="C375" s="172"/>
      <c r="D375" s="322"/>
      <c r="E375" s="325"/>
      <c r="F375" s="240" t="s">
        <v>608</v>
      </c>
      <c r="G375" s="131"/>
      <c r="H375" s="131" t="s">
        <v>136</v>
      </c>
      <c r="I375" s="131" t="s">
        <v>139</v>
      </c>
      <c r="J375" s="131" t="s">
        <v>0</v>
      </c>
      <c r="K375" s="131" t="s">
        <v>140</v>
      </c>
      <c r="L375" s="131" t="s">
        <v>141</v>
      </c>
      <c r="M375" s="131" t="s">
        <v>0</v>
      </c>
      <c r="N375" s="131" t="s">
        <v>321</v>
      </c>
      <c r="O375" s="131" t="s">
        <v>143</v>
      </c>
      <c r="P375" s="131">
        <v>378</v>
      </c>
      <c r="Q375" s="86"/>
      <c r="R375" s="87"/>
      <c r="S375" s="88"/>
      <c r="T375" s="198"/>
      <c r="U375" s="201"/>
    </row>
    <row r="376" spans="3:40" ht="15" customHeight="1">
      <c r="C376" s="172"/>
      <c r="D376" s="322"/>
      <c r="E376" s="325"/>
      <c r="F376" s="240" t="s">
        <v>51</v>
      </c>
      <c r="G376" s="131"/>
      <c r="H376" s="131" t="s">
        <v>136</v>
      </c>
      <c r="I376" s="131" t="s">
        <v>139</v>
      </c>
      <c r="J376" s="131" t="s">
        <v>0</v>
      </c>
      <c r="K376" s="131" t="s">
        <v>140</v>
      </c>
      <c r="L376" s="131" t="s">
        <v>141</v>
      </c>
      <c r="M376" s="131" t="s">
        <v>0</v>
      </c>
      <c r="N376" s="131" t="s">
        <v>322</v>
      </c>
      <c r="O376" s="131" t="s">
        <v>143</v>
      </c>
      <c r="P376" s="131">
        <v>379</v>
      </c>
      <c r="Q376" s="86"/>
      <c r="R376" s="87"/>
      <c r="S376" s="88"/>
      <c r="T376" s="198"/>
      <c r="U376" s="201"/>
    </row>
    <row r="377" spans="3:40" ht="15" customHeight="1">
      <c r="C377" s="172"/>
      <c r="D377" s="322"/>
      <c r="E377" s="325"/>
      <c r="F377" s="240" t="s">
        <v>52</v>
      </c>
      <c r="G377" s="131"/>
      <c r="H377" s="131" t="s">
        <v>136</v>
      </c>
      <c r="I377" s="131" t="s">
        <v>139</v>
      </c>
      <c r="J377" s="131" t="s">
        <v>0</v>
      </c>
      <c r="K377" s="131" t="s">
        <v>140</v>
      </c>
      <c r="L377" s="131" t="s">
        <v>141</v>
      </c>
      <c r="M377" s="131" t="s">
        <v>0</v>
      </c>
      <c r="N377" s="131" t="s">
        <v>323</v>
      </c>
      <c r="O377" s="131" t="s">
        <v>143</v>
      </c>
      <c r="P377" s="131">
        <v>380</v>
      </c>
      <c r="Q377" s="86"/>
      <c r="R377" s="87"/>
      <c r="S377" s="88"/>
      <c r="T377" s="198"/>
      <c r="U377" s="201"/>
    </row>
    <row r="378" spans="3:40" ht="15" customHeight="1">
      <c r="C378" s="172"/>
      <c r="D378" s="322"/>
      <c r="E378" s="325"/>
      <c r="F378" s="240" t="s">
        <v>53</v>
      </c>
      <c r="G378" s="131"/>
      <c r="H378" s="131" t="s">
        <v>136</v>
      </c>
      <c r="I378" s="131" t="s">
        <v>139</v>
      </c>
      <c r="J378" s="131" t="s">
        <v>0</v>
      </c>
      <c r="K378" s="131" t="s">
        <v>140</v>
      </c>
      <c r="L378" s="131" t="s">
        <v>141</v>
      </c>
      <c r="M378" s="131" t="s">
        <v>0</v>
      </c>
      <c r="N378" s="131" t="s">
        <v>324</v>
      </c>
      <c r="O378" s="131" t="s">
        <v>143</v>
      </c>
      <c r="P378" s="131">
        <v>381</v>
      </c>
      <c r="Q378" s="86"/>
      <c r="R378" s="87"/>
      <c r="S378" s="88"/>
      <c r="T378" s="198"/>
      <c r="U378" s="201"/>
    </row>
    <row r="379" spans="3:40" ht="15" customHeight="1">
      <c r="C379" s="172"/>
      <c r="D379" s="322"/>
      <c r="E379" s="325"/>
      <c r="F379" s="240" t="s">
        <v>54</v>
      </c>
      <c r="G379" s="131"/>
      <c r="H379" s="131" t="s">
        <v>136</v>
      </c>
      <c r="I379" s="131" t="s">
        <v>139</v>
      </c>
      <c r="J379" s="131" t="s">
        <v>0</v>
      </c>
      <c r="K379" s="131" t="s">
        <v>140</v>
      </c>
      <c r="L379" s="131" t="s">
        <v>141</v>
      </c>
      <c r="M379" s="131" t="s">
        <v>0</v>
      </c>
      <c r="N379" s="131" t="s">
        <v>325</v>
      </c>
      <c r="O379" s="131" t="s">
        <v>143</v>
      </c>
      <c r="P379" s="131">
        <v>382</v>
      </c>
      <c r="Q379" s="86"/>
      <c r="R379" s="87"/>
      <c r="S379" s="88"/>
      <c r="T379" s="198"/>
      <c r="U379" s="201"/>
    </row>
    <row r="380" spans="3:40" ht="15" customHeight="1">
      <c r="C380" s="172"/>
      <c r="D380" s="322"/>
      <c r="E380" s="325"/>
      <c r="F380" s="240" t="s">
        <v>55</v>
      </c>
      <c r="G380" s="131"/>
      <c r="H380" s="131" t="s">
        <v>136</v>
      </c>
      <c r="I380" s="131" t="s">
        <v>139</v>
      </c>
      <c r="J380" s="131" t="s">
        <v>0</v>
      </c>
      <c r="K380" s="131" t="s">
        <v>140</v>
      </c>
      <c r="L380" s="131" t="s">
        <v>141</v>
      </c>
      <c r="M380" s="131" t="s">
        <v>0</v>
      </c>
      <c r="N380" s="131" t="s">
        <v>326</v>
      </c>
      <c r="O380" s="131" t="s">
        <v>143</v>
      </c>
      <c r="P380" s="131">
        <v>383</v>
      </c>
      <c r="Q380" s="86"/>
      <c r="R380" s="87"/>
      <c r="S380" s="88"/>
      <c r="T380" s="198"/>
      <c r="U380" s="201"/>
    </row>
    <row r="381" spans="3:40" ht="15" customHeight="1">
      <c r="C381" s="172"/>
      <c r="D381" s="322"/>
      <c r="E381" s="325"/>
      <c r="F381" s="240" t="s">
        <v>609</v>
      </c>
      <c r="G381" s="131"/>
      <c r="H381" s="131" t="s">
        <v>136</v>
      </c>
      <c r="I381" s="131" t="s">
        <v>139</v>
      </c>
      <c r="J381" s="131" t="s">
        <v>0</v>
      </c>
      <c r="K381" s="131" t="s">
        <v>140</v>
      </c>
      <c r="L381" s="131" t="s">
        <v>141</v>
      </c>
      <c r="M381" s="131" t="s">
        <v>0</v>
      </c>
      <c r="N381" s="131" t="s">
        <v>312</v>
      </c>
      <c r="O381" s="131" t="s">
        <v>143</v>
      </c>
      <c r="P381" s="131">
        <v>384</v>
      </c>
      <c r="Q381" s="86"/>
      <c r="R381" s="87"/>
      <c r="S381" s="88"/>
      <c r="T381" s="198"/>
      <c r="U381" s="201"/>
    </row>
    <row r="382" spans="3:40" ht="15" customHeight="1">
      <c r="C382" s="172"/>
      <c r="D382" s="322"/>
      <c r="E382" s="325"/>
      <c r="F382" s="240" t="s">
        <v>610</v>
      </c>
      <c r="G382" s="131"/>
      <c r="H382" s="131" t="s">
        <v>136</v>
      </c>
      <c r="I382" s="131" t="s">
        <v>139</v>
      </c>
      <c r="J382" s="131" t="s">
        <v>0</v>
      </c>
      <c r="K382" s="131" t="s">
        <v>140</v>
      </c>
      <c r="L382" s="131" t="s">
        <v>141</v>
      </c>
      <c r="M382" s="131" t="s">
        <v>0</v>
      </c>
      <c r="N382" s="131" t="s">
        <v>327</v>
      </c>
      <c r="O382" s="131" t="s">
        <v>143</v>
      </c>
      <c r="P382" s="131">
        <v>385</v>
      </c>
      <c r="Q382" s="86"/>
      <c r="R382" s="87"/>
      <c r="S382" s="88"/>
      <c r="T382" s="198"/>
      <c r="U382" s="201"/>
    </row>
    <row r="383" spans="3:40" ht="15" customHeight="1">
      <c r="C383" s="172"/>
      <c r="D383" s="322"/>
      <c r="E383" s="325"/>
      <c r="F383" s="240" t="s">
        <v>611</v>
      </c>
      <c r="G383" s="131"/>
      <c r="H383" s="131" t="s">
        <v>136</v>
      </c>
      <c r="I383" s="131" t="s">
        <v>139</v>
      </c>
      <c r="J383" s="131" t="s">
        <v>0</v>
      </c>
      <c r="K383" s="131" t="s">
        <v>140</v>
      </c>
      <c r="L383" s="131" t="s">
        <v>141</v>
      </c>
      <c r="M383" s="131" t="s">
        <v>0</v>
      </c>
      <c r="N383" s="131" t="s">
        <v>328</v>
      </c>
      <c r="O383" s="131" t="s">
        <v>143</v>
      </c>
      <c r="P383" s="131">
        <v>386</v>
      </c>
      <c r="Q383" s="86"/>
      <c r="R383" s="87"/>
      <c r="S383" s="88"/>
      <c r="T383" s="198"/>
      <c r="U383" s="198"/>
      <c r="V383" s="199"/>
      <c r="W383" s="199"/>
      <c r="X383" s="199"/>
      <c r="Y383" s="199"/>
      <c r="Z383" s="199"/>
      <c r="AA383" s="199"/>
      <c r="AB383" s="199"/>
      <c r="AC383" s="199"/>
      <c r="AD383" s="199"/>
      <c r="AE383" s="199"/>
      <c r="AF383" s="199"/>
      <c r="AG383" s="199"/>
      <c r="AH383" s="199"/>
      <c r="AI383" s="199"/>
      <c r="AJ383" s="199"/>
      <c r="AK383" s="199"/>
      <c r="AL383" s="199"/>
      <c r="AM383" s="199"/>
      <c r="AN383" s="199"/>
    </row>
    <row r="384" spans="3:40" ht="15" customHeight="1">
      <c r="C384" s="172"/>
      <c r="D384" s="322"/>
      <c r="E384" s="325"/>
      <c r="F384" s="240" t="s">
        <v>56</v>
      </c>
      <c r="G384" s="131"/>
      <c r="H384" s="131" t="s">
        <v>136</v>
      </c>
      <c r="I384" s="131" t="s">
        <v>139</v>
      </c>
      <c r="J384" s="131" t="s">
        <v>0</v>
      </c>
      <c r="K384" s="131" t="s">
        <v>140</v>
      </c>
      <c r="L384" s="131" t="s">
        <v>141</v>
      </c>
      <c r="M384" s="131" t="s">
        <v>0</v>
      </c>
      <c r="N384" s="131" t="s">
        <v>329</v>
      </c>
      <c r="O384" s="131" t="s">
        <v>143</v>
      </c>
      <c r="P384" s="131">
        <v>387</v>
      </c>
      <c r="Q384" s="86"/>
      <c r="R384" s="87"/>
      <c r="S384" s="88"/>
      <c r="T384" s="198"/>
      <c r="U384" s="198"/>
      <c r="V384" s="199"/>
      <c r="W384" s="199"/>
      <c r="X384" s="199"/>
      <c r="Y384" s="199"/>
      <c r="Z384" s="199"/>
      <c r="AA384" s="199"/>
      <c r="AB384" s="199"/>
      <c r="AC384" s="199"/>
      <c r="AD384" s="199"/>
      <c r="AE384" s="199"/>
      <c r="AF384" s="199"/>
      <c r="AG384" s="199"/>
      <c r="AH384" s="199"/>
      <c r="AI384" s="199"/>
      <c r="AJ384" s="199"/>
      <c r="AK384" s="199"/>
      <c r="AL384" s="199"/>
      <c r="AM384" s="199"/>
      <c r="AN384" s="199"/>
    </row>
    <row r="385" spans="3:40" ht="15" customHeight="1">
      <c r="C385" s="172"/>
      <c r="D385" s="322"/>
      <c r="E385" s="325"/>
      <c r="F385" s="240" t="s">
        <v>612</v>
      </c>
      <c r="G385" s="131"/>
      <c r="H385" s="131" t="s">
        <v>136</v>
      </c>
      <c r="I385" s="131" t="s">
        <v>139</v>
      </c>
      <c r="J385" s="131" t="s">
        <v>0</v>
      </c>
      <c r="K385" s="131" t="s">
        <v>140</v>
      </c>
      <c r="L385" s="131" t="s">
        <v>141</v>
      </c>
      <c r="M385" s="131" t="s">
        <v>0</v>
      </c>
      <c r="N385" s="131" t="s">
        <v>330</v>
      </c>
      <c r="O385" s="131" t="s">
        <v>143</v>
      </c>
      <c r="P385" s="131">
        <v>388</v>
      </c>
      <c r="Q385" s="86"/>
      <c r="R385" s="87"/>
      <c r="S385" s="88"/>
      <c r="T385" s="198"/>
      <c r="U385" s="198"/>
      <c r="V385" s="199"/>
      <c r="W385" s="199"/>
      <c r="X385" s="199"/>
      <c r="Y385" s="199"/>
      <c r="Z385" s="199"/>
      <c r="AA385" s="199"/>
      <c r="AB385" s="199"/>
      <c r="AC385" s="199"/>
      <c r="AD385" s="199"/>
      <c r="AE385" s="199"/>
      <c r="AF385" s="199"/>
      <c r="AG385" s="199"/>
      <c r="AH385" s="199"/>
      <c r="AI385" s="199"/>
      <c r="AJ385" s="199"/>
      <c r="AK385" s="199"/>
      <c r="AL385" s="199"/>
      <c r="AM385" s="199"/>
      <c r="AN385" s="199"/>
    </row>
    <row r="386" spans="3:40" ht="15" customHeight="1">
      <c r="C386" s="172"/>
      <c r="D386" s="322"/>
      <c r="E386" s="325"/>
      <c r="F386" s="240" t="s">
        <v>613</v>
      </c>
      <c r="G386" s="131"/>
      <c r="H386" s="131" t="s">
        <v>136</v>
      </c>
      <c r="I386" s="131" t="s">
        <v>139</v>
      </c>
      <c r="J386" s="131" t="s">
        <v>0</v>
      </c>
      <c r="K386" s="131" t="s">
        <v>140</v>
      </c>
      <c r="L386" s="131" t="s">
        <v>141</v>
      </c>
      <c r="M386" s="131" t="s">
        <v>0</v>
      </c>
      <c r="N386" s="131" t="s">
        <v>331</v>
      </c>
      <c r="O386" s="131" t="s">
        <v>143</v>
      </c>
      <c r="P386" s="131">
        <v>389</v>
      </c>
      <c r="Q386" s="86"/>
      <c r="R386" s="87"/>
      <c r="S386" s="88"/>
      <c r="T386" s="198"/>
      <c r="U386" s="198"/>
      <c r="V386" s="199"/>
      <c r="W386" s="199"/>
      <c r="X386" s="199"/>
      <c r="Y386" s="199"/>
      <c r="Z386" s="199"/>
      <c r="AA386" s="199"/>
      <c r="AB386" s="199"/>
      <c r="AC386" s="199"/>
      <c r="AD386" s="199"/>
      <c r="AE386" s="199"/>
      <c r="AF386" s="199"/>
      <c r="AG386" s="199"/>
      <c r="AH386" s="199"/>
      <c r="AI386" s="199"/>
      <c r="AJ386" s="199"/>
      <c r="AK386" s="199"/>
      <c r="AL386" s="199"/>
      <c r="AM386" s="199"/>
      <c r="AN386" s="199"/>
    </row>
    <row r="387" spans="3:40" ht="15" customHeight="1">
      <c r="C387" s="172"/>
      <c r="D387" s="322"/>
      <c r="E387" s="325"/>
      <c r="F387" s="240" t="s">
        <v>614</v>
      </c>
      <c r="G387" s="131"/>
      <c r="H387" s="131" t="s">
        <v>136</v>
      </c>
      <c r="I387" s="131" t="s">
        <v>139</v>
      </c>
      <c r="J387" s="131" t="s">
        <v>0</v>
      </c>
      <c r="K387" s="131" t="s">
        <v>140</v>
      </c>
      <c r="L387" s="131" t="s">
        <v>141</v>
      </c>
      <c r="M387" s="131" t="s">
        <v>0</v>
      </c>
      <c r="N387" s="131" t="s">
        <v>332</v>
      </c>
      <c r="O387" s="131" t="s">
        <v>143</v>
      </c>
      <c r="P387" s="131">
        <v>390</v>
      </c>
      <c r="Q387" s="86"/>
      <c r="R387" s="87"/>
      <c r="S387" s="88"/>
      <c r="T387" s="198"/>
      <c r="U387" s="198"/>
      <c r="V387" s="199"/>
      <c r="W387" s="199"/>
      <c r="X387" s="199"/>
      <c r="Y387" s="199"/>
      <c r="Z387" s="199"/>
      <c r="AA387" s="199"/>
      <c r="AB387" s="199"/>
      <c r="AC387" s="199"/>
      <c r="AD387" s="199"/>
      <c r="AE387" s="199"/>
      <c r="AF387" s="199"/>
      <c r="AG387" s="199"/>
      <c r="AH387" s="199"/>
      <c r="AI387" s="199"/>
      <c r="AJ387" s="199"/>
      <c r="AK387" s="199"/>
      <c r="AL387" s="199"/>
      <c r="AM387" s="199"/>
      <c r="AN387" s="199"/>
    </row>
    <row r="388" spans="3:40" ht="15" customHeight="1">
      <c r="C388" s="172"/>
      <c r="D388" s="322"/>
      <c r="E388" s="325"/>
      <c r="F388" s="240" t="s">
        <v>57</v>
      </c>
      <c r="G388" s="131"/>
      <c r="H388" s="131" t="s">
        <v>136</v>
      </c>
      <c r="I388" s="131" t="s">
        <v>139</v>
      </c>
      <c r="J388" s="131" t="s">
        <v>0</v>
      </c>
      <c r="K388" s="131" t="s">
        <v>140</v>
      </c>
      <c r="L388" s="131" t="s">
        <v>141</v>
      </c>
      <c r="M388" s="131" t="s">
        <v>0</v>
      </c>
      <c r="N388" s="131" t="s">
        <v>333</v>
      </c>
      <c r="O388" s="131" t="s">
        <v>143</v>
      </c>
      <c r="P388" s="131">
        <v>391</v>
      </c>
      <c r="Q388" s="86"/>
      <c r="R388" s="87"/>
      <c r="S388" s="88"/>
      <c r="T388" s="198"/>
      <c r="U388" s="198"/>
      <c r="V388" s="199"/>
      <c r="W388" s="199"/>
      <c r="X388" s="199"/>
      <c r="Y388" s="199"/>
      <c r="Z388" s="199"/>
      <c r="AA388" s="199"/>
      <c r="AB388" s="199"/>
      <c r="AC388" s="199"/>
      <c r="AD388" s="199"/>
      <c r="AE388" s="199"/>
      <c r="AF388" s="199"/>
      <c r="AG388" s="199"/>
      <c r="AH388" s="199"/>
      <c r="AI388" s="199"/>
      <c r="AJ388" s="199"/>
      <c r="AK388" s="199"/>
      <c r="AL388" s="199"/>
      <c r="AM388" s="199"/>
      <c r="AN388" s="199"/>
    </row>
    <row r="389" spans="3:40" ht="15" customHeight="1">
      <c r="C389" s="172"/>
      <c r="D389" s="322"/>
      <c r="E389" s="325"/>
      <c r="F389" s="240" t="s">
        <v>615</v>
      </c>
      <c r="G389" s="131"/>
      <c r="H389" s="131" t="s">
        <v>136</v>
      </c>
      <c r="I389" s="131" t="s">
        <v>139</v>
      </c>
      <c r="J389" s="131" t="s">
        <v>0</v>
      </c>
      <c r="K389" s="131" t="s">
        <v>140</v>
      </c>
      <c r="L389" s="131" t="s">
        <v>141</v>
      </c>
      <c r="M389" s="131" t="s">
        <v>0</v>
      </c>
      <c r="N389" s="131" t="s">
        <v>334</v>
      </c>
      <c r="O389" s="131" t="s">
        <v>143</v>
      </c>
      <c r="P389" s="131">
        <v>392</v>
      </c>
      <c r="Q389" s="86"/>
      <c r="R389" s="87"/>
      <c r="S389" s="88"/>
      <c r="T389" s="198"/>
      <c r="U389" s="198"/>
      <c r="V389" s="199"/>
      <c r="W389" s="199"/>
      <c r="X389" s="199"/>
      <c r="Y389" s="199"/>
      <c r="Z389" s="199"/>
      <c r="AA389" s="199"/>
      <c r="AB389" s="199"/>
      <c r="AC389" s="199"/>
      <c r="AD389" s="199"/>
      <c r="AE389" s="199"/>
      <c r="AF389" s="199"/>
      <c r="AG389" s="199"/>
      <c r="AH389" s="199"/>
      <c r="AI389" s="199"/>
      <c r="AJ389" s="199"/>
      <c r="AK389" s="199"/>
      <c r="AL389" s="199"/>
      <c r="AM389" s="199"/>
      <c r="AN389" s="199"/>
    </row>
    <row r="390" spans="3:40" ht="15" customHeight="1">
      <c r="C390" s="172"/>
      <c r="D390" s="322"/>
      <c r="E390" s="325"/>
      <c r="F390" s="240" t="s">
        <v>616</v>
      </c>
      <c r="G390" s="131"/>
      <c r="H390" s="131" t="s">
        <v>136</v>
      </c>
      <c r="I390" s="131" t="s">
        <v>139</v>
      </c>
      <c r="J390" s="131" t="s">
        <v>0</v>
      </c>
      <c r="K390" s="131" t="s">
        <v>140</v>
      </c>
      <c r="L390" s="131" t="s">
        <v>141</v>
      </c>
      <c r="M390" s="131" t="s">
        <v>0</v>
      </c>
      <c r="N390" s="131" t="s">
        <v>335</v>
      </c>
      <c r="O390" s="131" t="s">
        <v>143</v>
      </c>
      <c r="P390" s="131">
        <v>393</v>
      </c>
      <c r="Q390" s="86"/>
      <c r="R390" s="87"/>
      <c r="S390" s="88"/>
      <c r="T390" s="198"/>
      <c r="U390" s="198"/>
      <c r="V390" s="199"/>
      <c r="W390" s="199"/>
      <c r="X390" s="199"/>
      <c r="Y390" s="199"/>
      <c r="Z390" s="199"/>
      <c r="AA390" s="199"/>
      <c r="AB390" s="199"/>
      <c r="AC390" s="199"/>
      <c r="AD390" s="199"/>
      <c r="AE390" s="199"/>
      <c r="AF390" s="199"/>
      <c r="AG390" s="199"/>
      <c r="AH390" s="199"/>
      <c r="AI390" s="199"/>
      <c r="AJ390" s="199"/>
      <c r="AK390" s="199"/>
      <c r="AL390" s="199"/>
      <c r="AM390" s="199"/>
      <c r="AN390" s="199"/>
    </row>
    <row r="391" spans="3:40" ht="15" customHeight="1">
      <c r="C391" s="172"/>
      <c r="D391" s="322"/>
      <c r="E391" s="325"/>
      <c r="F391" s="240" t="s">
        <v>617</v>
      </c>
      <c r="G391" s="131"/>
      <c r="H391" s="131" t="s">
        <v>136</v>
      </c>
      <c r="I391" s="131" t="s">
        <v>139</v>
      </c>
      <c r="J391" s="131" t="s">
        <v>0</v>
      </c>
      <c r="K391" s="131" t="s">
        <v>140</v>
      </c>
      <c r="L391" s="131" t="s">
        <v>141</v>
      </c>
      <c r="M391" s="131" t="s">
        <v>0</v>
      </c>
      <c r="N391" s="131" t="s">
        <v>336</v>
      </c>
      <c r="O391" s="131" t="s">
        <v>143</v>
      </c>
      <c r="P391" s="131">
        <v>394</v>
      </c>
      <c r="Q391" s="86"/>
      <c r="R391" s="87"/>
      <c r="S391" s="88"/>
      <c r="T391" s="198"/>
      <c r="U391" s="198"/>
      <c r="V391" s="199"/>
      <c r="W391" s="199"/>
      <c r="X391" s="199"/>
      <c r="Y391" s="199"/>
      <c r="Z391" s="199"/>
      <c r="AA391" s="199"/>
      <c r="AB391" s="199"/>
      <c r="AC391" s="199"/>
      <c r="AD391" s="199"/>
      <c r="AE391" s="199"/>
      <c r="AF391" s="199"/>
      <c r="AG391" s="199"/>
      <c r="AH391" s="199"/>
      <c r="AI391" s="199"/>
      <c r="AJ391" s="199"/>
      <c r="AK391" s="199"/>
      <c r="AL391" s="199"/>
      <c r="AM391" s="199"/>
      <c r="AN391" s="199"/>
    </row>
    <row r="392" spans="3:40" ht="15" customHeight="1">
      <c r="C392" s="172"/>
      <c r="D392" s="322"/>
      <c r="E392" s="325"/>
      <c r="F392" s="240" t="s">
        <v>618</v>
      </c>
      <c r="G392" s="131"/>
      <c r="H392" s="131" t="s">
        <v>136</v>
      </c>
      <c r="I392" s="131" t="s">
        <v>139</v>
      </c>
      <c r="J392" s="131" t="s">
        <v>0</v>
      </c>
      <c r="K392" s="131" t="s">
        <v>140</v>
      </c>
      <c r="L392" s="131" t="s">
        <v>141</v>
      </c>
      <c r="M392" s="131" t="s">
        <v>0</v>
      </c>
      <c r="N392" s="131" t="s">
        <v>337</v>
      </c>
      <c r="O392" s="131" t="s">
        <v>143</v>
      </c>
      <c r="P392" s="131">
        <v>395</v>
      </c>
      <c r="Q392" s="86"/>
      <c r="R392" s="87"/>
      <c r="S392" s="88"/>
      <c r="T392" s="198"/>
      <c r="U392" s="198"/>
      <c r="V392" s="199"/>
      <c r="W392" s="199"/>
      <c r="X392" s="199"/>
      <c r="Y392" s="199"/>
      <c r="Z392" s="199"/>
      <c r="AA392" s="199"/>
      <c r="AB392" s="199"/>
      <c r="AC392" s="199"/>
      <c r="AD392" s="199"/>
      <c r="AE392" s="199"/>
      <c r="AF392" s="199"/>
      <c r="AG392" s="199"/>
      <c r="AH392" s="199"/>
      <c r="AI392" s="199"/>
      <c r="AJ392" s="199"/>
      <c r="AK392" s="199"/>
      <c r="AL392" s="199"/>
      <c r="AM392" s="199"/>
      <c r="AN392" s="199"/>
    </row>
    <row r="393" spans="3:40" ht="15" customHeight="1">
      <c r="C393" s="172"/>
      <c r="D393" s="322"/>
      <c r="E393" s="325"/>
      <c r="F393" s="240" t="s">
        <v>58</v>
      </c>
      <c r="G393" s="131"/>
      <c r="H393" s="131" t="s">
        <v>136</v>
      </c>
      <c r="I393" s="131" t="s">
        <v>139</v>
      </c>
      <c r="J393" s="131" t="s">
        <v>0</v>
      </c>
      <c r="K393" s="131" t="s">
        <v>140</v>
      </c>
      <c r="L393" s="131" t="s">
        <v>141</v>
      </c>
      <c r="M393" s="131" t="s">
        <v>0</v>
      </c>
      <c r="N393" s="131" t="s">
        <v>338</v>
      </c>
      <c r="O393" s="131" t="s">
        <v>143</v>
      </c>
      <c r="P393" s="131">
        <v>396</v>
      </c>
      <c r="Q393" s="86"/>
      <c r="R393" s="87"/>
      <c r="S393" s="88"/>
      <c r="T393" s="198"/>
      <c r="U393" s="198"/>
      <c r="V393" s="199"/>
      <c r="W393" s="199"/>
      <c r="X393" s="199"/>
      <c r="Y393" s="199"/>
      <c r="Z393" s="199"/>
      <c r="AA393" s="199"/>
      <c r="AB393" s="199"/>
      <c r="AC393" s="199"/>
      <c r="AD393" s="199"/>
      <c r="AE393" s="199"/>
      <c r="AF393" s="199"/>
      <c r="AG393" s="199"/>
      <c r="AH393" s="199"/>
      <c r="AI393" s="199"/>
      <c r="AJ393" s="199"/>
      <c r="AK393" s="199"/>
      <c r="AL393" s="199"/>
      <c r="AM393" s="199"/>
      <c r="AN393" s="199"/>
    </row>
    <row r="394" spans="3:40" ht="15" customHeight="1">
      <c r="C394" s="172"/>
      <c r="D394" s="322"/>
      <c r="E394" s="325"/>
      <c r="F394" s="240" t="s">
        <v>619</v>
      </c>
      <c r="G394" s="131"/>
      <c r="H394" s="131" t="s">
        <v>136</v>
      </c>
      <c r="I394" s="131" t="s">
        <v>139</v>
      </c>
      <c r="J394" s="131" t="s">
        <v>0</v>
      </c>
      <c r="K394" s="131" t="s">
        <v>140</v>
      </c>
      <c r="L394" s="131" t="s">
        <v>141</v>
      </c>
      <c r="M394" s="131" t="s">
        <v>0</v>
      </c>
      <c r="N394" s="131" t="s">
        <v>339</v>
      </c>
      <c r="O394" s="131" t="s">
        <v>143</v>
      </c>
      <c r="P394" s="131">
        <v>397</v>
      </c>
      <c r="Q394" s="86"/>
      <c r="R394" s="87"/>
      <c r="S394" s="88"/>
      <c r="T394" s="198"/>
      <c r="U394" s="198"/>
      <c r="V394" s="199"/>
      <c r="W394" s="199"/>
      <c r="X394" s="199"/>
      <c r="Y394" s="199"/>
      <c r="Z394" s="199"/>
      <c r="AA394" s="199"/>
      <c r="AB394" s="199"/>
      <c r="AC394" s="199"/>
      <c r="AD394" s="199"/>
      <c r="AE394" s="199"/>
      <c r="AF394" s="199"/>
      <c r="AG394" s="199"/>
      <c r="AH394" s="199"/>
      <c r="AI394" s="199"/>
      <c r="AJ394" s="199"/>
      <c r="AK394" s="199"/>
      <c r="AL394" s="199"/>
      <c r="AM394" s="199"/>
      <c r="AN394" s="199"/>
    </row>
    <row r="395" spans="3:40" ht="15" customHeight="1">
      <c r="C395" s="172"/>
      <c r="D395" s="322"/>
      <c r="E395" s="325"/>
      <c r="F395" s="240" t="s">
        <v>620</v>
      </c>
      <c r="G395" s="131"/>
      <c r="H395" s="131" t="s">
        <v>136</v>
      </c>
      <c r="I395" s="131" t="s">
        <v>139</v>
      </c>
      <c r="J395" s="131" t="s">
        <v>0</v>
      </c>
      <c r="K395" s="131" t="s">
        <v>140</v>
      </c>
      <c r="L395" s="131" t="s">
        <v>141</v>
      </c>
      <c r="M395" s="131" t="s">
        <v>0</v>
      </c>
      <c r="N395" s="131" t="s">
        <v>340</v>
      </c>
      <c r="O395" s="131" t="s">
        <v>143</v>
      </c>
      <c r="P395" s="131">
        <v>398</v>
      </c>
      <c r="Q395" s="86"/>
      <c r="R395" s="87"/>
      <c r="S395" s="88"/>
      <c r="T395" s="198"/>
      <c r="U395" s="200"/>
      <c r="V395" s="170"/>
      <c r="W395" s="170"/>
      <c r="X395" s="170"/>
      <c r="Y395" s="170"/>
      <c r="Z395" s="170"/>
      <c r="AA395" s="170"/>
      <c r="AB395" s="170"/>
      <c r="AC395" s="170"/>
      <c r="AD395" s="170"/>
      <c r="AE395" s="170"/>
      <c r="AF395" s="170"/>
      <c r="AG395" s="170"/>
      <c r="AH395" s="170"/>
      <c r="AI395" s="170"/>
      <c r="AJ395" s="170"/>
      <c r="AK395" s="170"/>
      <c r="AL395" s="170"/>
      <c r="AM395" s="170"/>
      <c r="AN395" s="170"/>
    </row>
    <row r="396" spans="3:40" ht="15" customHeight="1">
      <c r="C396" s="172"/>
      <c r="D396" s="322"/>
      <c r="E396" s="325"/>
      <c r="F396" s="241" t="s">
        <v>621</v>
      </c>
      <c r="G396" s="131"/>
      <c r="H396" s="131" t="s">
        <v>136</v>
      </c>
      <c r="I396" s="131" t="s">
        <v>139</v>
      </c>
      <c r="J396" s="131" t="s">
        <v>0</v>
      </c>
      <c r="K396" s="131" t="s">
        <v>140</v>
      </c>
      <c r="L396" s="131" t="s">
        <v>141</v>
      </c>
      <c r="M396" s="131" t="s">
        <v>0</v>
      </c>
      <c r="N396" s="131" t="s">
        <v>418</v>
      </c>
      <c r="O396" s="131" t="s">
        <v>143</v>
      </c>
      <c r="P396" s="194" t="s">
        <v>685</v>
      </c>
      <c r="Q396" s="89" t="str">
        <f>IF(OR(SUMPRODUCT(--(Q345:Q395=""),--(R345:R395=""))&gt;0,COUNTIF(R345:R395,"M")&gt;0,COUNTIF(R345:R395,"X")=51),"",SUM(Q345:Q395))</f>
        <v/>
      </c>
      <c r="R396" s="90" t="str">
        <f>IF(AND(OR(COUNTIF(R345:R395,"M")=51,COUNTIF(R345:R395,"X")=51),SUM(Q345:Q395)=0,ISNUMBER(Q396)),"",IF(COUNTIF(R345:R395,"M")&gt;0,"M",IF(AND(COUNTIF(R345:R395,R345)=51,OR(R345="X",R345="W",R345="Z")),UPPER(R345),"")))</f>
        <v/>
      </c>
      <c r="S396" s="91"/>
      <c r="T396" s="198"/>
      <c r="U396" s="198"/>
      <c r="V396" s="199"/>
      <c r="W396" s="199"/>
      <c r="X396" s="199"/>
      <c r="Y396" s="199"/>
      <c r="Z396" s="199"/>
      <c r="AA396" s="199"/>
      <c r="AB396" s="199"/>
      <c r="AC396" s="199"/>
      <c r="AD396" s="199"/>
      <c r="AE396" s="199"/>
      <c r="AF396" s="199"/>
      <c r="AG396" s="199"/>
      <c r="AH396" s="199"/>
      <c r="AI396" s="199"/>
      <c r="AJ396" s="199"/>
      <c r="AK396" s="199"/>
      <c r="AL396" s="199"/>
      <c r="AM396" s="199"/>
      <c r="AN396" s="199"/>
    </row>
    <row r="397" spans="3:40" ht="15" customHeight="1">
      <c r="C397" s="172"/>
      <c r="D397" s="321" t="s">
        <v>481</v>
      </c>
      <c r="E397" s="325" t="s">
        <v>59</v>
      </c>
      <c r="F397" s="240" t="s">
        <v>623</v>
      </c>
      <c r="G397" s="131"/>
      <c r="H397" s="131" t="s">
        <v>136</v>
      </c>
      <c r="I397" s="131" t="s">
        <v>139</v>
      </c>
      <c r="J397" s="131" t="s">
        <v>0</v>
      </c>
      <c r="K397" s="131" t="s">
        <v>140</v>
      </c>
      <c r="L397" s="131" t="s">
        <v>141</v>
      </c>
      <c r="M397" s="131" t="s">
        <v>0</v>
      </c>
      <c r="N397" s="131" t="s">
        <v>341</v>
      </c>
      <c r="O397" s="131" t="s">
        <v>143</v>
      </c>
      <c r="P397" s="131">
        <v>400</v>
      </c>
      <c r="Q397" s="86"/>
      <c r="R397" s="87"/>
      <c r="S397" s="88"/>
      <c r="T397" s="198"/>
      <c r="U397" s="198"/>
      <c r="V397" s="199"/>
      <c r="W397" s="199"/>
      <c r="X397" s="199"/>
      <c r="Y397" s="199"/>
      <c r="Z397" s="199"/>
      <c r="AA397" s="199"/>
      <c r="AB397" s="199"/>
      <c r="AC397" s="199"/>
      <c r="AD397" s="199"/>
      <c r="AE397" s="199"/>
      <c r="AF397" s="199"/>
      <c r="AG397" s="199"/>
      <c r="AH397" s="199"/>
      <c r="AI397" s="199"/>
      <c r="AJ397" s="199"/>
      <c r="AK397" s="199"/>
      <c r="AL397" s="199"/>
      <c r="AM397" s="199"/>
      <c r="AN397" s="199"/>
    </row>
    <row r="398" spans="3:40" ht="15" customHeight="1">
      <c r="C398" s="172"/>
      <c r="D398" s="322"/>
      <c r="E398" s="325"/>
      <c r="F398" s="240" t="s">
        <v>624</v>
      </c>
      <c r="G398" s="131"/>
      <c r="H398" s="131" t="s">
        <v>136</v>
      </c>
      <c r="I398" s="131" t="s">
        <v>139</v>
      </c>
      <c r="J398" s="131" t="s">
        <v>0</v>
      </c>
      <c r="K398" s="131" t="s">
        <v>140</v>
      </c>
      <c r="L398" s="131" t="s">
        <v>141</v>
      </c>
      <c r="M398" s="131" t="s">
        <v>0</v>
      </c>
      <c r="N398" s="131" t="s">
        <v>342</v>
      </c>
      <c r="O398" s="131" t="s">
        <v>143</v>
      </c>
      <c r="P398" s="131">
        <v>401</v>
      </c>
      <c r="Q398" s="86"/>
      <c r="R398" s="87"/>
      <c r="S398" s="88"/>
      <c r="T398" s="198"/>
      <c r="U398" s="198"/>
      <c r="V398" s="199"/>
      <c r="W398" s="199"/>
      <c r="X398" s="199"/>
      <c r="Y398" s="199"/>
      <c r="Z398" s="199"/>
      <c r="AA398" s="199"/>
      <c r="AB398" s="199"/>
      <c r="AC398" s="199"/>
      <c r="AD398" s="199"/>
      <c r="AE398" s="199"/>
      <c r="AF398" s="199"/>
      <c r="AG398" s="199"/>
      <c r="AH398" s="199"/>
      <c r="AI398" s="199"/>
      <c r="AJ398" s="199"/>
      <c r="AK398" s="199"/>
      <c r="AL398" s="199"/>
      <c r="AM398" s="199"/>
      <c r="AN398" s="199"/>
    </row>
    <row r="399" spans="3:40" ht="15" customHeight="1">
      <c r="C399" s="172"/>
      <c r="D399" s="322"/>
      <c r="E399" s="325"/>
      <c r="F399" s="240" t="s">
        <v>625</v>
      </c>
      <c r="G399" s="131"/>
      <c r="H399" s="131" t="s">
        <v>136</v>
      </c>
      <c r="I399" s="131" t="s">
        <v>139</v>
      </c>
      <c r="J399" s="131" t="s">
        <v>0</v>
      </c>
      <c r="K399" s="131" t="s">
        <v>140</v>
      </c>
      <c r="L399" s="131" t="s">
        <v>141</v>
      </c>
      <c r="M399" s="131" t="s">
        <v>0</v>
      </c>
      <c r="N399" s="131" t="s">
        <v>151</v>
      </c>
      <c r="O399" s="131" t="s">
        <v>143</v>
      </c>
      <c r="P399" s="131">
        <v>402</v>
      </c>
      <c r="Q399" s="86"/>
      <c r="R399" s="87"/>
      <c r="S399" s="88"/>
      <c r="T399" s="198"/>
      <c r="U399" s="201"/>
    </row>
    <row r="400" spans="3:40" ht="15" customHeight="1">
      <c r="C400" s="172"/>
      <c r="D400" s="322"/>
      <c r="E400" s="325"/>
      <c r="F400" s="240" t="s">
        <v>626</v>
      </c>
      <c r="G400" s="131"/>
      <c r="H400" s="131" t="s">
        <v>136</v>
      </c>
      <c r="I400" s="131" t="s">
        <v>139</v>
      </c>
      <c r="J400" s="131" t="s">
        <v>0</v>
      </c>
      <c r="K400" s="131" t="s">
        <v>140</v>
      </c>
      <c r="L400" s="131" t="s">
        <v>141</v>
      </c>
      <c r="M400" s="131" t="s">
        <v>0</v>
      </c>
      <c r="N400" s="131" t="s">
        <v>343</v>
      </c>
      <c r="O400" s="131" t="s">
        <v>143</v>
      </c>
      <c r="P400" s="131">
        <v>403</v>
      </c>
      <c r="Q400" s="86"/>
      <c r="R400" s="87"/>
      <c r="S400" s="88"/>
      <c r="T400" s="198"/>
      <c r="U400" s="201"/>
    </row>
    <row r="401" spans="3:21" ht="15" customHeight="1">
      <c r="C401" s="172"/>
      <c r="D401" s="322"/>
      <c r="E401" s="325"/>
      <c r="F401" s="240" t="s">
        <v>627</v>
      </c>
      <c r="G401" s="131"/>
      <c r="H401" s="131" t="s">
        <v>136</v>
      </c>
      <c r="I401" s="131" t="s">
        <v>139</v>
      </c>
      <c r="J401" s="131" t="s">
        <v>0</v>
      </c>
      <c r="K401" s="131" t="s">
        <v>140</v>
      </c>
      <c r="L401" s="131" t="s">
        <v>141</v>
      </c>
      <c r="M401" s="131" t="s">
        <v>0</v>
      </c>
      <c r="N401" s="131" t="s">
        <v>344</v>
      </c>
      <c r="O401" s="131" t="s">
        <v>143</v>
      </c>
      <c r="P401" s="131">
        <v>404</v>
      </c>
      <c r="Q401" s="86"/>
      <c r="R401" s="87"/>
      <c r="S401" s="88"/>
      <c r="T401" s="198"/>
      <c r="U401" s="201"/>
    </row>
    <row r="402" spans="3:21" ht="15" customHeight="1">
      <c r="C402" s="172"/>
      <c r="D402" s="322"/>
      <c r="E402" s="325"/>
      <c r="F402" s="240" t="s">
        <v>628</v>
      </c>
      <c r="G402" s="131"/>
      <c r="H402" s="131" t="s">
        <v>136</v>
      </c>
      <c r="I402" s="131" t="s">
        <v>139</v>
      </c>
      <c r="J402" s="131" t="s">
        <v>0</v>
      </c>
      <c r="K402" s="131" t="s">
        <v>140</v>
      </c>
      <c r="L402" s="131" t="s">
        <v>141</v>
      </c>
      <c r="M402" s="131" t="s">
        <v>0</v>
      </c>
      <c r="N402" s="131" t="s">
        <v>345</v>
      </c>
      <c r="O402" s="131" t="s">
        <v>143</v>
      </c>
      <c r="P402" s="131">
        <v>405</v>
      </c>
      <c r="Q402" s="86"/>
      <c r="R402" s="87"/>
      <c r="S402" s="88"/>
      <c r="T402" s="198"/>
      <c r="U402" s="201"/>
    </row>
    <row r="403" spans="3:21" ht="15" customHeight="1">
      <c r="C403" s="172"/>
      <c r="D403" s="322"/>
      <c r="E403" s="325"/>
      <c r="F403" s="240" t="s">
        <v>629</v>
      </c>
      <c r="G403" s="131"/>
      <c r="H403" s="131" t="s">
        <v>136</v>
      </c>
      <c r="I403" s="131" t="s">
        <v>139</v>
      </c>
      <c r="J403" s="131" t="s">
        <v>0</v>
      </c>
      <c r="K403" s="131" t="s">
        <v>140</v>
      </c>
      <c r="L403" s="131" t="s">
        <v>141</v>
      </c>
      <c r="M403" s="131" t="s">
        <v>0</v>
      </c>
      <c r="N403" s="131" t="s">
        <v>346</v>
      </c>
      <c r="O403" s="131" t="s">
        <v>143</v>
      </c>
      <c r="P403" s="131">
        <v>406</v>
      </c>
      <c r="Q403" s="86"/>
      <c r="R403" s="87"/>
      <c r="S403" s="88"/>
      <c r="T403" s="198"/>
      <c r="U403" s="201"/>
    </row>
    <row r="404" spans="3:21" ht="15" customHeight="1">
      <c r="C404" s="172"/>
      <c r="D404" s="322"/>
      <c r="E404" s="325"/>
      <c r="F404" s="240" t="s">
        <v>630</v>
      </c>
      <c r="G404" s="131"/>
      <c r="H404" s="131" t="s">
        <v>136</v>
      </c>
      <c r="I404" s="131" t="s">
        <v>139</v>
      </c>
      <c r="J404" s="131" t="s">
        <v>0</v>
      </c>
      <c r="K404" s="131" t="s">
        <v>140</v>
      </c>
      <c r="L404" s="131" t="s">
        <v>141</v>
      </c>
      <c r="M404" s="131" t="s">
        <v>0</v>
      </c>
      <c r="N404" s="131" t="s">
        <v>347</v>
      </c>
      <c r="O404" s="131" t="s">
        <v>143</v>
      </c>
      <c r="P404" s="131">
        <v>407</v>
      </c>
      <c r="Q404" s="86"/>
      <c r="R404" s="87"/>
      <c r="S404" s="88"/>
      <c r="T404" s="198"/>
      <c r="U404" s="201"/>
    </row>
    <row r="405" spans="3:21" ht="15" customHeight="1">
      <c r="C405" s="172"/>
      <c r="D405" s="322"/>
      <c r="E405" s="325"/>
      <c r="F405" s="240" t="s">
        <v>631</v>
      </c>
      <c r="G405" s="131"/>
      <c r="H405" s="131" t="s">
        <v>136</v>
      </c>
      <c r="I405" s="131" t="s">
        <v>139</v>
      </c>
      <c r="J405" s="131" t="s">
        <v>0</v>
      </c>
      <c r="K405" s="131" t="s">
        <v>140</v>
      </c>
      <c r="L405" s="131" t="s">
        <v>141</v>
      </c>
      <c r="M405" s="131" t="s">
        <v>0</v>
      </c>
      <c r="N405" s="131" t="s">
        <v>348</v>
      </c>
      <c r="O405" s="131" t="s">
        <v>143</v>
      </c>
      <c r="P405" s="131">
        <v>408</v>
      </c>
      <c r="Q405" s="86"/>
      <c r="R405" s="87"/>
      <c r="S405" s="88"/>
      <c r="T405" s="198"/>
      <c r="U405" s="201"/>
    </row>
    <row r="406" spans="3:21" ht="15" customHeight="1">
      <c r="C406" s="172"/>
      <c r="D406" s="322"/>
      <c r="E406" s="325"/>
      <c r="F406" s="240" t="s">
        <v>632</v>
      </c>
      <c r="G406" s="131"/>
      <c r="H406" s="131" t="s">
        <v>136</v>
      </c>
      <c r="I406" s="131" t="s">
        <v>139</v>
      </c>
      <c r="J406" s="131" t="s">
        <v>0</v>
      </c>
      <c r="K406" s="131" t="s">
        <v>140</v>
      </c>
      <c r="L406" s="131" t="s">
        <v>141</v>
      </c>
      <c r="M406" s="131" t="s">
        <v>0</v>
      </c>
      <c r="N406" s="131" t="s">
        <v>349</v>
      </c>
      <c r="O406" s="131" t="s">
        <v>143</v>
      </c>
      <c r="P406" s="131">
        <v>409</v>
      </c>
      <c r="Q406" s="86"/>
      <c r="R406" s="87"/>
      <c r="S406" s="88"/>
      <c r="T406" s="198"/>
      <c r="U406" s="201"/>
    </row>
    <row r="407" spans="3:21" ht="15" customHeight="1">
      <c r="C407" s="172"/>
      <c r="D407" s="322"/>
      <c r="E407" s="325"/>
      <c r="F407" s="240" t="s">
        <v>633</v>
      </c>
      <c r="G407" s="131"/>
      <c r="H407" s="131" t="s">
        <v>136</v>
      </c>
      <c r="I407" s="131" t="s">
        <v>139</v>
      </c>
      <c r="J407" s="131" t="s">
        <v>0</v>
      </c>
      <c r="K407" s="131" t="s">
        <v>140</v>
      </c>
      <c r="L407" s="131" t="s">
        <v>141</v>
      </c>
      <c r="M407" s="131" t="s">
        <v>0</v>
      </c>
      <c r="N407" s="131" t="s">
        <v>350</v>
      </c>
      <c r="O407" s="131" t="s">
        <v>143</v>
      </c>
      <c r="P407" s="131">
        <v>410</v>
      </c>
      <c r="Q407" s="86"/>
      <c r="R407" s="87"/>
      <c r="S407" s="88"/>
      <c r="T407" s="198"/>
      <c r="U407" s="201"/>
    </row>
    <row r="408" spans="3:21" ht="15" customHeight="1">
      <c r="C408" s="172"/>
      <c r="D408" s="322"/>
      <c r="E408" s="325"/>
      <c r="F408" s="240" t="s">
        <v>634</v>
      </c>
      <c r="G408" s="131"/>
      <c r="H408" s="131" t="s">
        <v>136</v>
      </c>
      <c r="I408" s="131" t="s">
        <v>139</v>
      </c>
      <c r="J408" s="131" t="s">
        <v>0</v>
      </c>
      <c r="K408" s="131" t="s">
        <v>140</v>
      </c>
      <c r="L408" s="131" t="s">
        <v>141</v>
      </c>
      <c r="M408" s="131" t="s">
        <v>0</v>
      </c>
      <c r="N408" s="131" t="s">
        <v>351</v>
      </c>
      <c r="O408" s="131" t="s">
        <v>143</v>
      </c>
      <c r="P408" s="131">
        <v>411</v>
      </c>
      <c r="Q408" s="86"/>
      <c r="R408" s="87"/>
      <c r="S408" s="88"/>
      <c r="T408" s="198"/>
      <c r="U408" s="201"/>
    </row>
    <row r="409" spans="3:21" ht="15" customHeight="1">
      <c r="C409" s="172"/>
      <c r="D409" s="322"/>
      <c r="E409" s="325"/>
      <c r="F409" s="240" t="s">
        <v>60</v>
      </c>
      <c r="G409" s="131"/>
      <c r="H409" s="131" t="s">
        <v>136</v>
      </c>
      <c r="I409" s="131" t="s">
        <v>139</v>
      </c>
      <c r="J409" s="131" t="s">
        <v>0</v>
      </c>
      <c r="K409" s="131" t="s">
        <v>140</v>
      </c>
      <c r="L409" s="131" t="s">
        <v>141</v>
      </c>
      <c r="M409" s="131" t="s">
        <v>0</v>
      </c>
      <c r="N409" s="131" t="s">
        <v>352</v>
      </c>
      <c r="O409" s="131" t="s">
        <v>143</v>
      </c>
      <c r="P409" s="131">
        <v>412</v>
      </c>
      <c r="Q409" s="86"/>
      <c r="R409" s="87"/>
      <c r="S409" s="88"/>
      <c r="T409" s="198"/>
      <c r="U409" s="201"/>
    </row>
    <row r="410" spans="3:21" ht="15" customHeight="1">
      <c r="C410" s="172"/>
      <c r="D410" s="322"/>
      <c r="E410" s="325"/>
      <c r="F410" s="240" t="s">
        <v>635</v>
      </c>
      <c r="G410" s="131"/>
      <c r="H410" s="131" t="s">
        <v>136</v>
      </c>
      <c r="I410" s="131" t="s">
        <v>139</v>
      </c>
      <c r="J410" s="131" t="s">
        <v>0</v>
      </c>
      <c r="K410" s="131" t="s">
        <v>140</v>
      </c>
      <c r="L410" s="131" t="s">
        <v>141</v>
      </c>
      <c r="M410" s="131" t="s">
        <v>0</v>
      </c>
      <c r="N410" s="131" t="s">
        <v>353</v>
      </c>
      <c r="O410" s="131" t="s">
        <v>143</v>
      </c>
      <c r="P410" s="131">
        <v>413</v>
      </c>
      <c r="Q410" s="86"/>
      <c r="R410" s="87"/>
      <c r="S410" s="88"/>
      <c r="T410" s="198"/>
      <c r="U410" s="201"/>
    </row>
    <row r="411" spans="3:21" ht="15" customHeight="1">
      <c r="C411" s="172"/>
      <c r="D411" s="322"/>
      <c r="E411" s="325"/>
      <c r="F411" s="240" t="s">
        <v>61</v>
      </c>
      <c r="G411" s="131"/>
      <c r="H411" s="131" t="s">
        <v>136</v>
      </c>
      <c r="I411" s="131" t="s">
        <v>139</v>
      </c>
      <c r="J411" s="131" t="s">
        <v>0</v>
      </c>
      <c r="K411" s="131" t="s">
        <v>140</v>
      </c>
      <c r="L411" s="131" t="s">
        <v>141</v>
      </c>
      <c r="M411" s="131" t="s">
        <v>0</v>
      </c>
      <c r="N411" s="131" t="s">
        <v>354</v>
      </c>
      <c r="O411" s="131" t="s">
        <v>143</v>
      </c>
      <c r="P411" s="131">
        <v>414</v>
      </c>
      <c r="Q411" s="86"/>
      <c r="R411" s="87"/>
      <c r="S411" s="88"/>
      <c r="T411" s="198"/>
      <c r="U411" s="201"/>
    </row>
    <row r="412" spans="3:21" ht="15" customHeight="1">
      <c r="C412" s="172"/>
      <c r="D412" s="322"/>
      <c r="E412" s="325"/>
      <c r="F412" s="240" t="s">
        <v>636</v>
      </c>
      <c r="G412" s="131"/>
      <c r="H412" s="131" t="s">
        <v>136</v>
      </c>
      <c r="I412" s="131" t="s">
        <v>139</v>
      </c>
      <c r="J412" s="131" t="s">
        <v>0</v>
      </c>
      <c r="K412" s="131" t="s">
        <v>140</v>
      </c>
      <c r="L412" s="131" t="s">
        <v>141</v>
      </c>
      <c r="M412" s="131" t="s">
        <v>0</v>
      </c>
      <c r="N412" s="131" t="s">
        <v>355</v>
      </c>
      <c r="O412" s="131" t="s">
        <v>143</v>
      </c>
      <c r="P412" s="131">
        <v>415</v>
      </c>
      <c r="Q412" s="86"/>
      <c r="R412" s="87"/>
      <c r="S412" s="88"/>
      <c r="T412" s="198"/>
      <c r="U412" s="201"/>
    </row>
    <row r="413" spans="3:21" ht="15" customHeight="1">
      <c r="C413" s="172"/>
      <c r="D413" s="322"/>
      <c r="E413" s="325"/>
      <c r="F413" s="240" t="s">
        <v>637</v>
      </c>
      <c r="G413" s="131"/>
      <c r="H413" s="131" t="s">
        <v>136</v>
      </c>
      <c r="I413" s="131" t="s">
        <v>139</v>
      </c>
      <c r="J413" s="131" t="s">
        <v>0</v>
      </c>
      <c r="K413" s="131" t="s">
        <v>140</v>
      </c>
      <c r="L413" s="131" t="s">
        <v>141</v>
      </c>
      <c r="M413" s="131" t="s">
        <v>0</v>
      </c>
      <c r="N413" s="131" t="s">
        <v>356</v>
      </c>
      <c r="O413" s="131" t="s">
        <v>143</v>
      </c>
      <c r="P413" s="131">
        <v>416</v>
      </c>
      <c r="Q413" s="86"/>
      <c r="R413" s="87"/>
      <c r="S413" s="88"/>
      <c r="T413" s="198"/>
      <c r="U413" s="201"/>
    </row>
    <row r="414" spans="3:21" ht="15" customHeight="1">
      <c r="C414" s="172"/>
      <c r="D414" s="322"/>
      <c r="E414" s="325"/>
      <c r="F414" s="240" t="s">
        <v>638</v>
      </c>
      <c r="G414" s="131"/>
      <c r="H414" s="131" t="s">
        <v>136</v>
      </c>
      <c r="I414" s="131" t="s">
        <v>139</v>
      </c>
      <c r="J414" s="131" t="s">
        <v>0</v>
      </c>
      <c r="K414" s="131" t="s">
        <v>140</v>
      </c>
      <c r="L414" s="131" t="s">
        <v>141</v>
      </c>
      <c r="M414" s="131" t="s">
        <v>0</v>
      </c>
      <c r="N414" s="131" t="s">
        <v>357</v>
      </c>
      <c r="O414" s="131" t="s">
        <v>143</v>
      </c>
      <c r="P414" s="131">
        <v>417</v>
      </c>
      <c r="Q414" s="86"/>
      <c r="R414" s="87"/>
      <c r="S414" s="88"/>
      <c r="T414" s="198"/>
      <c r="U414" s="201"/>
    </row>
    <row r="415" spans="3:21" ht="15" customHeight="1">
      <c r="C415" s="172"/>
      <c r="D415" s="322"/>
      <c r="E415" s="325"/>
      <c r="F415" s="240" t="s">
        <v>639</v>
      </c>
      <c r="G415" s="131"/>
      <c r="H415" s="131" t="s">
        <v>136</v>
      </c>
      <c r="I415" s="131" t="s">
        <v>139</v>
      </c>
      <c r="J415" s="131" t="s">
        <v>0</v>
      </c>
      <c r="K415" s="131" t="s">
        <v>140</v>
      </c>
      <c r="L415" s="131" t="s">
        <v>141</v>
      </c>
      <c r="M415" s="131" t="s">
        <v>0</v>
      </c>
      <c r="N415" s="131" t="s">
        <v>358</v>
      </c>
      <c r="O415" s="131" t="s">
        <v>143</v>
      </c>
      <c r="P415" s="131">
        <v>418</v>
      </c>
      <c r="Q415" s="86"/>
      <c r="R415" s="87"/>
      <c r="S415" s="88"/>
      <c r="T415" s="198"/>
      <c r="U415" s="201"/>
    </row>
    <row r="416" spans="3:21" ht="15" customHeight="1">
      <c r="C416" s="172"/>
      <c r="D416" s="322"/>
      <c r="E416" s="325"/>
      <c r="F416" s="240" t="s">
        <v>640</v>
      </c>
      <c r="G416" s="131"/>
      <c r="H416" s="131" t="s">
        <v>136</v>
      </c>
      <c r="I416" s="131" t="s">
        <v>139</v>
      </c>
      <c r="J416" s="131" t="s">
        <v>0</v>
      </c>
      <c r="K416" s="131" t="s">
        <v>140</v>
      </c>
      <c r="L416" s="131" t="s">
        <v>141</v>
      </c>
      <c r="M416" s="131" t="s">
        <v>0</v>
      </c>
      <c r="N416" s="131" t="s">
        <v>359</v>
      </c>
      <c r="O416" s="131" t="s">
        <v>143</v>
      </c>
      <c r="P416" s="131">
        <v>419</v>
      </c>
      <c r="Q416" s="86"/>
      <c r="R416" s="87"/>
      <c r="S416" s="88"/>
      <c r="T416" s="198"/>
      <c r="U416" s="201"/>
    </row>
    <row r="417" spans="3:40" ht="15" customHeight="1">
      <c r="C417" s="172"/>
      <c r="D417" s="322"/>
      <c r="E417" s="325"/>
      <c r="F417" s="240" t="s">
        <v>641</v>
      </c>
      <c r="G417" s="131"/>
      <c r="H417" s="131" t="s">
        <v>136</v>
      </c>
      <c r="I417" s="131" t="s">
        <v>139</v>
      </c>
      <c r="J417" s="131" t="s">
        <v>0</v>
      </c>
      <c r="K417" s="131" t="s">
        <v>140</v>
      </c>
      <c r="L417" s="131" t="s">
        <v>141</v>
      </c>
      <c r="M417" s="131" t="s">
        <v>0</v>
      </c>
      <c r="N417" s="131" t="s">
        <v>360</v>
      </c>
      <c r="O417" s="131" t="s">
        <v>143</v>
      </c>
      <c r="P417" s="131">
        <v>420</v>
      </c>
      <c r="Q417" s="86"/>
      <c r="R417" s="87"/>
      <c r="S417" s="88"/>
      <c r="T417" s="198"/>
      <c r="U417" s="201"/>
    </row>
    <row r="418" spans="3:40" ht="15" customHeight="1">
      <c r="C418" s="172"/>
      <c r="D418" s="322"/>
      <c r="E418" s="325"/>
      <c r="F418" s="240" t="s">
        <v>642</v>
      </c>
      <c r="G418" s="131"/>
      <c r="H418" s="131" t="s">
        <v>136</v>
      </c>
      <c r="I418" s="131" t="s">
        <v>139</v>
      </c>
      <c r="J418" s="131" t="s">
        <v>0</v>
      </c>
      <c r="K418" s="131" t="s">
        <v>140</v>
      </c>
      <c r="L418" s="131" t="s">
        <v>141</v>
      </c>
      <c r="M418" s="131" t="s">
        <v>0</v>
      </c>
      <c r="N418" s="131" t="s">
        <v>361</v>
      </c>
      <c r="O418" s="131" t="s">
        <v>143</v>
      </c>
      <c r="P418" s="131">
        <v>421</v>
      </c>
      <c r="Q418" s="86"/>
      <c r="R418" s="87"/>
      <c r="S418" s="88"/>
      <c r="T418" s="198"/>
      <c r="U418" s="201"/>
    </row>
    <row r="419" spans="3:40" ht="15" customHeight="1">
      <c r="C419" s="172"/>
      <c r="D419" s="322"/>
      <c r="E419" s="325"/>
      <c r="F419" s="240" t="s">
        <v>62</v>
      </c>
      <c r="G419" s="131"/>
      <c r="H419" s="131" t="s">
        <v>136</v>
      </c>
      <c r="I419" s="131" t="s">
        <v>139</v>
      </c>
      <c r="J419" s="131" t="s">
        <v>0</v>
      </c>
      <c r="K419" s="131" t="s">
        <v>140</v>
      </c>
      <c r="L419" s="131" t="s">
        <v>141</v>
      </c>
      <c r="M419" s="131" t="s">
        <v>0</v>
      </c>
      <c r="N419" s="131" t="s">
        <v>362</v>
      </c>
      <c r="O419" s="131" t="s">
        <v>143</v>
      </c>
      <c r="P419" s="131">
        <v>422</v>
      </c>
      <c r="Q419" s="86"/>
      <c r="R419" s="87"/>
      <c r="S419" s="88"/>
      <c r="T419" s="198"/>
      <c r="U419" s="201"/>
    </row>
    <row r="420" spans="3:40" ht="15" customHeight="1">
      <c r="C420" s="172"/>
      <c r="D420" s="322"/>
      <c r="E420" s="325"/>
      <c r="F420" s="240" t="s">
        <v>643</v>
      </c>
      <c r="G420" s="131"/>
      <c r="H420" s="131" t="s">
        <v>136</v>
      </c>
      <c r="I420" s="131" t="s">
        <v>139</v>
      </c>
      <c r="J420" s="131" t="s">
        <v>0</v>
      </c>
      <c r="K420" s="131" t="s">
        <v>140</v>
      </c>
      <c r="L420" s="131" t="s">
        <v>141</v>
      </c>
      <c r="M420" s="131" t="s">
        <v>0</v>
      </c>
      <c r="N420" s="131" t="s">
        <v>363</v>
      </c>
      <c r="O420" s="131" t="s">
        <v>143</v>
      </c>
      <c r="P420" s="131">
        <v>423</v>
      </c>
      <c r="Q420" s="86"/>
      <c r="R420" s="87"/>
      <c r="S420" s="88"/>
      <c r="T420" s="198"/>
      <c r="U420" s="201"/>
    </row>
    <row r="421" spans="3:40" ht="15" customHeight="1">
      <c r="C421" s="172"/>
      <c r="D421" s="322"/>
      <c r="E421" s="325"/>
      <c r="F421" s="240" t="s">
        <v>63</v>
      </c>
      <c r="G421" s="131"/>
      <c r="H421" s="131" t="s">
        <v>136</v>
      </c>
      <c r="I421" s="131" t="s">
        <v>139</v>
      </c>
      <c r="J421" s="131" t="s">
        <v>0</v>
      </c>
      <c r="K421" s="131" t="s">
        <v>140</v>
      </c>
      <c r="L421" s="131" t="s">
        <v>141</v>
      </c>
      <c r="M421" s="131" t="s">
        <v>0</v>
      </c>
      <c r="N421" s="131" t="s">
        <v>364</v>
      </c>
      <c r="O421" s="131" t="s">
        <v>143</v>
      </c>
      <c r="P421" s="131">
        <v>424</v>
      </c>
      <c r="Q421" s="86"/>
      <c r="R421" s="87"/>
      <c r="S421" s="88"/>
      <c r="T421" s="198"/>
      <c r="U421" s="201"/>
    </row>
    <row r="422" spans="3:40" ht="15" customHeight="1">
      <c r="C422" s="172"/>
      <c r="D422" s="322"/>
      <c r="E422" s="325"/>
      <c r="F422" s="240" t="s">
        <v>644</v>
      </c>
      <c r="G422" s="131"/>
      <c r="H422" s="131" t="s">
        <v>136</v>
      </c>
      <c r="I422" s="131" t="s">
        <v>139</v>
      </c>
      <c r="J422" s="131" t="s">
        <v>0</v>
      </c>
      <c r="K422" s="131" t="s">
        <v>140</v>
      </c>
      <c r="L422" s="131" t="s">
        <v>141</v>
      </c>
      <c r="M422" s="131" t="s">
        <v>0</v>
      </c>
      <c r="N422" s="131" t="s">
        <v>366</v>
      </c>
      <c r="O422" s="131" t="s">
        <v>143</v>
      </c>
      <c r="P422" s="131">
        <v>425</v>
      </c>
      <c r="Q422" s="86"/>
      <c r="R422" s="87"/>
      <c r="S422" s="88"/>
      <c r="T422" s="198"/>
      <c r="U422" s="201"/>
    </row>
    <row r="423" spans="3:40" ht="15" customHeight="1">
      <c r="C423" s="172"/>
      <c r="D423" s="322"/>
      <c r="E423" s="325"/>
      <c r="F423" s="240" t="s">
        <v>64</v>
      </c>
      <c r="G423" s="131"/>
      <c r="H423" s="131" t="s">
        <v>136</v>
      </c>
      <c r="I423" s="131" t="s">
        <v>139</v>
      </c>
      <c r="J423" s="131" t="s">
        <v>0</v>
      </c>
      <c r="K423" s="131" t="s">
        <v>140</v>
      </c>
      <c r="L423" s="131" t="s">
        <v>141</v>
      </c>
      <c r="M423" s="131" t="s">
        <v>0</v>
      </c>
      <c r="N423" s="131" t="s">
        <v>368</v>
      </c>
      <c r="O423" s="131" t="s">
        <v>143</v>
      </c>
      <c r="P423" s="131">
        <v>426</v>
      </c>
      <c r="Q423" s="86"/>
      <c r="R423" s="87"/>
      <c r="S423" s="88"/>
      <c r="T423" s="198"/>
      <c r="U423" s="201"/>
    </row>
    <row r="424" spans="3:40" ht="15" customHeight="1">
      <c r="C424" s="172"/>
      <c r="D424" s="322"/>
      <c r="E424" s="325"/>
      <c r="F424" s="240" t="s">
        <v>645</v>
      </c>
      <c r="G424" s="131"/>
      <c r="H424" s="131" t="s">
        <v>136</v>
      </c>
      <c r="I424" s="131" t="s">
        <v>139</v>
      </c>
      <c r="J424" s="131" t="s">
        <v>0</v>
      </c>
      <c r="K424" s="131" t="s">
        <v>140</v>
      </c>
      <c r="L424" s="131" t="s">
        <v>141</v>
      </c>
      <c r="M424" s="131" t="s">
        <v>0</v>
      </c>
      <c r="N424" s="131" t="s">
        <v>369</v>
      </c>
      <c r="O424" s="131" t="s">
        <v>143</v>
      </c>
      <c r="P424" s="131">
        <v>427</v>
      </c>
      <c r="Q424" s="86"/>
      <c r="R424" s="87"/>
      <c r="S424" s="88"/>
      <c r="T424" s="198"/>
      <c r="U424" s="201"/>
    </row>
    <row r="425" spans="3:40" ht="15" customHeight="1">
      <c r="C425" s="172"/>
      <c r="D425" s="322"/>
      <c r="E425" s="325"/>
      <c r="F425" s="240" t="s">
        <v>646</v>
      </c>
      <c r="G425" s="131"/>
      <c r="H425" s="131" t="s">
        <v>136</v>
      </c>
      <c r="I425" s="131" t="s">
        <v>139</v>
      </c>
      <c r="J425" s="131" t="s">
        <v>0</v>
      </c>
      <c r="K425" s="131" t="s">
        <v>140</v>
      </c>
      <c r="L425" s="131" t="s">
        <v>141</v>
      </c>
      <c r="M425" s="131" t="s">
        <v>0</v>
      </c>
      <c r="N425" s="131" t="s">
        <v>370</v>
      </c>
      <c r="O425" s="131" t="s">
        <v>143</v>
      </c>
      <c r="P425" s="131">
        <v>428</v>
      </c>
      <c r="Q425" s="86"/>
      <c r="R425" s="87"/>
      <c r="S425" s="88"/>
      <c r="T425" s="198"/>
      <c r="U425" s="201"/>
    </row>
    <row r="426" spans="3:40" ht="15" customHeight="1">
      <c r="C426" s="172"/>
      <c r="D426" s="322"/>
      <c r="E426" s="325"/>
      <c r="F426" s="240" t="s">
        <v>647</v>
      </c>
      <c r="G426" s="131"/>
      <c r="H426" s="131" t="s">
        <v>136</v>
      </c>
      <c r="I426" s="131" t="s">
        <v>139</v>
      </c>
      <c r="J426" s="131" t="s">
        <v>0</v>
      </c>
      <c r="K426" s="131" t="s">
        <v>140</v>
      </c>
      <c r="L426" s="131" t="s">
        <v>141</v>
      </c>
      <c r="M426" s="131" t="s">
        <v>0</v>
      </c>
      <c r="N426" s="131" t="s">
        <v>371</v>
      </c>
      <c r="O426" s="131" t="s">
        <v>143</v>
      </c>
      <c r="P426" s="131">
        <v>429</v>
      </c>
      <c r="Q426" s="86"/>
      <c r="R426" s="87"/>
      <c r="S426" s="88"/>
      <c r="T426" s="198"/>
      <c r="U426" s="201"/>
    </row>
    <row r="427" spans="3:40" ht="15" customHeight="1">
      <c r="C427" s="172"/>
      <c r="D427" s="322"/>
      <c r="E427" s="325"/>
      <c r="F427" s="240" t="s">
        <v>648</v>
      </c>
      <c r="G427" s="131"/>
      <c r="H427" s="131" t="s">
        <v>136</v>
      </c>
      <c r="I427" s="131" t="s">
        <v>139</v>
      </c>
      <c r="J427" s="131" t="s">
        <v>0</v>
      </c>
      <c r="K427" s="131" t="s">
        <v>140</v>
      </c>
      <c r="L427" s="131" t="s">
        <v>141</v>
      </c>
      <c r="M427" s="131" t="s">
        <v>0</v>
      </c>
      <c r="N427" s="131" t="s">
        <v>372</v>
      </c>
      <c r="O427" s="131" t="s">
        <v>143</v>
      </c>
      <c r="P427" s="131">
        <v>430</v>
      </c>
      <c r="Q427" s="86"/>
      <c r="R427" s="87"/>
      <c r="S427" s="88"/>
      <c r="T427" s="198"/>
      <c r="U427" s="201"/>
    </row>
    <row r="428" spans="3:40" ht="15" customHeight="1">
      <c r="C428" s="172"/>
      <c r="D428" s="322"/>
      <c r="E428" s="325"/>
      <c r="F428" s="240" t="s">
        <v>65</v>
      </c>
      <c r="G428" s="131"/>
      <c r="H428" s="131" t="s">
        <v>136</v>
      </c>
      <c r="I428" s="131" t="s">
        <v>139</v>
      </c>
      <c r="J428" s="131" t="s">
        <v>0</v>
      </c>
      <c r="K428" s="131" t="s">
        <v>140</v>
      </c>
      <c r="L428" s="131" t="s">
        <v>141</v>
      </c>
      <c r="M428" s="131" t="s">
        <v>0</v>
      </c>
      <c r="N428" s="131" t="s">
        <v>373</v>
      </c>
      <c r="O428" s="131" t="s">
        <v>143</v>
      </c>
      <c r="P428" s="131">
        <v>431</v>
      </c>
      <c r="Q428" s="86"/>
      <c r="R428" s="87"/>
      <c r="S428" s="88"/>
      <c r="T428" s="198"/>
      <c r="U428" s="201"/>
    </row>
    <row r="429" spans="3:40" ht="15" customHeight="1">
      <c r="C429" s="172"/>
      <c r="D429" s="322"/>
      <c r="E429" s="325"/>
      <c r="F429" s="240" t="s">
        <v>649</v>
      </c>
      <c r="G429" s="131"/>
      <c r="H429" s="131" t="s">
        <v>136</v>
      </c>
      <c r="I429" s="131" t="s">
        <v>139</v>
      </c>
      <c r="J429" s="131" t="s">
        <v>0</v>
      </c>
      <c r="K429" s="131" t="s">
        <v>140</v>
      </c>
      <c r="L429" s="131" t="s">
        <v>141</v>
      </c>
      <c r="M429" s="131" t="s">
        <v>0</v>
      </c>
      <c r="N429" s="131" t="s">
        <v>367</v>
      </c>
      <c r="O429" s="131" t="s">
        <v>143</v>
      </c>
      <c r="P429" s="131">
        <v>432</v>
      </c>
      <c r="Q429" s="86"/>
      <c r="R429" s="87"/>
      <c r="S429" s="88"/>
      <c r="T429" s="198"/>
      <c r="U429" s="201"/>
    </row>
    <row r="430" spans="3:40" ht="15" customHeight="1">
      <c r="C430" s="172"/>
      <c r="D430" s="322"/>
      <c r="E430" s="325"/>
      <c r="F430" s="240" t="s">
        <v>650</v>
      </c>
      <c r="G430" s="131"/>
      <c r="H430" s="131" t="s">
        <v>136</v>
      </c>
      <c r="I430" s="131" t="s">
        <v>139</v>
      </c>
      <c r="J430" s="131" t="s">
        <v>0</v>
      </c>
      <c r="K430" s="131" t="s">
        <v>140</v>
      </c>
      <c r="L430" s="131" t="s">
        <v>141</v>
      </c>
      <c r="M430" s="131" t="s">
        <v>0</v>
      </c>
      <c r="N430" s="131" t="s">
        <v>374</v>
      </c>
      <c r="O430" s="131" t="s">
        <v>143</v>
      </c>
      <c r="P430" s="131">
        <v>433</v>
      </c>
      <c r="Q430" s="86"/>
      <c r="R430" s="87"/>
      <c r="S430" s="88"/>
      <c r="T430" s="198"/>
      <c r="U430" s="201"/>
    </row>
    <row r="431" spans="3:40" ht="15" customHeight="1">
      <c r="C431" s="172"/>
      <c r="D431" s="322"/>
      <c r="E431" s="325"/>
      <c r="F431" s="240" t="s">
        <v>651</v>
      </c>
      <c r="G431" s="131"/>
      <c r="H431" s="131" t="s">
        <v>136</v>
      </c>
      <c r="I431" s="131" t="s">
        <v>139</v>
      </c>
      <c r="J431" s="131" t="s">
        <v>0</v>
      </c>
      <c r="K431" s="131" t="s">
        <v>140</v>
      </c>
      <c r="L431" s="131" t="s">
        <v>141</v>
      </c>
      <c r="M431" s="131" t="s">
        <v>0</v>
      </c>
      <c r="N431" s="131" t="s">
        <v>375</v>
      </c>
      <c r="O431" s="131" t="s">
        <v>143</v>
      </c>
      <c r="P431" s="131">
        <v>434</v>
      </c>
      <c r="Q431" s="86"/>
      <c r="R431" s="87"/>
      <c r="S431" s="88"/>
      <c r="T431" s="198"/>
      <c r="U431" s="198"/>
      <c r="V431" s="199"/>
      <c r="W431" s="199"/>
      <c r="X431" s="199"/>
      <c r="Y431" s="199"/>
      <c r="Z431" s="199"/>
      <c r="AA431" s="199"/>
      <c r="AB431" s="199"/>
      <c r="AC431" s="199"/>
      <c r="AD431" s="199"/>
      <c r="AE431" s="199"/>
      <c r="AF431" s="199"/>
      <c r="AG431" s="199"/>
      <c r="AH431" s="199"/>
      <c r="AI431" s="199"/>
      <c r="AJ431" s="199"/>
      <c r="AK431" s="199"/>
      <c r="AL431" s="199"/>
      <c r="AM431" s="199"/>
      <c r="AN431" s="199"/>
    </row>
    <row r="432" spans="3:40" ht="15" customHeight="1">
      <c r="C432" s="172"/>
      <c r="D432" s="322"/>
      <c r="E432" s="325"/>
      <c r="F432" s="240" t="s">
        <v>652</v>
      </c>
      <c r="G432" s="131"/>
      <c r="H432" s="131" t="s">
        <v>136</v>
      </c>
      <c r="I432" s="131" t="s">
        <v>139</v>
      </c>
      <c r="J432" s="131" t="s">
        <v>0</v>
      </c>
      <c r="K432" s="131" t="s">
        <v>140</v>
      </c>
      <c r="L432" s="131" t="s">
        <v>141</v>
      </c>
      <c r="M432" s="131" t="s">
        <v>0</v>
      </c>
      <c r="N432" s="131" t="s">
        <v>376</v>
      </c>
      <c r="O432" s="131" t="s">
        <v>143</v>
      </c>
      <c r="P432" s="131">
        <v>435</v>
      </c>
      <c r="Q432" s="86"/>
      <c r="R432" s="87"/>
      <c r="S432" s="88"/>
      <c r="T432" s="198"/>
      <c r="U432" s="198"/>
      <c r="V432" s="199"/>
      <c r="W432" s="199"/>
      <c r="X432" s="199"/>
      <c r="Y432" s="199"/>
      <c r="Z432" s="199"/>
      <c r="AA432" s="199"/>
      <c r="AB432" s="199"/>
      <c r="AC432" s="199"/>
      <c r="AD432" s="199"/>
      <c r="AE432" s="199"/>
      <c r="AF432" s="199"/>
      <c r="AG432" s="199"/>
      <c r="AH432" s="199"/>
      <c r="AI432" s="199"/>
      <c r="AJ432" s="199"/>
      <c r="AK432" s="199"/>
      <c r="AL432" s="199"/>
      <c r="AM432" s="199"/>
      <c r="AN432" s="199"/>
    </row>
    <row r="433" spans="3:40" ht="15" customHeight="1">
      <c r="C433" s="172"/>
      <c r="D433" s="322"/>
      <c r="E433" s="325"/>
      <c r="F433" s="240" t="s">
        <v>653</v>
      </c>
      <c r="G433" s="131"/>
      <c r="H433" s="131" t="s">
        <v>136</v>
      </c>
      <c r="I433" s="131" t="s">
        <v>139</v>
      </c>
      <c r="J433" s="131" t="s">
        <v>0</v>
      </c>
      <c r="K433" s="131" t="s">
        <v>140</v>
      </c>
      <c r="L433" s="131" t="s">
        <v>141</v>
      </c>
      <c r="M433" s="131" t="s">
        <v>0</v>
      </c>
      <c r="N433" s="131" t="s">
        <v>377</v>
      </c>
      <c r="O433" s="131" t="s">
        <v>143</v>
      </c>
      <c r="P433" s="131">
        <v>436</v>
      </c>
      <c r="Q433" s="86"/>
      <c r="R433" s="87"/>
      <c r="S433" s="88"/>
      <c r="T433" s="198"/>
      <c r="U433" s="198"/>
      <c r="V433" s="199"/>
      <c r="W433" s="199"/>
      <c r="X433" s="199"/>
      <c r="Y433" s="199"/>
      <c r="Z433" s="199"/>
      <c r="AA433" s="199"/>
      <c r="AB433" s="199"/>
      <c r="AC433" s="199"/>
      <c r="AD433" s="199"/>
      <c r="AE433" s="199"/>
      <c r="AF433" s="199"/>
      <c r="AG433" s="199"/>
      <c r="AH433" s="199"/>
      <c r="AI433" s="199"/>
      <c r="AJ433" s="199"/>
      <c r="AK433" s="199"/>
      <c r="AL433" s="199"/>
      <c r="AM433" s="199"/>
      <c r="AN433" s="199"/>
    </row>
    <row r="434" spans="3:40" ht="15" customHeight="1">
      <c r="C434" s="172"/>
      <c r="D434" s="322"/>
      <c r="E434" s="325"/>
      <c r="F434" s="240" t="s">
        <v>654</v>
      </c>
      <c r="G434" s="131"/>
      <c r="H434" s="131" t="s">
        <v>136</v>
      </c>
      <c r="I434" s="131" t="s">
        <v>139</v>
      </c>
      <c r="J434" s="131" t="s">
        <v>0</v>
      </c>
      <c r="K434" s="131" t="s">
        <v>140</v>
      </c>
      <c r="L434" s="131" t="s">
        <v>141</v>
      </c>
      <c r="M434" s="131" t="s">
        <v>0</v>
      </c>
      <c r="N434" s="131" t="s">
        <v>378</v>
      </c>
      <c r="O434" s="131" t="s">
        <v>143</v>
      </c>
      <c r="P434" s="131">
        <v>437</v>
      </c>
      <c r="Q434" s="86"/>
      <c r="R434" s="87"/>
      <c r="S434" s="88"/>
      <c r="T434" s="198"/>
      <c r="U434" s="198"/>
      <c r="V434" s="199"/>
      <c r="W434" s="199"/>
      <c r="X434" s="199"/>
      <c r="Y434" s="199"/>
      <c r="Z434" s="199"/>
      <c r="AA434" s="199"/>
      <c r="AB434" s="199"/>
      <c r="AC434" s="199"/>
      <c r="AD434" s="199"/>
      <c r="AE434" s="199"/>
      <c r="AF434" s="199"/>
      <c r="AG434" s="199"/>
      <c r="AH434" s="199"/>
      <c r="AI434" s="199"/>
      <c r="AJ434" s="199"/>
      <c r="AK434" s="199"/>
      <c r="AL434" s="199"/>
      <c r="AM434" s="199"/>
      <c r="AN434" s="199"/>
    </row>
    <row r="435" spans="3:40" ht="15" customHeight="1">
      <c r="C435" s="172"/>
      <c r="D435" s="322"/>
      <c r="E435" s="325"/>
      <c r="F435" s="240" t="s">
        <v>655</v>
      </c>
      <c r="G435" s="131"/>
      <c r="H435" s="131" t="s">
        <v>136</v>
      </c>
      <c r="I435" s="131" t="s">
        <v>139</v>
      </c>
      <c r="J435" s="131" t="s">
        <v>0</v>
      </c>
      <c r="K435" s="131" t="s">
        <v>140</v>
      </c>
      <c r="L435" s="131" t="s">
        <v>141</v>
      </c>
      <c r="M435" s="131" t="s">
        <v>0</v>
      </c>
      <c r="N435" s="131" t="s">
        <v>379</v>
      </c>
      <c r="O435" s="131" t="s">
        <v>143</v>
      </c>
      <c r="P435" s="131">
        <v>438</v>
      </c>
      <c r="Q435" s="86"/>
      <c r="R435" s="87"/>
      <c r="S435" s="88"/>
      <c r="T435" s="198"/>
      <c r="U435" s="198"/>
      <c r="V435" s="199"/>
      <c r="W435" s="199"/>
      <c r="X435" s="199"/>
      <c r="Y435" s="199"/>
      <c r="Z435" s="199"/>
      <c r="AA435" s="199"/>
      <c r="AB435" s="199"/>
      <c r="AC435" s="199"/>
      <c r="AD435" s="199"/>
      <c r="AE435" s="199"/>
      <c r="AF435" s="199"/>
      <c r="AG435" s="199"/>
      <c r="AH435" s="199"/>
      <c r="AI435" s="199"/>
      <c r="AJ435" s="199"/>
      <c r="AK435" s="199"/>
      <c r="AL435" s="199"/>
      <c r="AM435" s="199"/>
      <c r="AN435" s="199"/>
    </row>
    <row r="436" spans="3:40" ht="15" customHeight="1">
      <c r="C436" s="172"/>
      <c r="D436" s="322"/>
      <c r="E436" s="325"/>
      <c r="F436" s="240" t="s">
        <v>656</v>
      </c>
      <c r="G436" s="131"/>
      <c r="H436" s="131" t="s">
        <v>136</v>
      </c>
      <c r="I436" s="131" t="s">
        <v>139</v>
      </c>
      <c r="J436" s="131" t="s">
        <v>0</v>
      </c>
      <c r="K436" s="131" t="s">
        <v>140</v>
      </c>
      <c r="L436" s="131" t="s">
        <v>141</v>
      </c>
      <c r="M436" s="131" t="s">
        <v>0</v>
      </c>
      <c r="N436" s="131" t="s">
        <v>380</v>
      </c>
      <c r="O436" s="131" t="s">
        <v>143</v>
      </c>
      <c r="P436" s="131">
        <v>439</v>
      </c>
      <c r="Q436" s="86"/>
      <c r="R436" s="87"/>
      <c r="S436" s="88"/>
      <c r="T436" s="198"/>
      <c r="U436" s="198"/>
      <c r="V436" s="199"/>
      <c r="W436" s="199"/>
      <c r="X436" s="199"/>
      <c r="Y436" s="199"/>
      <c r="Z436" s="199"/>
      <c r="AA436" s="199"/>
      <c r="AB436" s="199"/>
      <c r="AC436" s="199"/>
      <c r="AD436" s="199"/>
      <c r="AE436" s="199"/>
      <c r="AF436" s="199"/>
      <c r="AG436" s="199"/>
      <c r="AH436" s="199"/>
      <c r="AI436" s="199"/>
      <c r="AJ436" s="199"/>
      <c r="AK436" s="199"/>
      <c r="AL436" s="199"/>
      <c r="AM436" s="199"/>
      <c r="AN436" s="199"/>
    </row>
    <row r="437" spans="3:40" ht="15" customHeight="1">
      <c r="C437" s="172"/>
      <c r="D437" s="322"/>
      <c r="E437" s="325"/>
      <c r="F437" s="240" t="s">
        <v>657</v>
      </c>
      <c r="G437" s="131"/>
      <c r="H437" s="131" t="s">
        <v>136</v>
      </c>
      <c r="I437" s="131" t="s">
        <v>139</v>
      </c>
      <c r="J437" s="131" t="s">
        <v>0</v>
      </c>
      <c r="K437" s="131" t="s">
        <v>140</v>
      </c>
      <c r="L437" s="131" t="s">
        <v>141</v>
      </c>
      <c r="M437" s="131" t="s">
        <v>0</v>
      </c>
      <c r="N437" s="131" t="s">
        <v>381</v>
      </c>
      <c r="O437" s="131" t="s">
        <v>143</v>
      </c>
      <c r="P437" s="131">
        <v>440</v>
      </c>
      <c r="Q437" s="86"/>
      <c r="R437" s="87"/>
      <c r="S437" s="88"/>
      <c r="T437" s="198"/>
      <c r="U437" s="198"/>
      <c r="V437" s="199"/>
      <c r="W437" s="199"/>
      <c r="X437" s="199"/>
      <c r="Y437" s="199"/>
      <c r="Z437" s="199"/>
      <c r="AA437" s="199"/>
      <c r="AB437" s="199"/>
      <c r="AC437" s="199"/>
      <c r="AD437" s="199"/>
      <c r="AE437" s="199"/>
      <c r="AF437" s="199"/>
      <c r="AG437" s="199"/>
      <c r="AH437" s="199"/>
      <c r="AI437" s="199"/>
      <c r="AJ437" s="199"/>
      <c r="AK437" s="199"/>
      <c r="AL437" s="199"/>
      <c r="AM437" s="199"/>
      <c r="AN437" s="199"/>
    </row>
    <row r="438" spans="3:40" ht="15" customHeight="1">
      <c r="C438" s="172"/>
      <c r="D438" s="322"/>
      <c r="E438" s="325"/>
      <c r="F438" s="240" t="s">
        <v>658</v>
      </c>
      <c r="G438" s="131"/>
      <c r="H438" s="131" t="s">
        <v>136</v>
      </c>
      <c r="I438" s="131" t="s">
        <v>139</v>
      </c>
      <c r="J438" s="131" t="s">
        <v>0</v>
      </c>
      <c r="K438" s="131" t="s">
        <v>140</v>
      </c>
      <c r="L438" s="131" t="s">
        <v>141</v>
      </c>
      <c r="M438" s="131" t="s">
        <v>0</v>
      </c>
      <c r="N438" s="131" t="s">
        <v>382</v>
      </c>
      <c r="O438" s="131" t="s">
        <v>143</v>
      </c>
      <c r="P438" s="131">
        <v>441</v>
      </c>
      <c r="Q438" s="86"/>
      <c r="R438" s="87"/>
      <c r="S438" s="88"/>
      <c r="T438" s="198"/>
      <c r="U438" s="198"/>
      <c r="V438" s="199"/>
      <c r="W438" s="199"/>
      <c r="X438" s="199"/>
      <c r="Y438" s="199"/>
      <c r="Z438" s="199"/>
      <c r="AA438" s="199"/>
      <c r="AB438" s="199"/>
      <c r="AC438" s="199"/>
      <c r="AD438" s="199"/>
      <c r="AE438" s="199"/>
      <c r="AF438" s="199"/>
      <c r="AG438" s="199"/>
      <c r="AH438" s="199"/>
      <c r="AI438" s="199"/>
      <c r="AJ438" s="199"/>
      <c r="AK438" s="199"/>
      <c r="AL438" s="199"/>
      <c r="AM438" s="199"/>
      <c r="AN438" s="199"/>
    </row>
    <row r="439" spans="3:40" ht="15" customHeight="1">
      <c r="C439" s="172"/>
      <c r="D439" s="322"/>
      <c r="E439" s="325"/>
      <c r="F439" s="240" t="s">
        <v>659</v>
      </c>
      <c r="G439" s="131"/>
      <c r="H439" s="131" t="s">
        <v>136</v>
      </c>
      <c r="I439" s="131" t="s">
        <v>139</v>
      </c>
      <c r="J439" s="131" t="s">
        <v>0</v>
      </c>
      <c r="K439" s="131" t="s">
        <v>140</v>
      </c>
      <c r="L439" s="131" t="s">
        <v>141</v>
      </c>
      <c r="M439" s="131" t="s">
        <v>0</v>
      </c>
      <c r="N439" s="131" t="s">
        <v>365</v>
      </c>
      <c r="O439" s="131" t="s">
        <v>143</v>
      </c>
      <c r="P439" s="131">
        <v>442</v>
      </c>
      <c r="Q439" s="86"/>
      <c r="R439" s="87"/>
      <c r="S439" s="88"/>
      <c r="T439" s="198"/>
      <c r="U439" s="198"/>
      <c r="V439" s="199"/>
      <c r="W439" s="199"/>
      <c r="X439" s="199"/>
      <c r="Y439" s="199"/>
      <c r="Z439" s="199"/>
      <c r="AA439" s="199"/>
      <c r="AB439" s="199"/>
      <c r="AC439" s="199"/>
      <c r="AD439" s="199"/>
      <c r="AE439" s="199"/>
      <c r="AF439" s="199"/>
      <c r="AG439" s="199"/>
      <c r="AH439" s="199"/>
      <c r="AI439" s="199"/>
      <c r="AJ439" s="199"/>
      <c r="AK439" s="199"/>
      <c r="AL439" s="199"/>
      <c r="AM439" s="199"/>
      <c r="AN439" s="199"/>
    </row>
    <row r="440" spans="3:40" ht="15" customHeight="1">
      <c r="C440" s="172"/>
      <c r="D440" s="322"/>
      <c r="E440" s="325"/>
      <c r="F440" s="240" t="s">
        <v>66</v>
      </c>
      <c r="G440" s="131"/>
      <c r="H440" s="131" t="s">
        <v>136</v>
      </c>
      <c r="I440" s="131" t="s">
        <v>139</v>
      </c>
      <c r="J440" s="131" t="s">
        <v>0</v>
      </c>
      <c r="K440" s="131" t="s">
        <v>140</v>
      </c>
      <c r="L440" s="131" t="s">
        <v>141</v>
      </c>
      <c r="M440" s="131" t="s">
        <v>0</v>
      </c>
      <c r="N440" s="131" t="s">
        <v>383</v>
      </c>
      <c r="O440" s="131" t="s">
        <v>143</v>
      </c>
      <c r="P440" s="131">
        <v>443</v>
      </c>
      <c r="Q440" s="86"/>
      <c r="R440" s="87"/>
      <c r="S440" s="88"/>
      <c r="T440" s="198"/>
      <c r="U440" s="198"/>
      <c r="V440" s="199"/>
      <c r="W440" s="199"/>
      <c r="X440" s="199"/>
      <c r="Y440" s="199"/>
      <c r="Z440" s="199"/>
      <c r="AA440" s="199"/>
      <c r="AB440" s="199"/>
      <c r="AC440" s="199"/>
      <c r="AD440" s="199"/>
      <c r="AE440" s="199"/>
      <c r="AF440" s="199"/>
      <c r="AG440" s="199"/>
      <c r="AH440" s="199"/>
      <c r="AI440" s="199"/>
      <c r="AJ440" s="199"/>
      <c r="AK440" s="199"/>
      <c r="AL440" s="199"/>
      <c r="AM440" s="199"/>
      <c r="AN440" s="199"/>
    </row>
    <row r="441" spans="3:40" ht="15" customHeight="1">
      <c r="C441" s="172"/>
      <c r="D441" s="322"/>
      <c r="E441" s="325"/>
      <c r="F441" s="240" t="s">
        <v>660</v>
      </c>
      <c r="G441" s="131"/>
      <c r="H441" s="131" t="s">
        <v>136</v>
      </c>
      <c r="I441" s="131" t="s">
        <v>139</v>
      </c>
      <c r="J441" s="131" t="s">
        <v>0</v>
      </c>
      <c r="K441" s="131" t="s">
        <v>140</v>
      </c>
      <c r="L441" s="131" t="s">
        <v>141</v>
      </c>
      <c r="M441" s="131" t="s">
        <v>0</v>
      </c>
      <c r="N441" s="131" t="s">
        <v>384</v>
      </c>
      <c r="O441" s="131" t="s">
        <v>143</v>
      </c>
      <c r="P441" s="131">
        <v>444</v>
      </c>
      <c r="Q441" s="86"/>
      <c r="R441" s="87"/>
      <c r="S441" s="88"/>
      <c r="T441" s="198"/>
      <c r="U441" s="198"/>
      <c r="V441" s="199"/>
      <c r="W441" s="199"/>
      <c r="X441" s="199"/>
      <c r="Y441" s="199"/>
      <c r="Z441" s="199"/>
      <c r="AA441" s="199"/>
      <c r="AB441" s="199"/>
      <c r="AC441" s="199"/>
      <c r="AD441" s="199"/>
      <c r="AE441" s="199"/>
      <c r="AF441" s="199"/>
      <c r="AG441" s="199"/>
      <c r="AH441" s="199"/>
      <c r="AI441" s="199"/>
      <c r="AJ441" s="199"/>
      <c r="AK441" s="199"/>
      <c r="AL441" s="199"/>
      <c r="AM441" s="199"/>
      <c r="AN441" s="199"/>
    </row>
    <row r="442" spans="3:40" ht="15" customHeight="1">
      <c r="C442" s="172"/>
      <c r="D442" s="322"/>
      <c r="E442" s="325"/>
      <c r="F442" s="240" t="s">
        <v>661</v>
      </c>
      <c r="G442" s="131"/>
      <c r="H442" s="131" t="s">
        <v>136</v>
      </c>
      <c r="I442" s="131" t="s">
        <v>139</v>
      </c>
      <c r="J442" s="131" t="s">
        <v>0</v>
      </c>
      <c r="K442" s="131" t="s">
        <v>140</v>
      </c>
      <c r="L442" s="131" t="s">
        <v>141</v>
      </c>
      <c r="M442" s="131" t="s">
        <v>0</v>
      </c>
      <c r="N442" s="131" t="s">
        <v>385</v>
      </c>
      <c r="O442" s="131" t="s">
        <v>143</v>
      </c>
      <c r="P442" s="131">
        <v>445</v>
      </c>
      <c r="Q442" s="86"/>
      <c r="R442" s="87"/>
      <c r="S442" s="88"/>
      <c r="T442" s="198"/>
      <c r="U442" s="200"/>
      <c r="V442" s="170"/>
      <c r="W442" s="170"/>
      <c r="X442" s="170"/>
      <c r="Y442" s="170"/>
      <c r="Z442" s="170"/>
      <c r="AA442" s="170"/>
      <c r="AB442" s="170"/>
      <c r="AC442" s="170"/>
      <c r="AD442" s="170"/>
      <c r="AE442" s="170"/>
      <c r="AF442" s="170"/>
      <c r="AG442" s="170"/>
      <c r="AH442" s="170"/>
      <c r="AI442" s="170"/>
      <c r="AJ442" s="170"/>
      <c r="AK442" s="170"/>
      <c r="AL442" s="170"/>
      <c r="AM442" s="170"/>
      <c r="AN442" s="170"/>
    </row>
    <row r="443" spans="3:40" ht="15" customHeight="1">
      <c r="C443" s="172"/>
      <c r="D443" s="322"/>
      <c r="E443" s="325"/>
      <c r="F443" s="241" t="s">
        <v>662</v>
      </c>
      <c r="G443" s="131"/>
      <c r="H443" s="131" t="s">
        <v>136</v>
      </c>
      <c r="I443" s="131" t="s">
        <v>139</v>
      </c>
      <c r="J443" s="131" t="s">
        <v>0</v>
      </c>
      <c r="K443" s="131" t="s">
        <v>140</v>
      </c>
      <c r="L443" s="131" t="s">
        <v>141</v>
      </c>
      <c r="M443" s="131" t="s">
        <v>0</v>
      </c>
      <c r="N443" s="131" t="s">
        <v>419</v>
      </c>
      <c r="O443" s="131" t="s">
        <v>143</v>
      </c>
      <c r="P443" s="194" t="s">
        <v>686</v>
      </c>
      <c r="Q443" s="89" t="str">
        <f>IF(OR(SUMPRODUCT(--(Q397:Q442=""),--(R397:R442=""))&gt;0,COUNTIF(R397:R442,"M")&gt;0,COUNTIF(R397:R442,"X")=46),"",SUM(Q397:Q442))</f>
        <v/>
      </c>
      <c r="R443" s="90" t="str">
        <f>IF(AND(OR(COUNTIF(R397:R442,"M")=46,COUNTIF(R397:R442,"X")=46),SUM(Q397:Q442)=0,ISNUMBER(Q443)),"",IF(COUNTIF(R397:R442,"M")&gt;0,"M",IF(AND(COUNTIF(R397:R442,R397)=46,OR(R397="X",R397="W",R397="Z")),UPPER(R397),"")))</f>
        <v/>
      </c>
      <c r="S443" s="91"/>
      <c r="T443" s="198"/>
      <c r="U443" s="198"/>
      <c r="V443" s="199"/>
      <c r="W443" s="199"/>
      <c r="X443" s="199"/>
      <c r="Y443" s="199"/>
      <c r="Z443" s="199"/>
      <c r="AA443" s="199"/>
      <c r="AB443" s="199"/>
      <c r="AC443" s="199"/>
      <c r="AD443" s="199"/>
      <c r="AE443" s="199"/>
      <c r="AF443" s="199"/>
      <c r="AG443" s="199"/>
      <c r="AH443" s="199"/>
      <c r="AI443" s="199"/>
      <c r="AJ443" s="199"/>
      <c r="AK443" s="199"/>
      <c r="AL443" s="199"/>
      <c r="AM443" s="199"/>
      <c r="AN443" s="199"/>
    </row>
    <row r="444" spans="3:40" ht="15" customHeight="1">
      <c r="C444" s="172"/>
      <c r="D444" s="321" t="s">
        <v>481</v>
      </c>
      <c r="E444" s="326" t="s">
        <v>664</v>
      </c>
      <c r="F444" s="240" t="s">
        <v>665</v>
      </c>
      <c r="G444" s="131"/>
      <c r="H444" s="131" t="s">
        <v>136</v>
      </c>
      <c r="I444" s="131" t="s">
        <v>139</v>
      </c>
      <c r="J444" s="131" t="s">
        <v>0</v>
      </c>
      <c r="K444" s="131" t="s">
        <v>140</v>
      </c>
      <c r="L444" s="131" t="s">
        <v>141</v>
      </c>
      <c r="M444" s="131" t="s">
        <v>0</v>
      </c>
      <c r="N444" s="131" t="s">
        <v>386</v>
      </c>
      <c r="O444" s="131" t="s">
        <v>143</v>
      </c>
      <c r="P444" s="131">
        <v>447</v>
      </c>
      <c r="Q444" s="86"/>
      <c r="R444" s="87"/>
      <c r="S444" s="88"/>
      <c r="T444" s="198"/>
      <c r="U444" s="198"/>
      <c r="V444" s="199"/>
      <c r="W444" s="199"/>
      <c r="X444" s="199"/>
      <c r="Y444" s="199"/>
      <c r="Z444" s="199"/>
      <c r="AA444" s="199"/>
      <c r="AB444" s="199"/>
      <c r="AC444" s="199"/>
      <c r="AD444" s="199"/>
      <c r="AE444" s="199"/>
      <c r="AF444" s="199"/>
      <c r="AG444" s="199"/>
      <c r="AH444" s="199"/>
      <c r="AI444" s="199"/>
      <c r="AJ444" s="199"/>
      <c r="AK444" s="199"/>
      <c r="AL444" s="199"/>
      <c r="AM444" s="199"/>
      <c r="AN444" s="199"/>
    </row>
    <row r="445" spans="3:40" ht="15" customHeight="1">
      <c r="C445" s="172"/>
      <c r="D445" s="322"/>
      <c r="E445" s="326"/>
      <c r="F445" s="240" t="s">
        <v>666</v>
      </c>
      <c r="G445" s="131"/>
      <c r="H445" s="131" t="s">
        <v>136</v>
      </c>
      <c r="I445" s="131" t="s">
        <v>139</v>
      </c>
      <c r="J445" s="131" t="s">
        <v>0</v>
      </c>
      <c r="K445" s="131" t="s">
        <v>140</v>
      </c>
      <c r="L445" s="131" t="s">
        <v>141</v>
      </c>
      <c r="M445" s="131" t="s">
        <v>0</v>
      </c>
      <c r="N445" s="131" t="s">
        <v>387</v>
      </c>
      <c r="O445" s="131" t="s">
        <v>143</v>
      </c>
      <c r="P445" s="131">
        <v>448</v>
      </c>
      <c r="Q445" s="86"/>
      <c r="R445" s="87"/>
      <c r="S445" s="88"/>
      <c r="T445" s="198"/>
      <c r="U445" s="198"/>
      <c r="V445" s="199"/>
      <c r="W445" s="199"/>
      <c r="X445" s="199"/>
      <c r="Y445" s="199"/>
      <c r="Z445" s="199"/>
      <c r="AA445" s="199"/>
      <c r="AB445" s="199"/>
      <c r="AC445" s="199"/>
      <c r="AD445" s="199"/>
      <c r="AE445" s="199"/>
      <c r="AF445" s="199"/>
      <c r="AG445" s="199"/>
      <c r="AH445" s="199"/>
      <c r="AI445" s="199"/>
      <c r="AJ445" s="199"/>
      <c r="AK445" s="199"/>
      <c r="AL445" s="199"/>
      <c r="AM445" s="199"/>
      <c r="AN445" s="199"/>
    </row>
    <row r="446" spans="3:40" ht="15" customHeight="1">
      <c r="C446" s="172"/>
      <c r="D446" s="322"/>
      <c r="E446" s="326"/>
      <c r="F446" s="240" t="s">
        <v>667</v>
      </c>
      <c r="G446" s="131"/>
      <c r="H446" s="131" t="s">
        <v>136</v>
      </c>
      <c r="I446" s="131" t="s">
        <v>139</v>
      </c>
      <c r="J446" s="131" t="s">
        <v>0</v>
      </c>
      <c r="K446" s="131" t="s">
        <v>140</v>
      </c>
      <c r="L446" s="131" t="s">
        <v>141</v>
      </c>
      <c r="M446" s="131" t="s">
        <v>0</v>
      </c>
      <c r="N446" s="131" t="s">
        <v>388</v>
      </c>
      <c r="O446" s="131" t="s">
        <v>143</v>
      </c>
      <c r="P446" s="131">
        <v>449</v>
      </c>
      <c r="Q446" s="86"/>
      <c r="R446" s="87"/>
      <c r="S446" s="88"/>
      <c r="T446" s="198"/>
      <c r="U446" s="198"/>
      <c r="V446" s="199"/>
      <c r="W446" s="199"/>
      <c r="X446" s="199"/>
      <c r="Y446" s="199"/>
      <c r="Z446" s="199"/>
      <c r="AA446" s="199"/>
      <c r="AB446" s="199"/>
      <c r="AC446" s="199"/>
      <c r="AD446" s="199"/>
      <c r="AE446" s="199"/>
      <c r="AF446" s="199"/>
      <c r="AG446" s="199"/>
      <c r="AH446" s="199"/>
      <c r="AI446" s="199"/>
      <c r="AJ446" s="199"/>
      <c r="AK446" s="199"/>
      <c r="AL446" s="199"/>
      <c r="AM446" s="199"/>
      <c r="AN446" s="199"/>
    </row>
    <row r="447" spans="3:40" ht="15" customHeight="1">
      <c r="C447" s="172"/>
      <c r="D447" s="322"/>
      <c r="E447" s="326"/>
      <c r="F447" s="240" t="s">
        <v>67</v>
      </c>
      <c r="G447" s="131"/>
      <c r="H447" s="131" t="s">
        <v>136</v>
      </c>
      <c r="I447" s="131" t="s">
        <v>139</v>
      </c>
      <c r="J447" s="131" t="s">
        <v>0</v>
      </c>
      <c r="K447" s="131" t="s">
        <v>140</v>
      </c>
      <c r="L447" s="131" t="s">
        <v>141</v>
      </c>
      <c r="M447" s="131" t="s">
        <v>0</v>
      </c>
      <c r="N447" s="131" t="s">
        <v>389</v>
      </c>
      <c r="O447" s="131" t="s">
        <v>143</v>
      </c>
      <c r="P447" s="131">
        <v>450</v>
      </c>
      <c r="Q447" s="86"/>
      <c r="R447" s="87"/>
      <c r="S447" s="88"/>
      <c r="T447" s="198"/>
      <c r="U447" s="198"/>
      <c r="V447" s="199"/>
      <c r="W447" s="199"/>
      <c r="X447" s="199"/>
      <c r="Y447" s="199"/>
      <c r="Z447" s="199"/>
      <c r="AA447" s="199"/>
      <c r="AB447" s="199"/>
      <c r="AC447" s="199"/>
      <c r="AD447" s="199"/>
      <c r="AE447" s="199"/>
      <c r="AF447" s="199"/>
      <c r="AG447" s="199"/>
      <c r="AH447" s="199"/>
      <c r="AI447" s="199"/>
      <c r="AJ447" s="199"/>
      <c r="AK447" s="199"/>
      <c r="AL447" s="199"/>
      <c r="AM447" s="199"/>
      <c r="AN447" s="199"/>
    </row>
    <row r="448" spans="3:40" ht="15" customHeight="1">
      <c r="C448" s="172"/>
      <c r="D448" s="322"/>
      <c r="E448" s="326"/>
      <c r="F448" s="240" t="s">
        <v>668</v>
      </c>
      <c r="G448" s="131"/>
      <c r="H448" s="131" t="s">
        <v>136</v>
      </c>
      <c r="I448" s="131" t="s">
        <v>139</v>
      </c>
      <c r="J448" s="131" t="s">
        <v>0</v>
      </c>
      <c r="K448" s="131" t="s">
        <v>140</v>
      </c>
      <c r="L448" s="131" t="s">
        <v>141</v>
      </c>
      <c r="M448" s="131" t="s">
        <v>0</v>
      </c>
      <c r="N448" s="131" t="s">
        <v>390</v>
      </c>
      <c r="O448" s="131" t="s">
        <v>143</v>
      </c>
      <c r="P448" s="131">
        <v>451</v>
      </c>
      <c r="Q448" s="86"/>
      <c r="R448" s="87"/>
      <c r="S448" s="88"/>
      <c r="T448" s="198"/>
      <c r="U448" s="198"/>
      <c r="V448" s="199"/>
      <c r="W448" s="199"/>
      <c r="X448" s="199"/>
      <c r="Y448" s="199"/>
      <c r="Z448" s="199"/>
      <c r="AA448" s="199"/>
      <c r="AB448" s="199"/>
      <c r="AC448" s="199"/>
      <c r="AD448" s="199"/>
      <c r="AE448" s="199"/>
      <c r="AF448" s="199"/>
      <c r="AG448" s="199"/>
      <c r="AH448" s="199"/>
      <c r="AI448" s="199"/>
      <c r="AJ448" s="199"/>
      <c r="AK448" s="199"/>
      <c r="AL448" s="199"/>
      <c r="AM448" s="199"/>
      <c r="AN448" s="199"/>
    </row>
    <row r="449" spans="3:40" ht="15" customHeight="1">
      <c r="C449" s="172"/>
      <c r="D449" s="322"/>
      <c r="E449" s="326"/>
      <c r="F449" s="240" t="s">
        <v>669</v>
      </c>
      <c r="G449" s="131"/>
      <c r="H449" s="131" t="s">
        <v>136</v>
      </c>
      <c r="I449" s="131" t="s">
        <v>139</v>
      </c>
      <c r="J449" s="131" t="s">
        <v>0</v>
      </c>
      <c r="K449" s="131" t="s">
        <v>140</v>
      </c>
      <c r="L449" s="131" t="s">
        <v>141</v>
      </c>
      <c r="M449" s="131" t="s">
        <v>0</v>
      </c>
      <c r="N449" s="131" t="s">
        <v>391</v>
      </c>
      <c r="O449" s="131" t="s">
        <v>143</v>
      </c>
      <c r="P449" s="131">
        <v>452</v>
      </c>
      <c r="Q449" s="86"/>
      <c r="R449" s="87"/>
      <c r="S449" s="88"/>
      <c r="T449" s="198"/>
      <c r="U449" s="198"/>
      <c r="V449" s="199"/>
      <c r="W449" s="199"/>
      <c r="X449" s="199"/>
      <c r="Y449" s="199"/>
      <c r="Z449" s="199"/>
      <c r="AA449" s="199"/>
      <c r="AB449" s="199"/>
      <c r="AC449" s="199"/>
      <c r="AD449" s="199"/>
      <c r="AE449" s="199"/>
      <c r="AF449" s="199"/>
      <c r="AG449" s="199"/>
      <c r="AH449" s="199"/>
      <c r="AI449" s="199"/>
      <c r="AJ449" s="199"/>
      <c r="AK449" s="199"/>
      <c r="AL449" s="199"/>
      <c r="AM449" s="199"/>
      <c r="AN449" s="199"/>
    </row>
    <row r="450" spans="3:40" ht="15" customHeight="1">
      <c r="C450" s="172"/>
      <c r="D450" s="322"/>
      <c r="E450" s="326"/>
      <c r="F450" s="240" t="s">
        <v>68</v>
      </c>
      <c r="G450" s="131"/>
      <c r="H450" s="131" t="s">
        <v>136</v>
      </c>
      <c r="I450" s="131" t="s">
        <v>139</v>
      </c>
      <c r="J450" s="131" t="s">
        <v>0</v>
      </c>
      <c r="K450" s="131" t="s">
        <v>140</v>
      </c>
      <c r="L450" s="131" t="s">
        <v>141</v>
      </c>
      <c r="M450" s="131" t="s">
        <v>0</v>
      </c>
      <c r="N450" s="131" t="s">
        <v>392</v>
      </c>
      <c r="O450" s="131" t="s">
        <v>143</v>
      </c>
      <c r="P450" s="131">
        <v>453</v>
      </c>
      <c r="Q450" s="86"/>
      <c r="R450" s="87"/>
      <c r="S450" s="88"/>
      <c r="T450" s="198"/>
      <c r="U450" s="198"/>
      <c r="V450" s="199"/>
      <c r="W450" s="199"/>
      <c r="X450" s="199"/>
      <c r="Y450" s="199"/>
      <c r="Z450" s="199"/>
      <c r="AA450" s="199"/>
      <c r="AB450" s="199"/>
      <c r="AC450" s="199"/>
      <c r="AD450" s="199"/>
      <c r="AE450" s="199"/>
      <c r="AF450" s="199"/>
      <c r="AG450" s="199"/>
      <c r="AH450" s="199"/>
      <c r="AI450" s="199"/>
      <c r="AJ450" s="199"/>
      <c r="AK450" s="199"/>
      <c r="AL450" s="199"/>
      <c r="AM450" s="199"/>
      <c r="AN450" s="199"/>
    </row>
    <row r="451" spans="3:40" ht="15" customHeight="1">
      <c r="C451" s="172"/>
      <c r="D451" s="322"/>
      <c r="E451" s="326"/>
      <c r="F451" s="240" t="s">
        <v>670</v>
      </c>
      <c r="G451" s="131"/>
      <c r="H451" s="131" t="s">
        <v>136</v>
      </c>
      <c r="I451" s="131" t="s">
        <v>139</v>
      </c>
      <c r="J451" s="131" t="s">
        <v>0</v>
      </c>
      <c r="K451" s="131" t="s">
        <v>140</v>
      </c>
      <c r="L451" s="131" t="s">
        <v>141</v>
      </c>
      <c r="M451" s="131" t="s">
        <v>0</v>
      </c>
      <c r="N451" s="131" t="s">
        <v>393</v>
      </c>
      <c r="O451" s="131" t="s">
        <v>143</v>
      </c>
      <c r="P451" s="131">
        <v>454</v>
      </c>
      <c r="Q451" s="86"/>
      <c r="R451" s="87"/>
      <c r="S451" s="88"/>
      <c r="T451" s="198"/>
      <c r="U451" s="198"/>
      <c r="V451" s="199"/>
      <c r="W451" s="199"/>
      <c r="X451" s="199"/>
      <c r="Y451" s="199"/>
      <c r="Z451" s="199"/>
      <c r="AA451" s="199"/>
      <c r="AB451" s="199"/>
      <c r="AC451" s="199"/>
      <c r="AD451" s="199"/>
      <c r="AE451" s="199"/>
      <c r="AF451" s="199"/>
      <c r="AG451" s="199"/>
      <c r="AH451" s="199"/>
      <c r="AI451" s="199"/>
      <c r="AJ451" s="199"/>
      <c r="AK451" s="199"/>
      <c r="AL451" s="199"/>
      <c r="AM451" s="199"/>
      <c r="AN451" s="199"/>
    </row>
    <row r="452" spans="3:40" ht="15" customHeight="1">
      <c r="C452" s="172"/>
      <c r="D452" s="322"/>
      <c r="E452" s="326"/>
      <c r="F452" s="240" t="s">
        <v>671</v>
      </c>
      <c r="G452" s="131"/>
      <c r="H452" s="131" t="s">
        <v>136</v>
      </c>
      <c r="I452" s="131" t="s">
        <v>139</v>
      </c>
      <c r="J452" s="131" t="s">
        <v>0</v>
      </c>
      <c r="K452" s="131" t="s">
        <v>140</v>
      </c>
      <c r="L452" s="131" t="s">
        <v>141</v>
      </c>
      <c r="M452" s="131" t="s">
        <v>0</v>
      </c>
      <c r="N452" s="131" t="s">
        <v>394</v>
      </c>
      <c r="O452" s="131" t="s">
        <v>143</v>
      </c>
      <c r="P452" s="131">
        <v>455</v>
      </c>
      <c r="Q452" s="86"/>
      <c r="R452" s="87"/>
      <c r="S452" s="88"/>
      <c r="T452" s="198"/>
      <c r="U452" s="198"/>
      <c r="V452" s="199"/>
      <c r="W452" s="199"/>
      <c r="X452" s="199"/>
      <c r="Y452" s="199"/>
      <c r="Z452" s="199"/>
      <c r="AA452" s="199"/>
      <c r="AB452" s="199"/>
      <c r="AC452" s="199"/>
      <c r="AD452" s="199"/>
      <c r="AE452" s="199"/>
      <c r="AF452" s="199"/>
      <c r="AG452" s="199"/>
      <c r="AH452" s="199"/>
      <c r="AI452" s="199"/>
      <c r="AJ452" s="199"/>
      <c r="AK452" s="199"/>
      <c r="AL452" s="199"/>
      <c r="AM452" s="199"/>
      <c r="AN452" s="199"/>
    </row>
    <row r="453" spans="3:40" ht="15" customHeight="1">
      <c r="C453" s="172"/>
      <c r="D453" s="322"/>
      <c r="E453" s="326"/>
      <c r="F453" s="240" t="s">
        <v>672</v>
      </c>
      <c r="G453" s="131"/>
      <c r="H453" s="131" t="s">
        <v>136</v>
      </c>
      <c r="I453" s="131" t="s">
        <v>139</v>
      </c>
      <c r="J453" s="131" t="s">
        <v>0</v>
      </c>
      <c r="K453" s="131" t="s">
        <v>140</v>
      </c>
      <c r="L453" s="131" t="s">
        <v>141</v>
      </c>
      <c r="M453" s="131" t="s">
        <v>0</v>
      </c>
      <c r="N453" s="131" t="s">
        <v>395</v>
      </c>
      <c r="O453" s="131" t="s">
        <v>143</v>
      </c>
      <c r="P453" s="131">
        <v>456</v>
      </c>
      <c r="Q453" s="86"/>
      <c r="R453" s="87"/>
      <c r="S453" s="88"/>
      <c r="T453" s="198"/>
      <c r="U453" s="198"/>
      <c r="V453" s="199"/>
      <c r="W453" s="199"/>
      <c r="X453" s="199"/>
      <c r="Y453" s="199"/>
      <c r="Z453" s="199"/>
      <c r="AA453" s="199"/>
      <c r="AB453" s="199"/>
      <c r="AC453" s="199"/>
      <c r="AD453" s="199"/>
      <c r="AE453" s="199"/>
      <c r="AF453" s="199"/>
      <c r="AG453" s="199"/>
      <c r="AH453" s="199"/>
      <c r="AI453" s="199"/>
      <c r="AJ453" s="199"/>
      <c r="AK453" s="199"/>
      <c r="AL453" s="199"/>
      <c r="AM453" s="199"/>
      <c r="AN453" s="199"/>
    </row>
    <row r="454" spans="3:40" ht="15" customHeight="1">
      <c r="C454" s="172"/>
      <c r="D454" s="322"/>
      <c r="E454" s="326"/>
      <c r="F454" s="240" t="s">
        <v>673</v>
      </c>
      <c r="G454" s="131"/>
      <c r="H454" s="131" t="s">
        <v>136</v>
      </c>
      <c r="I454" s="131" t="s">
        <v>139</v>
      </c>
      <c r="J454" s="131" t="s">
        <v>0</v>
      </c>
      <c r="K454" s="131" t="s">
        <v>140</v>
      </c>
      <c r="L454" s="131" t="s">
        <v>141</v>
      </c>
      <c r="M454" s="131" t="s">
        <v>0</v>
      </c>
      <c r="N454" s="131" t="s">
        <v>396</v>
      </c>
      <c r="O454" s="131" t="s">
        <v>143</v>
      </c>
      <c r="P454" s="131">
        <v>457</v>
      </c>
      <c r="Q454" s="86"/>
      <c r="R454" s="87"/>
      <c r="S454" s="88"/>
      <c r="T454" s="198"/>
      <c r="U454" s="198"/>
      <c r="V454" s="199"/>
      <c r="W454" s="199"/>
      <c r="X454" s="199"/>
      <c r="Y454" s="199"/>
      <c r="Z454" s="199"/>
      <c r="AA454" s="199"/>
      <c r="AB454" s="199"/>
      <c r="AC454" s="199"/>
      <c r="AD454" s="199"/>
      <c r="AE454" s="199"/>
      <c r="AF454" s="199"/>
      <c r="AG454" s="199"/>
      <c r="AH454" s="199"/>
      <c r="AI454" s="199"/>
      <c r="AJ454" s="199"/>
      <c r="AK454" s="199"/>
      <c r="AL454" s="199"/>
      <c r="AM454" s="199"/>
      <c r="AN454" s="199"/>
    </row>
    <row r="455" spans="3:40" ht="15" customHeight="1">
      <c r="C455" s="172"/>
      <c r="D455" s="322"/>
      <c r="E455" s="326"/>
      <c r="F455" s="240" t="s">
        <v>69</v>
      </c>
      <c r="G455" s="131"/>
      <c r="H455" s="131" t="s">
        <v>136</v>
      </c>
      <c r="I455" s="131" t="s">
        <v>139</v>
      </c>
      <c r="J455" s="131" t="s">
        <v>0</v>
      </c>
      <c r="K455" s="131" t="s">
        <v>140</v>
      </c>
      <c r="L455" s="131" t="s">
        <v>141</v>
      </c>
      <c r="M455" s="131" t="s">
        <v>0</v>
      </c>
      <c r="N455" s="131" t="s">
        <v>397</v>
      </c>
      <c r="O455" s="131" t="s">
        <v>143</v>
      </c>
      <c r="P455" s="131">
        <v>458</v>
      </c>
      <c r="Q455" s="86"/>
      <c r="R455" s="87"/>
      <c r="S455" s="88"/>
      <c r="T455" s="198"/>
      <c r="U455" s="198"/>
      <c r="V455" s="199"/>
      <c r="W455" s="199"/>
      <c r="X455" s="199"/>
      <c r="Y455" s="199"/>
      <c r="Z455" s="199"/>
      <c r="AA455" s="199"/>
      <c r="AB455" s="199"/>
      <c r="AC455" s="199"/>
      <c r="AD455" s="199"/>
      <c r="AE455" s="199"/>
      <c r="AF455" s="199"/>
      <c r="AG455" s="199"/>
      <c r="AH455" s="199"/>
      <c r="AI455" s="199"/>
      <c r="AJ455" s="199"/>
      <c r="AK455" s="199"/>
      <c r="AL455" s="199"/>
      <c r="AM455" s="199"/>
      <c r="AN455" s="199"/>
    </row>
    <row r="456" spans="3:40" ht="15" customHeight="1">
      <c r="C456" s="172"/>
      <c r="D456" s="322"/>
      <c r="E456" s="326"/>
      <c r="F456" s="240" t="s">
        <v>674</v>
      </c>
      <c r="G456" s="131"/>
      <c r="H456" s="131" t="s">
        <v>136</v>
      </c>
      <c r="I456" s="131" t="s">
        <v>139</v>
      </c>
      <c r="J456" s="131" t="s">
        <v>0</v>
      </c>
      <c r="K456" s="131" t="s">
        <v>140</v>
      </c>
      <c r="L456" s="131" t="s">
        <v>141</v>
      </c>
      <c r="M456" s="131" t="s">
        <v>0</v>
      </c>
      <c r="N456" s="131" t="s">
        <v>398</v>
      </c>
      <c r="O456" s="131" t="s">
        <v>143</v>
      </c>
      <c r="P456" s="131">
        <v>459</v>
      </c>
      <c r="Q456" s="86"/>
      <c r="R456" s="87"/>
      <c r="S456" s="88"/>
      <c r="T456" s="198"/>
      <c r="U456" s="198"/>
      <c r="V456" s="199"/>
      <c r="W456" s="199"/>
      <c r="X456" s="199"/>
      <c r="Y456" s="199"/>
      <c r="Z456" s="199"/>
      <c r="AA456" s="199"/>
      <c r="AB456" s="199"/>
      <c r="AC456" s="199"/>
      <c r="AD456" s="199"/>
      <c r="AE456" s="199"/>
      <c r="AF456" s="199"/>
      <c r="AG456" s="199"/>
      <c r="AH456" s="199"/>
      <c r="AI456" s="199"/>
      <c r="AJ456" s="199"/>
      <c r="AK456" s="199"/>
      <c r="AL456" s="199"/>
      <c r="AM456" s="199"/>
      <c r="AN456" s="199"/>
    </row>
    <row r="457" spans="3:40" ht="15" customHeight="1">
      <c r="C457" s="172"/>
      <c r="D457" s="322"/>
      <c r="E457" s="326"/>
      <c r="F457" s="240" t="s">
        <v>675</v>
      </c>
      <c r="G457" s="131"/>
      <c r="H457" s="131" t="s">
        <v>136</v>
      </c>
      <c r="I457" s="131" t="s">
        <v>139</v>
      </c>
      <c r="J457" s="131" t="s">
        <v>0</v>
      </c>
      <c r="K457" s="131" t="s">
        <v>140</v>
      </c>
      <c r="L457" s="131" t="s">
        <v>141</v>
      </c>
      <c r="M457" s="131" t="s">
        <v>0</v>
      </c>
      <c r="N457" s="131" t="s">
        <v>399</v>
      </c>
      <c r="O457" s="131" t="s">
        <v>143</v>
      </c>
      <c r="P457" s="131">
        <v>460</v>
      </c>
      <c r="Q457" s="86"/>
      <c r="R457" s="87"/>
      <c r="S457" s="88"/>
      <c r="T457" s="198"/>
      <c r="U457" s="198"/>
      <c r="V457" s="199"/>
      <c r="W457" s="199"/>
      <c r="X457" s="199"/>
      <c r="Y457" s="199"/>
      <c r="Z457" s="199"/>
      <c r="AA457" s="199"/>
      <c r="AB457" s="199"/>
      <c r="AC457" s="199"/>
      <c r="AD457" s="199"/>
      <c r="AE457" s="199"/>
      <c r="AF457" s="199"/>
      <c r="AG457" s="199"/>
      <c r="AH457" s="199"/>
      <c r="AI457" s="199"/>
      <c r="AJ457" s="199"/>
      <c r="AK457" s="199"/>
      <c r="AL457" s="199"/>
      <c r="AM457" s="199"/>
      <c r="AN457" s="199"/>
    </row>
    <row r="458" spans="3:40" ht="15" customHeight="1">
      <c r="C458" s="172"/>
      <c r="D458" s="322"/>
      <c r="E458" s="326"/>
      <c r="F458" s="240" t="s">
        <v>70</v>
      </c>
      <c r="G458" s="131"/>
      <c r="H458" s="131" t="s">
        <v>136</v>
      </c>
      <c r="I458" s="131" t="s">
        <v>139</v>
      </c>
      <c r="J458" s="131" t="s">
        <v>0</v>
      </c>
      <c r="K458" s="131" t="s">
        <v>140</v>
      </c>
      <c r="L458" s="131" t="s">
        <v>141</v>
      </c>
      <c r="M458" s="131" t="s">
        <v>0</v>
      </c>
      <c r="N458" s="131" t="s">
        <v>400</v>
      </c>
      <c r="O458" s="131" t="s">
        <v>143</v>
      </c>
      <c r="P458" s="131">
        <v>461</v>
      </c>
      <c r="Q458" s="86"/>
      <c r="R458" s="87"/>
      <c r="S458" s="88"/>
      <c r="T458" s="198"/>
      <c r="U458" s="198"/>
      <c r="V458" s="199"/>
      <c r="W458" s="199"/>
      <c r="X458" s="199"/>
      <c r="Y458" s="199"/>
      <c r="Z458" s="199"/>
      <c r="AA458" s="199"/>
      <c r="AB458" s="199"/>
      <c r="AC458" s="199"/>
      <c r="AD458" s="199"/>
      <c r="AE458" s="199"/>
      <c r="AF458" s="199"/>
      <c r="AG458" s="199"/>
      <c r="AH458" s="199"/>
      <c r="AI458" s="199"/>
      <c r="AJ458" s="199"/>
      <c r="AK458" s="199"/>
      <c r="AL458" s="199"/>
      <c r="AM458" s="199"/>
      <c r="AN458" s="199"/>
    </row>
    <row r="459" spans="3:40" ht="15" customHeight="1">
      <c r="C459" s="172"/>
      <c r="D459" s="322"/>
      <c r="E459" s="326"/>
      <c r="F459" s="240" t="s">
        <v>71</v>
      </c>
      <c r="G459" s="131"/>
      <c r="H459" s="131" t="s">
        <v>136</v>
      </c>
      <c r="I459" s="131" t="s">
        <v>139</v>
      </c>
      <c r="J459" s="131" t="s">
        <v>0</v>
      </c>
      <c r="K459" s="131" t="s">
        <v>140</v>
      </c>
      <c r="L459" s="131" t="s">
        <v>141</v>
      </c>
      <c r="M459" s="131" t="s">
        <v>0</v>
      </c>
      <c r="N459" s="131" t="s">
        <v>401</v>
      </c>
      <c r="O459" s="131" t="s">
        <v>143</v>
      </c>
      <c r="P459" s="131">
        <v>462</v>
      </c>
      <c r="Q459" s="86"/>
      <c r="R459" s="87"/>
      <c r="S459" s="88"/>
      <c r="T459" s="198"/>
      <c r="U459" s="198"/>
      <c r="V459" s="199"/>
      <c r="W459" s="199"/>
      <c r="X459" s="199"/>
      <c r="Y459" s="199"/>
      <c r="Z459" s="199"/>
      <c r="AA459" s="199"/>
      <c r="AB459" s="199"/>
      <c r="AC459" s="199"/>
      <c r="AD459" s="199"/>
      <c r="AE459" s="199"/>
      <c r="AF459" s="199"/>
      <c r="AG459" s="199"/>
      <c r="AH459" s="199"/>
      <c r="AI459" s="199"/>
      <c r="AJ459" s="199"/>
      <c r="AK459" s="199"/>
      <c r="AL459" s="199"/>
      <c r="AM459" s="199"/>
      <c r="AN459" s="199"/>
    </row>
    <row r="460" spans="3:40" ht="15" customHeight="1">
      <c r="C460" s="172"/>
      <c r="D460" s="322"/>
      <c r="E460" s="326"/>
      <c r="F460" s="240" t="s">
        <v>72</v>
      </c>
      <c r="G460" s="131"/>
      <c r="H460" s="131" t="s">
        <v>136</v>
      </c>
      <c r="I460" s="131" t="s">
        <v>139</v>
      </c>
      <c r="J460" s="131" t="s">
        <v>0</v>
      </c>
      <c r="K460" s="131" t="s">
        <v>140</v>
      </c>
      <c r="L460" s="131" t="s">
        <v>141</v>
      </c>
      <c r="M460" s="131" t="s">
        <v>0</v>
      </c>
      <c r="N460" s="131" t="s">
        <v>402</v>
      </c>
      <c r="O460" s="131" t="s">
        <v>143</v>
      </c>
      <c r="P460" s="131">
        <v>463</v>
      </c>
      <c r="Q460" s="86"/>
      <c r="R460" s="87"/>
      <c r="S460" s="88"/>
      <c r="T460" s="198"/>
      <c r="U460" s="198"/>
      <c r="V460" s="199"/>
      <c r="W460" s="199"/>
      <c r="X460" s="199"/>
      <c r="Y460" s="199"/>
      <c r="Z460" s="199"/>
      <c r="AA460" s="199"/>
      <c r="AB460" s="199"/>
      <c r="AC460" s="199"/>
      <c r="AD460" s="199"/>
      <c r="AE460" s="199"/>
      <c r="AF460" s="199"/>
      <c r="AG460" s="199"/>
      <c r="AH460" s="199"/>
      <c r="AI460" s="199"/>
      <c r="AJ460" s="199"/>
      <c r="AK460" s="199"/>
      <c r="AL460" s="199"/>
      <c r="AM460" s="199"/>
      <c r="AN460" s="199"/>
    </row>
    <row r="461" spans="3:40" ht="15" customHeight="1">
      <c r="C461" s="172"/>
      <c r="D461" s="322"/>
      <c r="E461" s="326"/>
      <c r="F461" s="240" t="s">
        <v>676</v>
      </c>
      <c r="G461" s="131"/>
      <c r="H461" s="131" t="s">
        <v>136</v>
      </c>
      <c r="I461" s="131" t="s">
        <v>139</v>
      </c>
      <c r="J461" s="131" t="s">
        <v>0</v>
      </c>
      <c r="K461" s="131" t="s">
        <v>140</v>
      </c>
      <c r="L461" s="131" t="s">
        <v>141</v>
      </c>
      <c r="M461" s="131" t="s">
        <v>0</v>
      </c>
      <c r="N461" s="131" t="s">
        <v>403</v>
      </c>
      <c r="O461" s="131" t="s">
        <v>143</v>
      </c>
      <c r="P461" s="131">
        <v>464</v>
      </c>
      <c r="Q461" s="86"/>
      <c r="R461" s="87"/>
      <c r="S461" s="88"/>
      <c r="T461" s="198"/>
      <c r="U461" s="200"/>
      <c r="V461" s="170"/>
      <c r="W461" s="170"/>
      <c r="X461" s="170"/>
      <c r="Y461" s="170"/>
      <c r="Z461" s="170"/>
      <c r="AA461" s="170"/>
      <c r="AB461" s="170"/>
      <c r="AC461" s="170"/>
      <c r="AD461" s="170"/>
      <c r="AE461" s="170"/>
      <c r="AF461" s="170"/>
      <c r="AG461" s="170"/>
      <c r="AH461" s="170"/>
      <c r="AI461" s="170"/>
      <c r="AJ461" s="170"/>
      <c r="AK461" s="170"/>
      <c r="AL461" s="170"/>
      <c r="AM461" s="170"/>
      <c r="AN461" s="170"/>
    </row>
    <row r="462" spans="3:40" ht="15" customHeight="1">
      <c r="C462" s="172"/>
      <c r="D462" s="322"/>
      <c r="E462" s="326"/>
      <c r="F462" s="241" t="s">
        <v>677</v>
      </c>
      <c r="G462" s="131"/>
      <c r="H462" s="131" t="s">
        <v>136</v>
      </c>
      <c r="I462" s="131" t="s">
        <v>139</v>
      </c>
      <c r="J462" s="131" t="s">
        <v>0</v>
      </c>
      <c r="K462" s="131" t="s">
        <v>140</v>
      </c>
      <c r="L462" s="131" t="s">
        <v>141</v>
      </c>
      <c r="M462" s="131" t="s">
        <v>0</v>
      </c>
      <c r="N462" s="131" t="s">
        <v>420</v>
      </c>
      <c r="O462" s="131" t="s">
        <v>143</v>
      </c>
      <c r="P462" s="194" t="s">
        <v>687</v>
      </c>
      <c r="Q462" s="89" t="str">
        <f>IF(OR(SUMPRODUCT(--(Q444:Q461=""),--(R444:R461=""))&gt;0,COUNTIF(R444:R461,"M")&gt;0,COUNTIF(R444:R461,"X")=18),"",SUM(Q444:Q461))</f>
        <v/>
      </c>
      <c r="R462" s="90" t="str">
        <f>IF(AND(OR(COUNTIF(R444:R461,"M")=18,COUNTIF(R444:R461,"X")=18),SUM(Q444:Q461)=0,ISNUMBER(Q462)),"",IF(COUNTIF(R444:R461,"M")&gt;0,"M",IF(AND(COUNTIF(R444:R461,R444)=18,OR(R444="X",R444="W",R444="Z")),UPPER(R444),"")))</f>
        <v/>
      </c>
      <c r="S462" s="91"/>
      <c r="T462" s="198"/>
      <c r="U462" s="198"/>
      <c r="V462" s="199"/>
      <c r="W462" s="199"/>
      <c r="X462" s="199"/>
      <c r="Y462" s="199"/>
      <c r="Z462" s="199"/>
      <c r="AA462" s="199"/>
      <c r="AB462" s="199"/>
      <c r="AC462" s="199"/>
      <c r="AD462" s="199"/>
      <c r="AE462" s="199"/>
      <c r="AF462" s="199"/>
      <c r="AG462" s="199"/>
      <c r="AH462" s="199"/>
      <c r="AI462" s="199"/>
      <c r="AJ462" s="199"/>
      <c r="AK462" s="199"/>
      <c r="AL462" s="199"/>
      <c r="AM462" s="199"/>
      <c r="AN462" s="199"/>
    </row>
    <row r="463" spans="3:40" ht="15" customHeight="1">
      <c r="C463" s="172"/>
      <c r="D463" s="321" t="s">
        <v>481</v>
      </c>
      <c r="E463" s="327" t="s">
        <v>679</v>
      </c>
      <c r="F463" s="328"/>
      <c r="G463" s="131"/>
      <c r="H463" s="131" t="s">
        <v>136</v>
      </c>
      <c r="I463" s="131" t="s">
        <v>139</v>
      </c>
      <c r="J463" s="131" t="s">
        <v>0</v>
      </c>
      <c r="K463" s="131" t="s">
        <v>140</v>
      </c>
      <c r="L463" s="131" t="s">
        <v>141</v>
      </c>
      <c r="M463" s="131" t="s">
        <v>0</v>
      </c>
      <c r="N463" s="131" t="s">
        <v>404</v>
      </c>
      <c r="O463" s="131" t="s">
        <v>404</v>
      </c>
      <c r="P463" s="131">
        <v>466</v>
      </c>
      <c r="Q463" s="86"/>
      <c r="R463" s="87"/>
      <c r="S463" s="88"/>
      <c r="T463" s="198"/>
      <c r="U463" s="198"/>
      <c r="V463" s="199"/>
      <c r="W463" s="199"/>
      <c r="X463" s="199"/>
      <c r="Y463" s="199"/>
      <c r="Z463" s="199"/>
      <c r="AA463" s="199"/>
      <c r="AB463" s="199"/>
      <c r="AC463" s="199"/>
      <c r="AD463" s="199"/>
      <c r="AE463" s="199"/>
      <c r="AF463" s="199"/>
      <c r="AG463" s="199"/>
      <c r="AH463" s="199"/>
      <c r="AI463" s="199"/>
      <c r="AJ463" s="199"/>
      <c r="AK463" s="199"/>
      <c r="AL463" s="199"/>
      <c r="AM463" s="199"/>
      <c r="AN463" s="199"/>
    </row>
    <row r="464" spans="3:40" ht="15" customHeight="1">
      <c r="C464" s="172"/>
      <c r="D464" s="321"/>
      <c r="E464" s="329" t="s">
        <v>680</v>
      </c>
      <c r="F464" s="329"/>
      <c r="G464" s="131"/>
      <c r="H464" s="131" t="s">
        <v>136</v>
      </c>
      <c r="I464" s="131" t="s">
        <v>139</v>
      </c>
      <c r="J464" s="131" t="s">
        <v>0</v>
      </c>
      <c r="K464" s="131" t="s">
        <v>140</v>
      </c>
      <c r="L464" s="131" t="s">
        <v>141</v>
      </c>
      <c r="M464" s="131" t="s">
        <v>0</v>
      </c>
      <c r="N464" s="131" t="s">
        <v>409</v>
      </c>
      <c r="O464" s="131" t="s">
        <v>409</v>
      </c>
      <c r="P464" s="131" t="s">
        <v>688</v>
      </c>
      <c r="Q464" s="92" t="str">
        <f>IF(OR(AND(Q295="",R295=""),AND(Q300="",R300=""),,AND(Q344="",R344=""),AND(Q396="",R396=""),AND(Q443="",R443=""),AND(Q462="",R462=""),AND(Q463="",R463=""),AND(R295="X",R300="X",R344="X",R396="X",R443="X",R462="X",R463="X"),OR(R295="M",R300="M",R344="M",R396="M",R443="M",R462="M",R463="M")),"",SUM(Q295,Q300,Q344,Q396,Q443,Q462,Q463))</f>
        <v/>
      </c>
      <c r="R464" s="90" t="str">
        <f>IF(AND(OR(AND(R295="M",R300="M",R344="M",R396="M",R443="M",R462="M",R463="M"),AND(R295="X",R300="X",R344="X",R396="X",R443="X",R462="X",R463="X")),SUM(Q295,Q300,Q344,Q396,Q443,Q462,Q463)=0,ISNUMBER(Q464)),"",IF(OR(R295="M",R300="M",R344="M",R396="M",R443="M",R462="M",R463="M"),"M",IF(AND(R295=R300, R295=R344, R295=R396, R295=R443, R295=R462, R295=R463,OR(R295="X", R295="W", R295="Z")),UPPER(R295),"")))</f>
        <v/>
      </c>
      <c r="S464" s="91"/>
      <c r="T464" s="174"/>
      <c r="U464" s="175"/>
      <c r="V464" s="184"/>
      <c r="W464" s="184"/>
      <c r="X464" s="184"/>
      <c r="Y464" s="184"/>
      <c r="Z464" s="184"/>
      <c r="AA464" s="184"/>
      <c r="AB464" s="184"/>
      <c r="AC464" s="184"/>
      <c r="AD464" s="184"/>
      <c r="AE464" s="184"/>
      <c r="AF464" s="184"/>
      <c r="AG464" s="184"/>
      <c r="AH464" s="184"/>
      <c r="AI464" s="184"/>
      <c r="AJ464" s="184"/>
      <c r="AK464" s="184"/>
      <c r="AL464" s="184"/>
      <c r="AM464" s="184"/>
      <c r="AN464" s="184"/>
    </row>
    <row r="465" spans="3:21" hidden="1">
      <c r="C465" s="172"/>
      <c r="D465" s="202"/>
      <c r="E465" s="172"/>
      <c r="F465" s="172"/>
      <c r="G465" s="172"/>
      <c r="H465" s="172"/>
      <c r="I465" s="172"/>
      <c r="J465" s="172"/>
      <c r="K465" s="172"/>
      <c r="L465" s="172"/>
      <c r="M465" s="172"/>
      <c r="N465" s="172"/>
      <c r="O465" s="172"/>
      <c r="P465" s="172"/>
      <c r="Q465" s="172"/>
      <c r="R465" s="172"/>
      <c r="S465" s="172"/>
      <c r="T465" s="172"/>
      <c r="U465" s="172"/>
    </row>
    <row r="466" spans="3:21" ht="15" customHeight="1">
      <c r="C466" s="172"/>
      <c r="D466" s="316" t="s">
        <v>482</v>
      </c>
      <c r="E466" s="325" t="s">
        <v>514</v>
      </c>
      <c r="F466" s="240" t="s">
        <v>515</v>
      </c>
      <c r="G466" s="188"/>
      <c r="H466" s="131" t="s">
        <v>0</v>
      </c>
      <c r="I466" s="131" t="s">
        <v>139</v>
      </c>
      <c r="J466" s="131" t="s">
        <v>0</v>
      </c>
      <c r="K466" s="131" t="s">
        <v>140</v>
      </c>
      <c r="L466" s="131" t="s">
        <v>141</v>
      </c>
      <c r="M466" s="131" t="s">
        <v>0</v>
      </c>
      <c r="N466" s="131" t="s">
        <v>187</v>
      </c>
      <c r="O466" s="131" t="s">
        <v>143</v>
      </c>
      <c r="P466" s="131" t="s">
        <v>689</v>
      </c>
      <c r="Q466" s="89" t="str">
        <f t="shared" ref="Q466:Q529" si="0">IF(OR(AND(Q14="",R14=""),AND(Q240="",R240=""),AND(R14="X",R240="X"),OR(R14="M",R240="M")),"",SUM(Q14,Q240))</f>
        <v/>
      </c>
      <c r="R466" s="90" t="str">
        <f t="shared" ref="R466:R529" si="1">IF(AND(OR(AND(R14="M",R240="M"),AND(R14="X",R240="X")),SUM(Q14,Q240)=0,ISNUMBER(Q466)),"",IF(OR(R14="M",R240="M"),"M",IF(AND(R14=R240,OR(R14="X",R14="W",R14="Z")),UPPER(R14),"")))</f>
        <v/>
      </c>
      <c r="S466" s="91"/>
      <c r="T466" s="198"/>
      <c r="U466" s="201"/>
    </row>
    <row r="467" spans="3:21" ht="15" customHeight="1">
      <c r="C467" s="172"/>
      <c r="D467" s="316"/>
      <c r="E467" s="325"/>
      <c r="F467" s="240" t="s">
        <v>5</v>
      </c>
      <c r="G467" s="188"/>
      <c r="H467" s="131" t="s">
        <v>0</v>
      </c>
      <c r="I467" s="131" t="s">
        <v>139</v>
      </c>
      <c r="J467" s="131" t="s">
        <v>0</v>
      </c>
      <c r="K467" s="131" t="s">
        <v>140</v>
      </c>
      <c r="L467" s="131" t="s">
        <v>141</v>
      </c>
      <c r="M467" s="131" t="s">
        <v>0</v>
      </c>
      <c r="N467" s="131" t="s">
        <v>188</v>
      </c>
      <c r="O467" s="131" t="s">
        <v>143</v>
      </c>
      <c r="P467" s="131" t="s">
        <v>690</v>
      </c>
      <c r="Q467" s="89" t="str">
        <f t="shared" si="0"/>
        <v/>
      </c>
      <c r="R467" s="90" t="str">
        <f t="shared" si="1"/>
        <v/>
      </c>
      <c r="S467" s="91"/>
      <c r="T467" s="198"/>
      <c r="U467" s="201"/>
    </row>
    <row r="468" spans="3:21" ht="15" customHeight="1">
      <c r="C468" s="172"/>
      <c r="D468" s="316"/>
      <c r="E468" s="325"/>
      <c r="F468" s="240" t="s">
        <v>516</v>
      </c>
      <c r="G468" s="188"/>
      <c r="H468" s="131" t="s">
        <v>0</v>
      </c>
      <c r="I468" s="131" t="s">
        <v>139</v>
      </c>
      <c r="J468" s="131" t="s">
        <v>0</v>
      </c>
      <c r="K468" s="131" t="s">
        <v>140</v>
      </c>
      <c r="L468" s="131" t="s">
        <v>141</v>
      </c>
      <c r="M468" s="131" t="s">
        <v>0</v>
      </c>
      <c r="N468" s="131" t="s">
        <v>189</v>
      </c>
      <c r="O468" s="131" t="s">
        <v>143</v>
      </c>
      <c r="P468" s="131" t="s">
        <v>691</v>
      </c>
      <c r="Q468" s="89" t="str">
        <f t="shared" si="0"/>
        <v/>
      </c>
      <c r="R468" s="90" t="str">
        <f t="shared" si="1"/>
        <v/>
      </c>
      <c r="S468" s="91"/>
      <c r="T468" s="198"/>
      <c r="U468" s="201"/>
    </row>
    <row r="469" spans="3:21" ht="15" customHeight="1">
      <c r="C469" s="172"/>
      <c r="D469" s="316"/>
      <c r="E469" s="325"/>
      <c r="F469" s="240" t="s">
        <v>6</v>
      </c>
      <c r="G469" s="188"/>
      <c r="H469" s="131" t="s">
        <v>0</v>
      </c>
      <c r="I469" s="131" t="s">
        <v>139</v>
      </c>
      <c r="J469" s="131" t="s">
        <v>0</v>
      </c>
      <c r="K469" s="131" t="s">
        <v>140</v>
      </c>
      <c r="L469" s="131" t="s">
        <v>141</v>
      </c>
      <c r="M469" s="131" t="s">
        <v>0</v>
      </c>
      <c r="N469" s="131" t="s">
        <v>190</v>
      </c>
      <c r="O469" s="131" t="s">
        <v>143</v>
      </c>
      <c r="P469" s="131" t="s">
        <v>692</v>
      </c>
      <c r="Q469" s="89" t="str">
        <f t="shared" si="0"/>
        <v/>
      </c>
      <c r="R469" s="90" t="str">
        <f t="shared" si="1"/>
        <v/>
      </c>
      <c r="S469" s="91"/>
      <c r="T469" s="198"/>
      <c r="U469" s="201"/>
    </row>
    <row r="470" spans="3:21" ht="15" customHeight="1">
      <c r="C470" s="172"/>
      <c r="D470" s="316"/>
      <c r="E470" s="325"/>
      <c r="F470" s="240" t="s">
        <v>7</v>
      </c>
      <c r="G470" s="188"/>
      <c r="H470" s="131" t="s">
        <v>0</v>
      </c>
      <c r="I470" s="131" t="s">
        <v>139</v>
      </c>
      <c r="J470" s="131" t="s">
        <v>0</v>
      </c>
      <c r="K470" s="131" t="s">
        <v>140</v>
      </c>
      <c r="L470" s="131" t="s">
        <v>141</v>
      </c>
      <c r="M470" s="131" t="s">
        <v>0</v>
      </c>
      <c r="N470" s="131" t="s">
        <v>191</v>
      </c>
      <c r="O470" s="131" t="s">
        <v>143</v>
      </c>
      <c r="P470" s="131" t="s">
        <v>693</v>
      </c>
      <c r="Q470" s="89" t="str">
        <f t="shared" si="0"/>
        <v/>
      </c>
      <c r="R470" s="90" t="str">
        <f t="shared" si="1"/>
        <v/>
      </c>
      <c r="S470" s="91"/>
      <c r="T470" s="198"/>
      <c r="U470" s="201"/>
    </row>
    <row r="471" spans="3:21" ht="15" customHeight="1">
      <c r="C471" s="172"/>
      <c r="D471" s="316"/>
      <c r="E471" s="325"/>
      <c r="F471" s="240" t="s">
        <v>8</v>
      </c>
      <c r="G471" s="188"/>
      <c r="H471" s="131" t="s">
        <v>0</v>
      </c>
      <c r="I471" s="131" t="s">
        <v>139</v>
      </c>
      <c r="J471" s="131" t="s">
        <v>0</v>
      </c>
      <c r="K471" s="131" t="s">
        <v>140</v>
      </c>
      <c r="L471" s="131" t="s">
        <v>141</v>
      </c>
      <c r="M471" s="131" t="s">
        <v>0</v>
      </c>
      <c r="N471" s="131" t="s">
        <v>192</v>
      </c>
      <c r="O471" s="131" t="s">
        <v>143</v>
      </c>
      <c r="P471" s="131" t="s">
        <v>694</v>
      </c>
      <c r="Q471" s="89" t="str">
        <f t="shared" si="0"/>
        <v/>
      </c>
      <c r="R471" s="90" t="str">
        <f t="shared" si="1"/>
        <v/>
      </c>
      <c r="S471" s="91"/>
      <c r="T471" s="198"/>
      <c r="U471" s="201"/>
    </row>
    <row r="472" spans="3:21" ht="15" customHeight="1">
      <c r="C472" s="172"/>
      <c r="D472" s="316"/>
      <c r="E472" s="325"/>
      <c r="F472" s="240" t="s">
        <v>415</v>
      </c>
      <c r="G472" s="188"/>
      <c r="H472" s="131" t="s">
        <v>0</v>
      </c>
      <c r="I472" s="131" t="s">
        <v>139</v>
      </c>
      <c r="J472" s="131" t="s">
        <v>0</v>
      </c>
      <c r="K472" s="131" t="s">
        <v>140</v>
      </c>
      <c r="L472" s="131" t="s">
        <v>141</v>
      </c>
      <c r="M472" s="131" t="s">
        <v>0</v>
      </c>
      <c r="N472" s="131" t="s">
        <v>194</v>
      </c>
      <c r="O472" s="131" t="s">
        <v>143</v>
      </c>
      <c r="P472" s="131" t="s">
        <v>695</v>
      </c>
      <c r="Q472" s="89" t="str">
        <f t="shared" si="0"/>
        <v/>
      </c>
      <c r="R472" s="90" t="str">
        <f t="shared" si="1"/>
        <v/>
      </c>
      <c r="S472" s="91"/>
      <c r="T472" s="198"/>
      <c r="U472" s="201"/>
    </row>
    <row r="473" spans="3:21" ht="15" customHeight="1">
      <c r="C473" s="172"/>
      <c r="D473" s="316"/>
      <c r="E473" s="325"/>
      <c r="F473" s="240" t="s">
        <v>517</v>
      </c>
      <c r="G473" s="188"/>
      <c r="H473" s="131" t="s">
        <v>0</v>
      </c>
      <c r="I473" s="131" t="s">
        <v>139</v>
      </c>
      <c r="J473" s="131" t="s">
        <v>0</v>
      </c>
      <c r="K473" s="131" t="s">
        <v>140</v>
      </c>
      <c r="L473" s="131" t="s">
        <v>141</v>
      </c>
      <c r="M473" s="131" t="s">
        <v>0</v>
      </c>
      <c r="N473" s="131" t="s">
        <v>193</v>
      </c>
      <c r="O473" s="131" t="s">
        <v>143</v>
      </c>
      <c r="P473" s="131" t="s">
        <v>696</v>
      </c>
      <c r="Q473" s="89" t="str">
        <f t="shared" si="0"/>
        <v/>
      </c>
      <c r="R473" s="90" t="str">
        <f t="shared" si="1"/>
        <v/>
      </c>
      <c r="S473" s="91"/>
      <c r="T473" s="198"/>
      <c r="U473" s="201"/>
    </row>
    <row r="474" spans="3:21" ht="15" customHeight="1">
      <c r="C474" s="172"/>
      <c r="D474" s="316"/>
      <c r="E474" s="325"/>
      <c r="F474" s="240" t="s">
        <v>518</v>
      </c>
      <c r="G474" s="188"/>
      <c r="H474" s="131" t="s">
        <v>0</v>
      </c>
      <c r="I474" s="131" t="s">
        <v>139</v>
      </c>
      <c r="J474" s="131" t="s">
        <v>0</v>
      </c>
      <c r="K474" s="131" t="s">
        <v>140</v>
      </c>
      <c r="L474" s="131" t="s">
        <v>141</v>
      </c>
      <c r="M474" s="131" t="s">
        <v>0</v>
      </c>
      <c r="N474" s="131" t="s">
        <v>195</v>
      </c>
      <c r="O474" s="131" t="s">
        <v>143</v>
      </c>
      <c r="P474" s="131" t="s">
        <v>697</v>
      </c>
      <c r="Q474" s="89" t="str">
        <f t="shared" si="0"/>
        <v/>
      </c>
      <c r="R474" s="90" t="str">
        <f t="shared" si="1"/>
        <v/>
      </c>
      <c r="S474" s="91"/>
      <c r="T474" s="198"/>
      <c r="U474" s="201"/>
    </row>
    <row r="475" spans="3:21" ht="15" customHeight="1">
      <c r="C475" s="172"/>
      <c r="D475" s="316"/>
      <c r="E475" s="325"/>
      <c r="F475" s="240" t="s">
        <v>519</v>
      </c>
      <c r="G475" s="188"/>
      <c r="H475" s="131" t="s">
        <v>0</v>
      </c>
      <c r="I475" s="131" t="s">
        <v>139</v>
      </c>
      <c r="J475" s="131" t="s">
        <v>0</v>
      </c>
      <c r="K475" s="131" t="s">
        <v>140</v>
      </c>
      <c r="L475" s="131" t="s">
        <v>141</v>
      </c>
      <c r="M475" s="131" t="s">
        <v>0</v>
      </c>
      <c r="N475" s="131" t="s">
        <v>196</v>
      </c>
      <c r="O475" s="131" t="s">
        <v>143</v>
      </c>
      <c r="P475" s="131" t="s">
        <v>698</v>
      </c>
      <c r="Q475" s="89" t="str">
        <f t="shared" si="0"/>
        <v/>
      </c>
      <c r="R475" s="90" t="str">
        <f t="shared" si="1"/>
        <v/>
      </c>
      <c r="S475" s="91"/>
      <c r="T475" s="198"/>
      <c r="U475" s="201"/>
    </row>
    <row r="476" spans="3:21" ht="15" customHeight="1">
      <c r="C476" s="172"/>
      <c r="D476" s="316"/>
      <c r="E476" s="325"/>
      <c r="F476" s="240" t="s">
        <v>520</v>
      </c>
      <c r="G476" s="188"/>
      <c r="H476" s="131" t="s">
        <v>0</v>
      </c>
      <c r="I476" s="131" t="s">
        <v>139</v>
      </c>
      <c r="J476" s="131" t="s">
        <v>0</v>
      </c>
      <c r="K476" s="131" t="s">
        <v>140</v>
      </c>
      <c r="L476" s="131" t="s">
        <v>141</v>
      </c>
      <c r="M476" s="131" t="s">
        <v>0</v>
      </c>
      <c r="N476" s="131" t="s">
        <v>197</v>
      </c>
      <c r="O476" s="131" t="s">
        <v>143</v>
      </c>
      <c r="P476" s="131" t="s">
        <v>699</v>
      </c>
      <c r="Q476" s="89" t="str">
        <f t="shared" si="0"/>
        <v/>
      </c>
      <c r="R476" s="90" t="str">
        <f t="shared" si="1"/>
        <v/>
      </c>
      <c r="S476" s="91"/>
      <c r="T476" s="198"/>
      <c r="U476" s="201"/>
    </row>
    <row r="477" spans="3:21" ht="15" customHeight="1">
      <c r="C477" s="172"/>
      <c r="D477" s="316"/>
      <c r="E477" s="325"/>
      <c r="F477" s="240" t="s">
        <v>9</v>
      </c>
      <c r="G477" s="188"/>
      <c r="H477" s="131" t="s">
        <v>0</v>
      </c>
      <c r="I477" s="131" t="s">
        <v>139</v>
      </c>
      <c r="J477" s="131" t="s">
        <v>0</v>
      </c>
      <c r="K477" s="131" t="s">
        <v>140</v>
      </c>
      <c r="L477" s="131" t="s">
        <v>141</v>
      </c>
      <c r="M477" s="131" t="s">
        <v>0</v>
      </c>
      <c r="N477" s="131" t="s">
        <v>198</v>
      </c>
      <c r="O477" s="131" t="s">
        <v>143</v>
      </c>
      <c r="P477" s="131" t="s">
        <v>700</v>
      </c>
      <c r="Q477" s="89" t="str">
        <f t="shared" si="0"/>
        <v/>
      </c>
      <c r="R477" s="90" t="str">
        <f t="shared" si="1"/>
        <v/>
      </c>
      <c r="S477" s="91"/>
      <c r="T477" s="198"/>
      <c r="U477" s="201"/>
    </row>
    <row r="478" spans="3:21" ht="15" customHeight="1">
      <c r="C478" s="172"/>
      <c r="D478" s="316"/>
      <c r="E478" s="325"/>
      <c r="F478" s="240" t="s">
        <v>10</v>
      </c>
      <c r="G478" s="188"/>
      <c r="H478" s="131" t="s">
        <v>0</v>
      </c>
      <c r="I478" s="131" t="s">
        <v>139</v>
      </c>
      <c r="J478" s="131" t="s">
        <v>0</v>
      </c>
      <c r="K478" s="131" t="s">
        <v>140</v>
      </c>
      <c r="L478" s="131" t="s">
        <v>141</v>
      </c>
      <c r="M478" s="131" t="s">
        <v>0</v>
      </c>
      <c r="N478" s="131" t="s">
        <v>199</v>
      </c>
      <c r="O478" s="131" t="s">
        <v>143</v>
      </c>
      <c r="P478" s="131" t="s">
        <v>701</v>
      </c>
      <c r="Q478" s="89" t="str">
        <f t="shared" si="0"/>
        <v/>
      </c>
      <c r="R478" s="90" t="str">
        <f t="shared" si="1"/>
        <v/>
      </c>
      <c r="S478" s="91"/>
      <c r="T478" s="198"/>
      <c r="U478" s="201"/>
    </row>
    <row r="479" spans="3:21" ht="15" customHeight="1">
      <c r="C479" s="172"/>
      <c r="D479" s="316"/>
      <c r="E479" s="325"/>
      <c r="F479" s="240" t="s">
        <v>521</v>
      </c>
      <c r="G479" s="188"/>
      <c r="H479" s="131" t="s">
        <v>0</v>
      </c>
      <c r="I479" s="131" t="s">
        <v>139</v>
      </c>
      <c r="J479" s="131" t="s">
        <v>0</v>
      </c>
      <c r="K479" s="131" t="s">
        <v>140</v>
      </c>
      <c r="L479" s="131" t="s">
        <v>141</v>
      </c>
      <c r="M479" s="131" t="s">
        <v>0</v>
      </c>
      <c r="N479" s="131" t="s">
        <v>416</v>
      </c>
      <c r="O479" s="131" t="s">
        <v>143</v>
      </c>
      <c r="P479" s="131" t="s">
        <v>702</v>
      </c>
      <c r="Q479" s="89" t="str">
        <f t="shared" si="0"/>
        <v/>
      </c>
      <c r="R479" s="90" t="str">
        <f t="shared" si="1"/>
        <v/>
      </c>
      <c r="S479" s="91"/>
      <c r="T479" s="198"/>
      <c r="U479" s="201"/>
    </row>
    <row r="480" spans="3:21" ht="15" customHeight="1">
      <c r="C480" s="172"/>
      <c r="D480" s="316"/>
      <c r="E480" s="325"/>
      <c r="F480" s="240" t="s">
        <v>11</v>
      </c>
      <c r="G480" s="188"/>
      <c r="H480" s="131" t="s">
        <v>0</v>
      </c>
      <c r="I480" s="131" t="s">
        <v>139</v>
      </c>
      <c r="J480" s="131" t="s">
        <v>0</v>
      </c>
      <c r="K480" s="131" t="s">
        <v>140</v>
      </c>
      <c r="L480" s="131" t="s">
        <v>141</v>
      </c>
      <c r="M480" s="131" t="s">
        <v>0</v>
      </c>
      <c r="N480" s="131" t="s">
        <v>200</v>
      </c>
      <c r="O480" s="131" t="s">
        <v>143</v>
      </c>
      <c r="P480" s="131" t="s">
        <v>703</v>
      </c>
      <c r="Q480" s="89" t="str">
        <f t="shared" si="0"/>
        <v/>
      </c>
      <c r="R480" s="90" t="str">
        <f t="shared" si="1"/>
        <v/>
      </c>
      <c r="S480" s="91"/>
      <c r="T480" s="198"/>
      <c r="U480" s="201"/>
    </row>
    <row r="481" spans="3:21" ht="15" customHeight="1">
      <c r="C481" s="172"/>
      <c r="D481" s="316"/>
      <c r="E481" s="325"/>
      <c r="F481" s="240" t="s">
        <v>522</v>
      </c>
      <c r="G481" s="188"/>
      <c r="H481" s="131" t="s">
        <v>0</v>
      </c>
      <c r="I481" s="131" t="s">
        <v>139</v>
      </c>
      <c r="J481" s="131" t="s">
        <v>0</v>
      </c>
      <c r="K481" s="131" t="s">
        <v>140</v>
      </c>
      <c r="L481" s="131" t="s">
        <v>141</v>
      </c>
      <c r="M481" s="131" t="s">
        <v>0</v>
      </c>
      <c r="N481" s="131" t="s">
        <v>201</v>
      </c>
      <c r="O481" s="131" t="s">
        <v>143</v>
      </c>
      <c r="P481" s="131" t="s">
        <v>704</v>
      </c>
      <c r="Q481" s="89" t="str">
        <f t="shared" si="0"/>
        <v/>
      </c>
      <c r="R481" s="90" t="str">
        <f t="shared" si="1"/>
        <v/>
      </c>
      <c r="S481" s="91"/>
      <c r="T481" s="198"/>
      <c r="U481" s="201"/>
    </row>
    <row r="482" spans="3:21" ht="15" customHeight="1">
      <c r="C482" s="172"/>
      <c r="D482" s="316"/>
      <c r="E482" s="325"/>
      <c r="F482" s="240" t="s">
        <v>523</v>
      </c>
      <c r="G482" s="188"/>
      <c r="H482" s="131" t="s">
        <v>0</v>
      </c>
      <c r="I482" s="131" t="s">
        <v>139</v>
      </c>
      <c r="J482" s="131" t="s">
        <v>0</v>
      </c>
      <c r="K482" s="131" t="s">
        <v>140</v>
      </c>
      <c r="L482" s="131" t="s">
        <v>141</v>
      </c>
      <c r="M482" s="131" t="s">
        <v>0</v>
      </c>
      <c r="N482" s="131" t="s">
        <v>202</v>
      </c>
      <c r="O482" s="131" t="s">
        <v>143</v>
      </c>
      <c r="P482" s="131" t="s">
        <v>705</v>
      </c>
      <c r="Q482" s="89" t="str">
        <f t="shared" si="0"/>
        <v/>
      </c>
      <c r="R482" s="90" t="str">
        <f t="shared" si="1"/>
        <v/>
      </c>
      <c r="S482" s="91"/>
      <c r="T482" s="198"/>
      <c r="U482" s="201"/>
    </row>
    <row r="483" spans="3:21" ht="15" customHeight="1">
      <c r="C483" s="172"/>
      <c r="D483" s="316"/>
      <c r="E483" s="325"/>
      <c r="F483" s="240" t="s">
        <v>524</v>
      </c>
      <c r="G483" s="188"/>
      <c r="H483" s="131" t="s">
        <v>0</v>
      </c>
      <c r="I483" s="131" t="s">
        <v>139</v>
      </c>
      <c r="J483" s="131" t="s">
        <v>0</v>
      </c>
      <c r="K483" s="131" t="s">
        <v>140</v>
      </c>
      <c r="L483" s="131" t="s">
        <v>141</v>
      </c>
      <c r="M483" s="131" t="s">
        <v>0</v>
      </c>
      <c r="N483" s="131" t="s">
        <v>203</v>
      </c>
      <c r="O483" s="131" t="s">
        <v>143</v>
      </c>
      <c r="P483" s="131" t="s">
        <v>706</v>
      </c>
      <c r="Q483" s="89" t="str">
        <f t="shared" si="0"/>
        <v/>
      </c>
      <c r="R483" s="90" t="str">
        <f t="shared" si="1"/>
        <v/>
      </c>
      <c r="S483" s="91"/>
      <c r="T483" s="198"/>
      <c r="U483" s="201"/>
    </row>
    <row r="484" spans="3:21" ht="15" customHeight="1">
      <c r="C484" s="172"/>
      <c r="D484" s="316"/>
      <c r="E484" s="325"/>
      <c r="F484" s="240" t="s">
        <v>525</v>
      </c>
      <c r="G484" s="188"/>
      <c r="H484" s="131" t="s">
        <v>0</v>
      </c>
      <c r="I484" s="131" t="s">
        <v>139</v>
      </c>
      <c r="J484" s="131" t="s">
        <v>0</v>
      </c>
      <c r="K484" s="131" t="s">
        <v>140</v>
      </c>
      <c r="L484" s="131" t="s">
        <v>141</v>
      </c>
      <c r="M484" s="131" t="s">
        <v>0</v>
      </c>
      <c r="N484" s="131" t="s">
        <v>204</v>
      </c>
      <c r="O484" s="131" t="s">
        <v>143</v>
      </c>
      <c r="P484" s="131" t="s">
        <v>707</v>
      </c>
      <c r="Q484" s="89" t="str">
        <f t="shared" si="0"/>
        <v/>
      </c>
      <c r="R484" s="90" t="str">
        <f t="shared" si="1"/>
        <v/>
      </c>
      <c r="S484" s="91"/>
      <c r="T484" s="198"/>
      <c r="U484" s="201"/>
    </row>
    <row r="485" spans="3:21" ht="15" customHeight="1">
      <c r="C485" s="172"/>
      <c r="D485" s="316"/>
      <c r="E485" s="325"/>
      <c r="F485" s="240" t="s">
        <v>12</v>
      </c>
      <c r="G485" s="188"/>
      <c r="H485" s="131" t="s">
        <v>0</v>
      </c>
      <c r="I485" s="131" t="s">
        <v>139</v>
      </c>
      <c r="J485" s="131" t="s">
        <v>0</v>
      </c>
      <c r="K485" s="131" t="s">
        <v>140</v>
      </c>
      <c r="L485" s="131" t="s">
        <v>141</v>
      </c>
      <c r="M485" s="131" t="s">
        <v>0</v>
      </c>
      <c r="N485" s="131" t="s">
        <v>205</v>
      </c>
      <c r="O485" s="131" t="s">
        <v>143</v>
      </c>
      <c r="P485" s="131" t="s">
        <v>708</v>
      </c>
      <c r="Q485" s="89" t="str">
        <f t="shared" si="0"/>
        <v/>
      </c>
      <c r="R485" s="90" t="str">
        <f t="shared" si="1"/>
        <v/>
      </c>
      <c r="S485" s="91"/>
      <c r="T485" s="198"/>
      <c r="U485" s="201"/>
    </row>
    <row r="486" spans="3:21" ht="15" customHeight="1">
      <c r="C486" s="172"/>
      <c r="D486" s="316"/>
      <c r="E486" s="325"/>
      <c r="F486" s="240" t="s">
        <v>526</v>
      </c>
      <c r="G486" s="188"/>
      <c r="H486" s="131" t="s">
        <v>0</v>
      </c>
      <c r="I486" s="131" t="s">
        <v>139</v>
      </c>
      <c r="J486" s="131" t="s">
        <v>0</v>
      </c>
      <c r="K486" s="131" t="s">
        <v>140</v>
      </c>
      <c r="L486" s="131" t="s">
        <v>141</v>
      </c>
      <c r="M486" s="131" t="s">
        <v>0</v>
      </c>
      <c r="N486" s="131" t="s">
        <v>206</v>
      </c>
      <c r="O486" s="131" t="s">
        <v>143</v>
      </c>
      <c r="P486" s="131" t="s">
        <v>709</v>
      </c>
      <c r="Q486" s="89" t="str">
        <f t="shared" si="0"/>
        <v/>
      </c>
      <c r="R486" s="90" t="str">
        <f t="shared" si="1"/>
        <v/>
      </c>
      <c r="S486" s="91"/>
      <c r="T486" s="198"/>
      <c r="U486" s="201"/>
    </row>
    <row r="487" spans="3:21" ht="15" customHeight="1">
      <c r="C487" s="172"/>
      <c r="D487" s="316"/>
      <c r="E487" s="325"/>
      <c r="F487" s="240" t="s">
        <v>13</v>
      </c>
      <c r="G487" s="188"/>
      <c r="H487" s="131" t="s">
        <v>0</v>
      </c>
      <c r="I487" s="131" t="s">
        <v>139</v>
      </c>
      <c r="J487" s="131" t="s">
        <v>0</v>
      </c>
      <c r="K487" s="131" t="s">
        <v>140</v>
      </c>
      <c r="L487" s="131" t="s">
        <v>141</v>
      </c>
      <c r="M487" s="131" t="s">
        <v>0</v>
      </c>
      <c r="N487" s="131" t="s">
        <v>207</v>
      </c>
      <c r="O487" s="131" t="s">
        <v>143</v>
      </c>
      <c r="P487" s="131" t="s">
        <v>710</v>
      </c>
      <c r="Q487" s="89" t="str">
        <f t="shared" si="0"/>
        <v/>
      </c>
      <c r="R487" s="90" t="str">
        <f t="shared" si="1"/>
        <v/>
      </c>
      <c r="S487" s="91"/>
      <c r="T487" s="198"/>
      <c r="U487" s="201"/>
    </row>
    <row r="488" spans="3:21" ht="15" customHeight="1">
      <c r="C488" s="172"/>
      <c r="D488" s="316"/>
      <c r="E488" s="325"/>
      <c r="F488" s="240" t="s">
        <v>527</v>
      </c>
      <c r="G488" s="188"/>
      <c r="H488" s="131" t="s">
        <v>0</v>
      </c>
      <c r="I488" s="131" t="s">
        <v>139</v>
      </c>
      <c r="J488" s="131" t="s">
        <v>0</v>
      </c>
      <c r="K488" s="131" t="s">
        <v>140</v>
      </c>
      <c r="L488" s="131" t="s">
        <v>141</v>
      </c>
      <c r="M488" s="131" t="s">
        <v>0</v>
      </c>
      <c r="N488" s="131" t="s">
        <v>208</v>
      </c>
      <c r="O488" s="131" t="s">
        <v>143</v>
      </c>
      <c r="P488" s="131" t="s">
        <v>711</v>
      </c>
      <c r="Q488" s="89" t="str">
        <f t="shared" si="0"/>
        <v/>
      </c>
      <c r="R488" s="90" t="str">
        <f t="shared" si="1"/>
        <v/>
      </c>
      <c r="S488" s="91"/>
      <c r="T488" s="198"/>
      <c r="U488" s="201"/>
    </row>
    <row r="489" spans="3:21" ht="15" customHeight="1">
      <c r="C489" s="172"/>
      <c r="D489" s="316"/>
      <c r="E489" s="325"/>
      <c r="F489" s="240" t="s">
        <v>528</v>
      </c>
      <c r="G489" s="188"/>
      <c r="H489" s="131" t="s">
        <v>0</v>
      </c>
      <c r="I489" s="131" t="s">
        <v>139</v>
      </c>
      <c r="J489" s="131" t="s">
        <v>0</v>
      </c>
      <c r="K489" s="131" t="s">
        <v>140</v>
      </c>
      <c r="L489" s="131" t="s">
        <v>141</v>
      </c>
      <c r="M489" s="131" t="s">
        <v>0</v>
      </c>
      <c r="N489" s="131" t="s">
        <v>209</v>
      </c>
      <c r="O489" s="131" t="s">
        <v>143</v>
      </c>
      <c r="P489" s="131" t="s">
        <v>712</v>
      </c>
      <c r="Q489" s="89" t="str">
        <f t="shared" si="0"/>
        <v/>
      </c>
      <c r="R489" s="90" t="str">
        <f t="shared" si="1"/>
        <v/>
      </c>
      <c r="S489" s="91"/>
      <c r="T489" s="198"/>
      <c r="U489" s="201"/>
    </row>
    <row r="490" spans="3:21" ht="15" customHeight="1">
      <c r="C490" s="172"/>
      <c r="D490" s="316"/>
      <c r="E490" s="325"/>
      <c r="F490" s="240" t="s">
        <v>14</v>
      </c>
      <c r="G490" s="188"/>
      <c r="H490" s="131" t="s">
        <v>0</v>
      </c>
      <c r="I490" s="131" t="s">
        <v>139</v>
      </c>
      <c r="J490" s="131" t="s">
        <v>0</v>
      </c>
      <c r="K490" s="131" t="s">
        <v>140</v>
      </c>
      <c r="L490" s="131" t="s">
        <v>141</v>
      </c>
      <c r="M490" s="131" t="s">
        <v>0</v>
      </c>
      <c r="N490" s="131" t="s">
        <v>210</v>
      </c>
      <c r="O490" s="131" t="s">
        <v>143</v>
      </c>
      <c r="P490" s="131" t="s">
        <v>713</v>
      </c>
      <c r="Q490" s="89" t="str">
        <f t="shared" si="0"/>
        <v/>
      </c>
      <c r="R490" s="90" t="str">
        <f t="shared" si="1"/>
        <v/>
      </c>
      <c r="S490" s="91"/>
      <c r="T490" s="198"/>
      <c r="U490" s="201"/>
    </row>
    <row r="491" spans="3:21" ht="15" customHeight="1">
      <c r="C491" s="172"/>
      <c r="D491" s="316"/>
      <c r="E491" s="325"/>
      <c r="F491" s="240" t="s">
        <v>15</v>
      </c>
      <c r="G491" s="188"/>
      <c r="H491" s="131" t="s">
        <v>0</v>
      </c>
      <c r="I491" s="131" t="s">
        <v>139</v>
      </c>
      <c r="J491" s="131" t="s">
        <v>0</v>
      </c>
      <c r="K491" s="131" t="s">
        <v>140</v>
      </c>
      <c r="L491" s="131" t="s">
        <v>141</v>
      </c>
      <c r="M491" s="131" t="s">
        <v>0</v>
      </c>
      <c r="N491" s="131" t="s">
        <v>211</v>
      </c>
      <c r="O491" s="131" t="s">
        <v>143</v>
      </c>
      <c r="P491" s="131" t="s">
        <v>714</v>
      </c>
      <c r="Q491" s="89" t="str">
        <f t="shared" si="0"/>
        <v/>
      </c>
      <c r="R491" s="90" t="str">
        <f t="shared" si="1"/>
        <v/>
      </c>
      <c r="S491" s="91"/>
      <c r="T491" s="198"/>
      <c r="U491" s="201"/>
    </row>
    <row r="492" spans="3:21" ht="15" customHeight="1">
      <c r="C492" s="172"/>
      <c r="D492" s="316"/>
      <c r="E492" s="325"/>
      <c r="F492" s="240" t="s">
        <v>529</v>
      </c>
      <c r="G492" s="188"/>
      <c r="H492" s="131" t="s">
        <v>0</v>
      </c>
      <c r="I492" s="131" t="s">
        <v>139</v>
      </c>
      <c r="J492" s="131" t="s">
        <v>0</v>
      </c>
      <c r="K492" s="131" t="s">
        <v>140</v>
      </c>
      <c r="L492" s="131" t="s">
        <v>141</v>
      </c>
      <c r="M492" s="131" t="s">
        <v>0</v>
      </c>
      <c r="N492" s="131" t="s">
        <v>212</v>
      </c>
      <c r="O492" s="131" t="s">
        <v>143</v>
      </c>
      <c r="P492" s="131" t="s">
        <v>715</v>
      </c>
      <c r="Q492" s="89" t="str">
        <f t="shared" si="0"/>
        <v/>
      </c>
      <c r="R492" s="90" t="str">
        <f t="shared" si="1"/>
        <v/>
      </c>
      <c r="S492" s="91"/>
      <c r="T492" s="198"/>
      <c r="U492" s="201"/>
    </row>
    <row r="493" spans="3:21" ht="15" customHeight="1">
      <c r="C493" s="172"/>
      <c r="D493" s="316"/>
      <c r="E493" s="325"/>
      <c r="F493" s="240" t="s">
        <v>530</v>
      </c>
      <c r="G493" s="188"/>
      <c r="H493" s="131" t="s">
        <v>0</v>
      </c>
      <c r="I493" s="131" t="s">
        <v>139</v>
      </c>
      <c r="J493" s="131" t="s">
        <v>0</v>
      </c>
      <c r="K493" s="131" t="s">
        <v>140</v>
      </c>
      <c r="L493" s="131" t="s">
        <v>141</v>
      </c>
      <c r="M493" s="131" t="s">
        <v>0</v>
      </c>
      <c r="N493" s="131" t="s">
        <v>213</v>
      </c>
      <c r="O493" s="131" t="s">
        <v>143</v>
      </c>
      <c r="P493" s="131" t="s">
        <v>716</v>
      </c>
      <c r="Q493" s="89" t="str">
        <f t="shared" si="0"/>
        <v/>
      </c>
      <c r="R493" s="90" t="str">
        <f t="shared" si="1"/>
        <v/>
      </c>
      <c r="S493" s="91"/>
      <c r="T493" s="198"/>
      <c r="U493" s="201"/>
    </row>
    <row r="494" spans="3:21" ht="15" customHeight="1">
      <c r="C494" s="172"/>
      <c r="D494" s="316"/>
      <c r="E494" s="325"/>
      <c r="F494" s="240" t="s">
        <v>16</v>
      </c>
      <c r="G494" s="188"/>
      <c r="H494" s="131" t="s">
        <v>0</v>
      </c>
      <c r="I494" s="131" t="s">
        <v>139</v>
      </c>
      <c r="J494" s="131" t="s">
        <v>0</v>
      </c>
      <c r="K494" s="131" t="s">
        <v>140</v>
      </c>
      <c r="L494" s="131" t="s">
        <v>141</v>
      </c>
      <c r="M494" s="131" t="s">
        <v>0</v>
      </c>
      <c r="N494" s="131" t="s">
        <v>214</v>
      </c>
      <c r="O494" s="131" t="s">
        <v>143</v>
      </c>
      <c r="P494" s="131" t="s">
        <v>717</v>
      </c>
      <c r="Q494" s="89" t="str">
        <f t="shared" si="0"/>
        <v/>
      </c>
      <c r="R494" s="90" t="str">
        <f t="shared" si="1"/>
        <v/>
      </c>
      <c r="S494" s="91"/>
      <c r="T494" s="198"/>
      <c r="U494" s="201"/>
    </row>
    <row r="495" spans="3:21" ht="15" customHeight="1">
      <c r="C495" s="172"/>
      <c r="D495" s="316"/>
      <c r="E495" s="325"/>
      <c r="F495" s="240" t="s">
        <v>17</v>
      </c>
      <c r="G495" s="188"/>
      <c r="H495" s="131" t="s">
        <v>0</v>
      </c>
      <c r="I495" s="131" t="s">
        <v>139</v>
      </c>
      <c r="J495" s="131" t="s">
        <v>0</v>
      </c>
      <c r="K495" s="131" t="s">
        <v>140</v>
      </c>
      <c r="L495" s="131" t="s">
        <v>141</v>
      </c>
      <c r="M495" s="131" t="s">
        <v>0</v>
      </c>
      <c r="N495" s="131" t="s">
        <v>215</v>
      </c>
      <c r="O495" s="131" t="s">
        <v>143</v>
      </c>
      <c r="P495" s="131" t="s">
        <v>718</v>
      </c>
      <c r="Q495" s="89" t="str">
        <f t="shared" si="0"/>
        <v/>
      </c>
      <c r="R495" s="90" t="str">
        <f t="shared" si="1"/>
        <v/>
      </c>
      <c r="S495" s="91"/>
      <c r="T495" s="198"/>
      <c r="U495" s="201"/>
    </row>
    <row r="496" spans="3:21" ht="15" customHeight="1">
      <c r="C496" s="172"/>
      <c r="D496" s="316"/>
      <c r="E496" s="325"/>
      <c r="F496" s="240" t="s">
        <v>18</v>
      </c>
      <c r="G496" s="188"/>
      <c r="H496" s="131" t="s">
        <v>0</v>
      </c>
      <c r="I496" s="131" t="s">
        <v>139</v>
      </c>
      <c r="J496" s="131" t="s">
        <v>0</v>
      </c>
      <c r="K496" s="131" t="s">
        <v>140</v>
      </c>
      <c r="L496" s="131" t="s">
        <v>141</v>
      </c>
      <c r="M496" s="131" t="s">
        <v>0</v>
      </c>
      <c r="N496" s="131" t="s">
        <v>216</v>
      </c>
      <c r="O496" s="131" t="s">
        <v>143</v>
      </c>
      <c r="P496" s="131" t="s">
        <v>719</v>
      </c>
      <c r="Q496" s="89" t="str">
        <f t="shared" si="0"/>
        <v/>
      </c>
      <c r="R496" s="90" t="str">
        <f t="shared" si="1"/>
        <v/>
      </c>
      <c r="S496" s="91"/>
      <c r="T496" s="198"/>
      <c r="U496" s="201"/>
    </row>
    <row r="497" spans="3:40" ht="15" customHeight="1">
      <c r="C497" s="172"/>
      <c r="D497" s="316"/>
      <c r="E497" s="325"/>
      <c r="F497" s="240" t="s">
        <v>531</v>
      </c>
      <c r="G497" s="188"/>
      <c r="H497" s="131" t="s">
        <v>0</v>
      </c>
      <c r="I497" s="131" t="s">
        <v>139</v>
      </c>
      <c r="J497" s="131" t="s">
        <v>0</v>
      </c>
      <c r="K497" s="131" t="s">
        <v>140</v>
      </c>
      <c r="L497" s="131" t="s">
        <v>141</v>
      </c>
      <c r="M497" s="131" t="s">
        <v>0</v>
      </c>
      <c r="N497" s="131" t="s">
        <v>217</v>
      </c>
      <c r="O497" s="131" t="s">
        <v>143</v>
      </c>
      <c r="P497" s="131" t="s">
        <v>720</v>
      </c>
      <c r="Q497" s="89" t="str">
        <f t="shared" si="0"/>
        <v/>
      </c>
      <c r="R497" s="90" t="str">
        <f t="shared" si="1"/>
        <v/>
      </c>
      <c r="S497" s="91"/>
      <c r="T497" s="198"/>
      <c r="U497" s="201"/>
    </row>
    <row r="498" spans="3:40" ht="15" customHeight="1">
      <c r="C498" s="172"/>
      <c r="D498" s="316"/>
      <c r="E498" s="325"/>
      <c r="F498" s="240" t="s">
        <v>532</v>
      </c>
      <c r="G498" s="188"/>
      <c r="H498" s="131" t="s">
        <v>0</v>
      </c>
      <c r="I498" s="131" t="s">
        <v>139</v>
      </c>
      <c r="J498" s="131" t="s">
        <v>0</v>
      </c>
      <c r="K498" s="131" t="s">
        <v>140</v>
      </c>
      <c r="L498" s="131" t="s">
        <v>141</v>
      </c>
      <c r="M498" s="131" t="s">
        <v>0</v>
      </c>
      <c r="N498" s="131" t="s">
        <v>218</v>
      </c>
      <c r="O498" s="131" t="s">
        <v>143</v>
      </c>
      <c r="P498" s="131" t="s">
        <v>721</v>
      </c>
      <c r="Q498" s="89" t="str">
        <f t="shared" si="0"/>
        <v/>
      </c>
      <c r="R498" s="90" t="str">
        <f t="shared" si="1"/>
        <v/>
      </c>
      <c r="S498" s="91"/>
      <c r="T498" s="198"/>
      <c r="U498" s="198"/>
      <c r="Y498" s="199"/>
      <c r="Z498" s="199"/>
      <c r="AA498" s="199"/>
      <c r="AB498" s="199"/>
      <c r="AC498" s="199"/>
      <c r="AD498" s="199"/>
      <c r="AE498" s="199"/>
      <c r="AF498" s="199"/>
      <c r="AG498" s="199"/>
      <c r="AH498" s="199"/>
      <c r="AI498" s="199"/>
      <c r="AJ498" s="199"/>
      <c r="AK498" s="199"/>
      <c r="AL498" s="199"/>
      <c r="AM498" s="199"/>
      <c r="AN498" s="199"/>
    </row>
    <row r="499" spans="3:40" ht="15" customHeight="1">
      <c r="C499" s="172"/>
      <c r="D499" s="316"/>
      <c r="E499" s="325"/>
      <c r="F499" s="240" t="s">
        <v>533</v>
      </c>
      <c r="G499" s="188"/>
      <c r="H499" s="131" t="s">
        <v>0</v>
      </c>
      <c r="I499" s="131" t="s">
        <v>139</v>
      </c>
      <c r="J499" s="131" t="s">
        <v>0</v>
      </c>
      <c r="K499" s="131" t="s">
        <v>140</v>
      </c>
      <c r="L499" s="131" t="s">
        <v>141</v>
      </c>
      <c r="M499" s="131" t="s">
        <v>0</v>
      </c>
      <c r="N499" s="131" t="s">
        <v>219</v>
      </c>
      <c r="O499" s="131" t="s">
        <v>143</v>
      </c>
      <c r="P499" s="131" t="s">
        <v>722</v>
      </c>
      <c r="Q499" s="89" t="str">
        <f t="shared" si="0"/>
        <v/>
      </c>
      <c r="R499" s="90" t="str">
        <f t="shared" si="1"/>
        <v/>
      </c>
      <c r="S499" s="91"/>
      <c r="T499" s="198"/>
      <c r="U499" s="198"/>
      <c r="Y499" s="199"/>
      <c r="Z499" s="199"/>
      <c r="AA499" s="199"/>
      <c r="AB499" s="199"/>
      <c r="AC499" s="199"/>
      <c r="AD499" s="199"/>
      <c r="AE499" s="199"/>
      <c r="AF499" s="199"/>
      <c r="AG499" s="199"/>
      <c r="AH499" s="199"/>
      <c r="AI499" s="199"/>
      <c r="AJ499" s="199"/>
      <c r="AK499" s="199"/>
      <c r="AL499" s="199"/>
      <c r="AM499" s="199"/>
      <c r="AN499" s="199"/>
    </row>
    <row r="500" spans="3:40" ht="15" customHeight="1">
      <c r="C500" s="172"/>
      <c r="D500" s="316"/>
      <c r="E500" s="325"/>
      <c r="F500" s="240" t="s">
        <v>19</v>
      </c>
      <c r="G500" s="188"/>
      <c r="H500" s="131" t="s">
        <v>0</v>
      </c>
      <c r="I500" s="131" t="s">
        <v>139</v>
      </c>
      <c r="J500" s="131" t="s">
        <v>0</v>
      </c>
      <c r="K500" s="131" t="s">
        <v>140</v>
      </c>
      <c r="L500" s="131" t="s">
        <v>141</v>
      </c>
      <c r="M500" s="131" t="s">
        <v>0</v>
      </c>
      <c r="N500" s="131" t="s">
        <v>220</v>
      </c>
      <c r="O500" s="131" t="s">
        <v>143</v>
      </c>
      <c r="P500" s="131" t="s">
        <v>723</v>
      </c>
      <c r="Q500" s="89" t="str">
        <f t="shared" si="0"/>
        <v/>
      </c>
      <c r="R500" s="90" t="str">
        <f t="shared" si="1"/>
        <v/>
      </c>
      <c r="S500" s="91"/>
      <c r="T500" s="198"/>
      <c r="U500" s="198"/>
      <c r="Y500" s="199"/>
      <c r="Z500" s="199"/>
      <c r="AA500" s="199"/>
      <c r="AB500" s="199"/>
      <c r="AC500" s="199"/>
      <c r="AD500" s="199"/>
      <c r="AE500" s="199"/>
      <c r="AF500" s="199"/>
      <c r="AG500" s="199"/>
      <c r="AH500" s="199"/>
      <c r="AI500" s="199"/>
      <c r="AJ500" s="199"/>
      <c r="AK500" s="199"/>
      <c r="AL500" s="199"/>
      <c r="AM500" s="199"/>
      <c r="AN500" s="199"/>
    </row>
    <row r="501" spans="3:40" ht="15" customHeight="1">
      <c r="C501" s="172"/>
      <c r="D501" s="316"/>
      <c r="E501" s="325"/>
      <c r="F501" s="240" t="s">
        <v>534</v>
      </c>
      <c r="G501" s="188"/>
      <c r="H501" s="131" t="s">
        <v>0</v>
      </c>
      <c r="I501" s="131" t="s">
        <v>139</v>
      </c>
      <c r="J501" s="131" t="s">
        <v>0</v>
      </c>
      <c r="K501" s="131" t="s">
        <v>140</v>
      </c>
      <c r="L501" s="131" t="s">
        <v>141</v>
      </c>
      <c r="M501" s="131" t="s">
        <v>0</v>
      </c>
      <c r="N501" s="131" t="s">
        <v>221</v>
      </c>
      <c r="O501" s="131" t="s">
        <v>143</v>
      </c>
      <c r="P501" s="131" t="s">
        <v>724</v>
      </c>
      <c r="Q501" s="89" t="str">
        <f t="shared" si="0"/>
        <v/>
      </c>
      <c r="R501" s="90" t="str">
        <f t="shared" si="1"/>
        <v/>
      </c>
      <c r="S501" s="91"/>
      <c r="T501" s="198"/>
      <c r="U501" s="198"/>
      <c r="Y501" s="199"/>
      <c r="Z501" s="199"/>
      <c r="AA501" s="199"/>
      <c r="AB501" s="199"/>
      <c r="AC501" s="199"/>
      <c r="AD501" s="199"/>
      <c r="AE501" s="199"/>
      <c r="AF501" s="199"/>
      <c r="AG501" s="199"/>
      <c r="AH501" s="199"/>
      <c r="AI501" s="199"/>
      <c r="AJ501" s="199"/>
      <c r="AK501" s="199"/>
      <c r="AL501" s="199"/>
      <c r="AM501" s="199"/>
      <c r="AN501" s="199"/>
    </row>
    <row r="502" spans="3:40" ht="15" customHeight="1">
      <c r="C502" s="172"/>
      <c r="D502" s="316"/>
      <c r="E502" s="325"/>
      <c r="F502" s="240" t="s">
        <v>20</v>
      </c>
      <c r="G502" s="188"/>
      <c r="H502" s="131" t="s">
        <v>0</v>
      </c>
      <c r="I502" s="131" t="s">
        <v>139</v>
      </c>
      <c r="J502" s="131" t="s">
        <v>0</v>
      </c>
      <c r="K502" s="131" t="s">
        <v>140</v>
      </c>
      <c r="L502" s="131" t="s">
        <v>141</v>
      </c>
      <c r="M502" s="131" t="s">
        <v>0</v>
      </c>
      <c r="N502" s="131" t="s">
        <v>222</v>
      </c>
      <c r="O502" s="131" t="s">
        <v>143</v>
      </c>
      <c r="P502" s="131" t="s">
        <v>725</v>
      </c>
      <c r="Q502" s="89" t="str">
        <f t="shared" si="0"/>
        <v/>
      </c>
      <c r="R502" s="90" t="str">
        <f t="shared" si="1"/>
        <v/>
      </c>
      <c r="S502" s="91"/>
      <c r="T502" s="198"/>
      <c r="U502" s="198"/>
      <c r="Y502" s="199"/>
      <c r="Z502" s="199"/>
      <c r="AA502" s="199"/>
      <c r="AB502" s="199"/>
      <c r="AC502" s="199"/>
      <c r="AD502" s="199"/>
      <c r="AE502" s="199"/>
      <c r="AF502" s="199"/>
      <c r="AG502" s="199"/>
      <c r="AH502" s="199"/>
      <c r="AI502" s="199"/>
      <c r="AJ502" s="199"/>
      <c r="AK502" s="199"/>
      <c r="AL502" s="199"/>
      <c r="AM502" s="199"/>
      <c r="AN502" s="199"/>
    </row>
    <row r="503" spans="3:40" ht="15" customHeight="1">
      <c r="C503" s="172"/>
      <c r="D503" s="316"/>
      <c r="E503" s="325"/>
      <c r="F503" s="240" t="s">
        <v>535</v>
      </c>
      <c r="G503" s="188"/>
      <c r="H503" s="131" t="s">
        <v>0</v>
      </c>
      <c r="I503" s="131" t="s">
        <v>139</v>
      </c>
      <c r="J503" s="131" t="s">
        <v>0</v>
      </c>
      <c r="K503" s="131" t="s">
        <v>140</v>
      </c>
      <c r="L503" s="131" t="s">
        <v>141</v>
      </c>
      <c r="M503" s="131" t="s">
        <v>0</v>
      </c>
      <c r="N503" s="131" t="s">
        <v>223</v>
      </c>
      <c r="O503" s="131" t="s">
        <v>143</v>
      </c>
      <c r="P503" s="131" t="s">
        <v>726</v>
      </c>
      <c r="Q503" s="89" t="str">
        <f t="shared" si="0"/>
        <v/>
      </c>
      <c r="R503" s="90" t="str">
        <f t="shared" si="1"/>
        <v/>
      </c>
      <c r="S503" s="91"/>
      <c r="T503" s="198"/>
      <c r="U503" s="198"/>
      <c r="Y503" s="199"/>
      <c r="Z503" s="199"/>
      <c r="AA503" s="199"/>
      <c r="AB503" s="199"/>
      <c r="AC503" s="199"/>
      <c r="AD503" s="199"/>
      <c r="AE503" s="199"/>
      <c r="AF503" s="199"/>
      <c r="AG503" s="199"/>
      <c r="AH503" s="199"/>
      <c r="AI503" s="199"/>
      <c r="AJ503" s="199"/>
      <c r="AK503" s="199"/>
      <c r="AL503" s="199"/>
      <c r="AM503" s="199"/>
      <c r="AN503" s="199"/>
    </row>
    <row r="504" spans="3:40" ht="15" customHeight="1">
      <c r="C504" s="172"/>
      <c r="D504" s="316"/>
      <c r="E504" s="325"/>
      <c r="F504" s="240" t="s">
        <v>21</v>
      </c>
      <c r="G504" s="188"/>
      <c r="H504" s="131" t="s">
        <v>0</v>
      </c>
      <c r="I504" s="131" t="s">
        <v>139</v>
      </c>
      <c r="J504" s="131" t="s">
        <v>0</v>
      </c>
      <c r="K504" s="131" t="s">
        <v>140</v>
      </c>
      <c r="L504" s="131" t="s">
        <v>141</v>
      </c>
      <c r="M504" s="131" t="s">
        <v>0</v>
      </c>
      <c r="N504" s="131" t="s">
        <v>224</v>
      </c>
      <c r="O504" s="131" t="s">
        <v>143</v>
      </c>
      <c r="P504" s="131" t="s">
        <v>727</v>
      </c>
      <c r="Q504" s="89" t="str">
        <f t="shared" si="0"/>
        <v/>
      </c>
      <c r="R504" s="90" t="str">
        <f t="shared" si="1"/>
        <v/>
      </c>
      <c r="S504" s="91"/>
      <c r="T504" s="198"/>
      <c r="U504" s="198"/>
      <c r="Y504" s="199"/>
      <c r="Z504" s="199"/>
      <c r="AA504" s="199"/>
      <c r="AB504" s="199"/>
      <c r="AC504" s="199"/>
      <c r="AD504" s="199"/>
      <c r="AE504" s="199"/>
      <c r="AF504" s="199"/>
      <c r="AG504" s="199"/>
      <c r="AH504" s="199"/>
      <c r="AI504" s="199"/>
      <c r="AJ504" s="199"/>
      <c r="AK504" s="199"/>
      <c r="AL504" s="199"/>
      <c r="AM504" s="199"/>
      <c r="AN504" s="199"/>
    </row>
    <row r="505" spans="3:40" ht="15" customHeight="1">
      <c r="C505" s="172"/>
      <c r="D505" s="316"/>
      <c r="E505" s="325"/>
      <c r="F505" s="240" t="s">
        <v>536</v>
      </c>
      <c r="G505" s="188"/>
      <c r="H505" s="131" t="s">
        <v>0</v>
      </c>
      <c r="I505" s="131" t="s">
        <v>139</v>
      </c>
      <c r="J505" s="131" t="s">
        <v>0</v>
      </c>
      <c r="K505" s="131" t="s">
        <v>140</v>
      </c>
      <c r="L505" s="131" t="s">
        <v>141</v>
      </c>
      <c r="M505" s="131" t="s">
        <v>0</v>
      </c>
      <c r="N505" s="131" t="s">
        <v>225</v>
      </c>
      <c r="O505" s="131" t="s">
        <v>143</v>
      </c>
      <c r="P505" s="131" t="s">
        <v>728</v>
      </c>
      <c r="Q505" s="89" t="str">
        <f t="shared" si="0"/>
        <v/>
      </c>
      <c r="R505" s="90" t="str">
        <f t="shared" si="1"/>
        <v/>
      </c>
      <c r="S505" s="91"/>
      <c r="T505" s="198"/>
      <c r="U505" s="198"/>
      <c r="Y505" s="199"/>
      <c r="Z505" s="199"/>
      <c r="AA505" s="199"/>
      <c r="AB505" s="199"/>
      <c r="AC505" s="199"/>
      <c r="AD505" s="199"/>
      <c r="AE505" s="199"/>
      <c r="AF505" s="199"/>
      <c r="AG505" s="199"/>
      <c r="AH505" s="199"/>
      <c r="AI505" s="199"/>
      <c r="AJ505" s="199"/>
      <c r="AK505" s="199"/>
      <c r="AL505" s="199"/>
      <c r="AM505" s="199"/>
      <c r="AN505" s="199"/>
    </row>
    <row r="506" spans="3:40" ht="15" customHeight="1">
      <c r="C506" s="172"/>
      <c r="D506" s="316"/>
      <c r="E506" s="325"/>
      <c r="F506" s="240" t="s">
        <v>537</v>
      </c>
      <c r="G506" s="188"/>
      <c r="H506" s="131" t="s">
        <v>0</v>
      </c>
      <c r="I506" s="131" t="s">
        <v>139</v>
      </c>
      <c r="J506" s="131" t="s">
        <v>0</v>
      </c>
      <c r="K506" s="131" t="s">
        <v>140</v>
      </c>
      <c r="L506" s="131" t="s">
        <v>141</v>
      </c>
      <c r="M506" s="131" t="s">
        <v>0</v>
      </c>
      <c r="N506" s="131" t="s">
        <v>226</v>
      </c>
      <c r="O506" s="131" t="s">
        <v>143</v>
      </c>
      <c r="P506" s="131" t="s">
        <v>729</v>
      </c>
      <c r="Q506" s="89" t="str">
        <f t="shared" si="0"/>
        <v/>
      </c>
      <c r="R506" s="90" t="str">
        <f t="shared" si="1"/>
        <v/>
      </c>
      <c r="S506" s="91"/>
      <c r="T506" s="198"/>
      <c r="U506" s="198"/>
      <c r="Y506" s="199"/>
      <c r="Z506" s="199"/>
      <c r="AA506" s="199"/>
      <c r="AB506" s="199"/>
      <c r="AC506" s="199"/>
      <c r="AD506" s="199"/>
      <c r="AE506" s="199"/>
      <c r="AF506" s="199"/>
      <c r="AG506" s="199"/>
      <c r="AH506" s="199"/>
      <c r="AI506" s="199"/>
      <c r="AJ506" s="199"/>
      <c r="AK506" s="199"/>
      <c r="AL506" s="199"/>
      <c r="AM506" s="199"/>
      <c r="AN506" s="199"/>
    </row>
    <row r="507" spans="3:40" ht="15" customHeight="1">
      <c r="C507" s="172"/>
      <c r="D507" s="316"/>
      <c r="E507" s="325"/>
      <c r="F507" s="240" t="s">
        <v>22</v>
      </c>
      <c r="G507" s="188"/>
      <c r="H507" s="131" t="s">
        <v>0</v>
      </c>
      <c r="I507" s="131" t="s">
        <v>139</v>
      </c>
      <c r="J507" s="131" t="s">
        <v>0</v>
      </c>
      <c r="K507" s="131" t="s">
        <v>140</v>
      </c>
      <c r="L507" s="131" t="s">
        <v>141</v>
      </c>
      <c r="M507" s="131" t="s">
        <v>0</v>
      </c>
      <c r="N507" s="131" t="s">
        <v>227</v>
      </c>
      <c r="O507" s="131" t="s">
        <v>143</v>
      </c>
      <c r="P507" s="131" t="s">
        <v>730</v>
      </c>
      <c r="Q507" s="89" t="str">
        <f t="shared" si="0"/>
        <v/>
      </c>
      <c r="R507" s="90" t="str">
        <f t="shared" si="1"/>
        <v/>
      </c>
      <c r="S507" s="91"/>
      <c r="T507" s="198"/>
      <c r="U507" s="198"/>
      <c r="Y507" s="199"/>
      <c r="Z507" s="199"/>
      <c r="AA507" s="199"/>
      <c r="AB507" s="199"/>
      <c r="AC507" s="199"/>
      <c r="AD507" s="199"/>
      <c r="AE507" s="199"/>
      <c r="AF507" s="199"/>
      <c r="AG507" s="199"/>
      <c r="AH507" s="199"/>
      <c r="AI507" s="199"/>
      <c r="AJ507" s="199"/>
      <c r="AK507" s="199"/>
      <c r="AL507" s="199"/>
      <c r="AM507" s="199"/>
      <c r="AN507" s="199"/>
    </row>
    <row r="508" spans="3:40" ht="15" customHeight="1">
      <c r="C508" s="172"/>
      <c r="D508" s="316"/>
      <c r="E508" s="325"/>
      <c r="F508" s="240" t="s">
        <v>23</v>
      </c>
      <c r="G508" s="188"/>
      <c r="H508" s="131" t="s">
        <v>0</v>
      </c>
      <c r="I508" s="131" t="s">
        <v>139</v>
      </c>
      <c r="J508" s="131" t="s">
        <v>0</v>
      </c>
      <c r="K508" s="131" t="s">
        <v>140</v>
      </c>
      <c r="L508" s="131" t="s">
        <v>141</v>
      </c>
      <c r="M508" s="131" t="s">
        <v>0</v>
      </c>
      <c r="N508" s="131" t="s">
        <v>228</v>
      </c>
      <c r="O508" s="131" t="s">
        <v>143</v>
      </c>
      <c r="P508" s="131" t="s">
        <v>731</v>
      </c>
      <c r="Q508" s="89" t="str">
        <f t="shared" si="0"/>
        <v/>
      </c>
      <c r="R508" s="90" t="str">
        <f t="shared" si="1"/>
        <v/>
      </c>
      <c r="S508" s="91"/>
      <c r="T508" s="198"/>
      <c r="U508" s="198"/>
      <c r="Y508" s="199"/>
      <c r="Z508" s="199"/>
      <c r="AA508" s="199"/>
      <c r="AB508" s="199"/>
      <c r="AC508" s="199"/>
      <c r="AD508" s="199"/>
      <c r="AE508" s="199"/>
      <c r="AF508" s="199"/>
      <c r="AG508" s="199"/>
      <c r="AH508" s="199"/>
      <c r="AI508" s="199"/>
      <c r="AJ508" s="199"/>
      <c r="AK508" s="199"/>
      <c r="AL508" s="199"/>
      <c r="AM508" s="199"/>
      <c r="AN508" s="199"/>
    </row>
    <row r="509" spans="3:40" ht="15" customHeight="1">
      <c r="C509" s="172"/>
      <c r="D509" s="316"/>
      <c r="E509" s="325"/>
      <c r="F509" s="240" t="s">
        <v>538</v>
      </c>
      <c r="G509" s="188"/>
      <c r="H509" s="131" t="s">
        <v>0</v>
      </c>
      <c r="I509" s="131" t="s">
        <v>139</v>
      </c>
      <c r="J509" s="131" t="s">
        <v>0</v>
      </c>
      <c r="K509" s="131" t="s">
        <v>140</v>
      </c>
      <c r="L509" s="131" t="s">
        <v>141</v>
      </c>
      <c r="M509" s="131" t="s">
        <v>0</v>
      </c>
      <c r="N509" s="131" t="s">
        <v>229</v>
      </c>
      <c r="O509" s="131" t="s">
        <v>143</v>
      </c>
      <c r="P509" s="131" t="s">
        <v>732</v>
      </c>
      <c r="Q509" s="89" t="str">
        <f t="shared" si="0"/>
        <v/>
      </c>
      <c r="R509" s="90" t="str">
        <f t="shared" si="1"/>
        <v/>
      </c>
      <c r="S509" s="91"/>
      <c r="T509" s="198"/>
      <c r="U509" s="198"/>
      <c r="Y509" s="199"/>
      <c r="Z509" s="199"/>
      <c r="AA509" s="199"/>
      <c r="AB509" s="199"/>
      <c r="AC509" s="199"/>
      <c r="AD509" s="199"/>
      <c r="AE509" s="199"/>
      <c r="AF509" s="199"/>
      <c r="AG509" s="199"/>
      <c r="AH509" s="199"/>
      <c r="AI509" s="199"/>
      <c r="AJ509" s="199"/>
      <c r="AK509" s="199"/>
      <c r="AL509" s="199"/>
      <c r="AM509" s="199"/>
      <c r="AN509" s="199"/>
    </row>
    <row r="510" spans="3:40" ht="15" customHeight="1">
      <c r="C510" s="172"/>
      <c r="D510" s="316"/>
      <c r="E510" s="325"/>
      <c r="F510" s="240" t="s">
        <v>539</v>
      </c>
      <c r="G510" s="188"/>
      <c r="H510" s="131" t="s">
        <v>0</v>
      </c>
      <c r="I510" s="131" t="s">
        <v>139</v>
      </c>
      <c r="J510" s="131" t="s">
        <v>0</v>
      </c>
      <c r="K510" s="131" t="s">
        <v>140</v>
      </c>
      <c r="L510" s="131" t="s">
        <v>141</v>
      </c>
      <c r="M510" s="131" t="s">
        <v>0</v>
      </c>
      <c r="N510" s="131" t="s">
        <v>230</v>
      </c>
      <c r="O510" s="131" t="s">
        <v>143</v>
      </c>
      <c r="P510" s="131" t="s">
        <v>733</v>
      </c>
      <c r="Q510" s="89" t="str">
        <f t="shared" si="0"/>
        <v/>
      </c>
      <c r="R510" s="90" t="str">
        <f t="shared" si="1"/>
        <v/>
      </c>
      <c r="S510" s="91"/>
      <c r="T510" s="198"/>
      <c r="U510" s="198"/>
      <c r="Y510" s="199"/>
      <c r="Z510" s="199"/>
      <c r="AA510" s="199"/>
      <c r="AB510" s="199"/>
      <c r="AC510" s="199"/>
      <c r="AD510" s="199"/>
      <c r="AE510" s="199"/>
      <c r="AF510" s="199"/>
      <c r="AG510" s="199"/>
      <c r="AH510" s="199"/>
      <c r="AI510" s="199"/>
      <c r="AJ510" s="199"/>
      <c r="AK510" s="199"/>
      <c r="AL510" s="199"/>
      <c r="AM510" s="199"/>
      <c r="AN510" s="199"/>
    </row>
    <row r="511" spans="3:40" ht="15" customHeight="1">
      <c r="C511" s="172"/>
      <c r="D511" s="316"/>
      <c r="E511" s="325"/>
      <c r="F511" s="240" t="s">
        <v>540</v>
      </c>
      <c r="G511" s="188"/>
      <c r="H511" s="131" t="s">
        <v>0</v>
      </c>
      <c r="I511" s="131" t="s">
        <v>139</v>
      </c>
      <c r="J511" s="131" t="s">
        <v>0</v>
      </c>
      <c r="K511" s="131" t="s">
        <v>140</v>
      </c>
      <c r="L511" s="131" t="s">
        <v>141</v>
      </c>
      <c r="M511" s="131" t="s">
        <v>0</v>
      </c>
      <c r="N511" s="131" t="s">
        <v>231</v>
      </c>
      <c r="O511" s="131" t="s">
        <v>143</v>
      </c>
      <c r="P511" s="131" t="s">
        <v>734</v>
      </c>
      <c r="Q511" s="89" t="str">
        <f t="shared" si="0"/>
        <v/>
      </c>
      <c r="R511" s="90" t="str">
        <f t="shared" si="1"/>
        <v/>
      </c>
      <c r="S511" s="91"/>
      <c r="T511" s="198"/>
      <c r="U511" s="200"/>
      <c r="Y511" s="170"/>
      <c r="Z511" s="170"/>
      <c r="AA511" s="170"/>
      <c r="AB511" s="170"/>
      <c r="AC511" s="170"/>
      <c r="AD511" s="170"/>
      <c r="AE511" s="170"/>
      <c r="AF511" s="170"/>
      <c r="AG511" s="170"/>
      <c r="AH511" s="170"/>
      <c r="AI511" s="170"/>
      <c r="AJ511" s="170"/>
      <c r="AK511" s="170"/>
      <c r="AL511" s="170"/>
      <c r="AM511" s="170"/>
      <c r="AN511" s="170"/>
    </row>
    <row r="512" spans="3:40" ht="15" customHeight="1">
      <c r="C512" s="172"/>
      <c r="D512" s="316"/>
      <c r="E512" s="325"/>
      <c r="F512" s="240" t="s">
        <v>541</v>
      </c>
      <c r="G512" s="188"/>
      <c r="H512" s="131" t="s">
        <v>0</v>
      </c>
      <c r="I512" s="131" t="s">
        <v>139</v>
      </c>
      <c r="J512" s="131" t="s">
        <v>0</v>
      </c>
      <c r="K512" s="131" t="s">
        <v>140</v>
      </c>
      <c r="L512" s="131" t="s">
        <v>141</v>
      </c>
      <c r="M512" s="131" t="s">
        <v>0</v>
      </c>
      <c r="N512" s="131" t="s">
        <v>232</v>
      </c>
      <c r="O512" s="131" t="s">
        <v>143</v>
      </c>
      <c r="P512" s="131" t="s">
        <v>735</v>
      </c>
      <c r="Q512" s="89" t="str">
        <f t="shared" si="0"/>
        <v/>
      </c>
      <c r="R512" s="90" t="str">
        <f t="shared" si="1"/>
        <v/>
      </c>
      <c r="S512" s="91"/>
      <c r="T512" s="198"/>
      <c r="U512" s="198"/>
      <c r="Y512" s="199"/>
      <c r="Z512" s="199"/>
      <c r="AA512" s="199"/>
      <c r="AB512" s="199"/>
      <c r="AC512" s="199"/>
      <c r="AD512" s="199"/>
      <c r="AE512" s="199"/>
      <c r="AF512" s="199"/>
      <c r="AG512" s="199"/>
      <c r="AH512" s="199"/>
      <c r="AI512" s="199"/>
      <c r="AJ512" s="199"/>
      <c r="AK512" s="199"/>
      <c r="AL512" s="199"/>
      <c r="AM512" s="199"/>
      <c r="AN512" s="199"/>
    </row>
    <row r="513" spans="3:40" ht="15" customHeight="1">
      <c r="C513" s="172"/>
      <c r="D513" s="316"/>
      <c r="E513" s="325"/>
      <c r="F513" s="240" t="s">
        <v>24</v>
      </c>
      <c r="G513" s="188"/>
      <c r="H513" s="131" t="s">
        <v>0</v>
      </c>
      <c r="I513" s="131" t="s">
        <v>139</v>
      </c>
      <c r="J513" s="131" t="s">
        <v>0</v>
      </c>
      <c r="K513" s="131" t="s">
        <v>140</v>
      </c>
      <c r="L513" s="131" t="s">
        <v>141</v>
      </c>
      <c r="M513" s="131" t="s">
        <v>0</v>
      </c>
      <c r="N513" s="131" t="s">
        <v>233</v>
      </c>
      <c r="O513" s="131" t="s">
        <v>143</v>
      </c>
      <c r="P513" s="131" t="s">
        <v>736</v>
      </c>
      <c r="Q513" s="89" t="str">
        <f t="shared" si="0"/>
        <v/>
      </c>
      <c r="R513" s="90" t="str">
        <f t="shared" si="1"/>
        <v/>
      </c>
      <c r="S513" s="91"/>
      <c r="T513" s="198"/>
      <c r="U513" s="198"/>
      <c r="Y513" s="199"/>
      <c r="Z513" s="199"/>
      <c r="AA513" s="199"/>
      <c r="AB513" s="199"/>
      <c r="AC513" s="199"/>
      <c r="AD513" s="199"/>
      <c r="AE513" s="199"/>
      <c r="AF513" s="199"/>
      <c r="AG513" s="199"/>
      <c r="AH513" s="199"/>
      <c r="AI513" s="199"/>
      <c r="AJ513" s="199"/>
      <c r="AK513" s="199"/>
      <c r="AL513" s="199"/>
      <c r="AM513" s="199"/>
      <c r="AN513" s="199"/>
    </row>
    <row r="514" spans="3:40" ht="15" customHeight="1">
      <c r="C514" s="172"/>
      <c r="D514" s="316"/>
      <c r="E514" s="325"/>
      <c r="F514" s="240" t="s">
        <v>25</v>
      </c>
      <c r="G514" s="188"/>
      <c r="H514" s="131" t="s">
        <v>0</v>
      </c>
      <c r="I514" s="131" t="s">
        <v>139</v>
      </c>
      <c r="J514" s="131" t="s">
        <v>0</v>
      </c>
      <c r="K514" s="131" t="s">
        <v>140</v>
      </c>
      <c r="L514" s="131" t="s">
        <v>141</v>
      </c>
      <c r="M514" s="131" t="s">
        <v>0</v>
      </c>
      <c r="N514" s="131" t="s">
        <v>234</v>
      </c>
      <c r="O514" s="131" t="s">
        <v>143</v>
      </c>
      <c r="P514" s="131" t="s">
        <v>737</v>
      </c>
      <c r="Q514" s="89" t="str">
        <f t="shared" si="0"/>
        <v/>
      </c>
      <c r="R514" s="90" t="str">
        <f t="shared" si="1"/>
        <v/>
      </c>
      <c r="S514" s="91"/>
      <c r="T514" s="198"/>
      <c r="U514" s="198"/>
      <c r="Y514" s="199"/>
      <c r="Z514" s="199"/>
      <c r="AA514" s="199"/>
      <c r="AB514" s="199"/>
      <c r="AC514" s="199"/>
      <c r="AD514" s="199"/>
      <c r="AE514" s="199"/>
      <c r="AF514" s="199"/>
      <c r="AG514" s="199"/>
      <c r="AH514" s="199"/>
      <c r="AI514" s="199"/>
      <c r="AJ514" s="199"/>
      <c r="AK514" s="199"/>
      <c r="AL514" s="199"/>
      <c r="AM514" s="199"/>
      <c r="AN514" s="199"/>
    </row>
    <row r="515" spans="3:40" ht="15" customHeight="1">
      <c r="C515" s="172"/>
      <c r="D515" s="316"/>
      <c r="E515" s="325"/>
      <c r="F515" s="240" t="s">
        <v>542</v>
      </c>
      <c r="G515" s="188"/>
      <c r="H515" s="131" t="s">
        <v>0</v>
      </c>
      <c r="I515" s="131" t="s">
        <v>139</v>
      </c>
      <c r="J515" s="131" t="s">
        <v>0</v>
      </c>
      <c r="K515" s="131" t="s">
        <v>140</v>
      </c>
      <c r="L515" s="131" t="s">
        <v>141</v>
      </c>
      <c r="M515" s="131" t="s">
        <v>0</v>
      </c>
      <c r="N515" s="131" t="s">
        <v>235</v>
      </c>
      <c r="O515" s="131" t="s">
        <v>143</v>
      </c>
      <c r="P515" s="131" t="s">
        <v>738</v>
      </c>
      <c r="Q515" s="89" t="str">
        <f t="shared" si="0"/>
        <v/>
      </c>
      <c r="R515" s="90" t="str">
        <f t="shared" si="1"/>
        <v/>
      </c>
      <c r="S515" s="91"/>
      <c r="T515" s="198"/>
      <c r="U515" s="198"/>
      <c r="Y515" s="199"/>
      <c r="Z515" s="199"/>
      <c r="AA515" s="199"/>
      <c r="AB515" s="199"/>
      <c r="AC515" s="199"/>
      <c r="AD515" s="199"/>
      <c r="AE515" s="199"/>
      <c r="AF515" s="199"/>
      <c r="AG515" s="199"/>
      <c r="AH515" s="199"/>
      <c r="AI515" s="199"/>
      <c r="AJ515" s="199"/>
      <c r="AK515" s="199"/>
      <c r="AL515" s="199"/>
      <c r="AM515" s="199"/>
      <c r="AN515" s="199"/>
    </row>
    <row r="516" spans="3:40" ht="15" customHeight="1">
      <c r="C516" s="172"/>
      <c r="D516" s="316"/>
      <c r="E516" s="325"/>
      <c r="F516" s="240" t="s">
        <v>543</v>
      </c>
      <c r="G516" s="188"/>
      <c r="H516" s="131" t="s">
        <v>0</v>
      </c>
      <c r="I516" s="131" t="s">
        <v>139</v>
      </c>
      <c r="J516" s="131" t="s">
        <v>0</v>
      </c>
      <c r="K516" s="131" t="s">
        <v>140</v>
      </c>
      <c r="L516" s="131" t="s">
        <v>141</v>
      </c>
      <c r="M516" s="131" t="s">
        <v>0</v>
      </c>
      <c r="N516" s="131" t="s">
        <v>236</v>
      </c>
      <c r="O516" s="131" t="s">
        <v>143</v>
      </c>
      <c r="P516" s="131" t="s">
        <v>739</v>
      </c>
      <c r="Q516" s="89" t="str">
        <f t="shared" si="0"/>
        <v/>
      </c>
      <c r="R516" s="90" t="str">
        <f t="shared" si="1"/>
        <v/>
      </c>
      <c r="S516" s="91"/>
      <c r="T516" s="198"/>
      <c r="U516" s="198"/>
      <c r="Y516" s="199"/>
      <c r="Z516" s="199"/>
      <c r="AA516" s="199"/>
      <c r="AB516" s="199"/>
      <c r="AC516" s="199"/>
      <c r="AD516" s="199"/>
      <c r="AE516" s="199"/>
      <c r="AF516" s="199"/>
      <c r="AG516" s="199"/>
      <c r="AH516" s="199"/>
      <c r="AI516" s="199"/>
      <c r="AJ516" s="199"/>
      <c r="AK516" s="199"/>
      <c r="AL516" s="199"/>
      <c r="AM516" s="199"/>
      <c r="AN516" s="199"/>
    </row>
    <row r="517" spans="3:40" ht="15" customHeight="1">
      <c r="C517" s="172"/>
      <c r="D517" s="316"/>
      <c r="E517" s="325"/>
      <c r="F517" s="240" t="s">
        <v>544</v>
      </c>
      <c r="G517" s="188"/>
      <c r="H517" s="131" t="s">
        <v>0</v>
      </c>
      <c r="I517" s="131" t="s">
        <v>139</v>
      </c>
      <c r="J517" s="131" t="s">
        <v>0</v>
      </c>
      <c r="K517" s="131" t="s">
        <v>140</v>
      </c>
      <c r="L517" s="131" t="s">
        <v>141</v>
      </c>
      <c r="M517" s="131" t="s">
        <v>0</v>
      </c>
      <c r="N517" s="131" t="s">
        <v>237</v>
      </c>
      <c r="O517" s="131" t="s">
        <v>143</v>
      </c>
      <c r="P517" s="131" t="s">
        <v>740</v>
      </c>
      <c r="Q517" s="89" t="str">
        <f t="shared" si="0"/>
        <v/>
      </c>
      <c r="R517" s="90" t="str">
        <f t="shared" si="1"/>
        <v/>
      </c>
      <c r="S517" s="91"/>
      <c r="T517" s="198"/>
      <c r="U517" s="198"/>
      <c r="Y517" s="199"/>
      <c r="Z517" s="199"/>
      <c r="AA517" s="199"/>
      <c r="AB517" s="199"/>
      <c r="AC517" s="199"/>
      <c r="AD517" s="199"/>
      <c r="AE517" s="199"/>
      <c r="AF517" s="199"/>
      <c r="AG517" s="199"/>
      <c r="AH517" s="199"/>
      <c r="AI517" s="199"/>
      <c r="AJ517" s="199"/>
      <c r="AK517" s="199"/>
      <c r="AL517" s="199"/>
      <c r="AM517" s="199"/>
      <c r="AN517" s="199"/>
    </row>
    <row r="518" spans="3:40" ht="15" customHeight="1">
      <c r="C518" s="172"/>
      <c r="D518" s="316"/>
      <c r="E518" s="325"/>
      <c r="F518" s="240" t="s">
        <v>545</v>
      </c>
      <c r="G518" s="188"/>
      <c r="H518" s="131" t="s">
        <v>0</v>
      </c>
      <c r="I518" s="131" t="s">
        <v>139</v>
      </c>
      <c r="J518" s="131" t="s">
        <v>0</v>
      </c>
      <c r="K518" s="131" t="s">
        <v>140</v>
      </c>
      <c r="L518" s="131" t="s">
        <v>141</v>
      </c>
      <c r="M518" s="131" t="s">
        <v>0</v>
      </c>
      <c r="N518" s="131" t="s">
        <v>238</v>
      </c>
      <c r="O518" s="131" t="s">
        <v>143</v>
      </c>
      <c r="P518" s="131" t="s">
        <v>741</v>
      </c>
      <c r="Q518" s="89" t="str">
        <f t="shared" si="0"/>
        <v/>
      </c>
      <c r="R518" s="90" t="str">
        <f t="shared" si="1"/>
        <v/>
      </c>
      <c r="S518" s="91"/>
      <c r="T518" s="198"/>
      <c r="U518" s="198"/>
      <c r="Y518" s="199"/>
      <c r="Z518" s="199"/>
      <c r="AA518" s="199"/>
      <c r="AB518" s="199"/>
      <c r="AC518" s="199"/>
      <c r="AD518" s="199"/>
      <c r="AE518" s="199"/>
      <c r="AF518" s="199"/>
      <c r="AG518" s="199"/>
      <c r="AH518" s="199"/>
      <c r="AI518" s="199"/>
      <c r="AJ518" s="199"/>
      <c r="AK518" s="199"/>
      <c r="AL518" s="199"/>
      <c r="AM518" s="199"/>
      <c r="AN518" s="199"/>
    </row>
    <row r="519" spans="3:40" ht="15" customHeight="1">
      <c r="C519" s="172"/>
      <c r="D519" s="316"/>
      <c r="E519" s="325"/>
      <c r="F519" s="240" t="s">
        <v>26</v>
      </c>
      <c r="G519" s="188"/>
      <c r="H519" s="131" t="s">
        <v>0</v>
      </c>
      <c r="I519" s="131" t="s">
        <v>139</v>
      </c>
      <c r="J519" s="131" t="s">
        <v>0</v>
      </c>
      <c r="K519" s="131" t="s">
        <v>140</v>
      </c>
      <c r="L519" s="131" t="s">
        <v>141</v>
      </c>
      <c r="M519" s="131" t="s">
        <v>0</v>
      </c>
      <c r="N519" s="131" t="s">
        <v>239</v>
      </c>
      <c r="O519" s="131" t="s">
        <v>143</v>
      </c>
      <c r="P519" s="131" t="s">
        <v>742</v>
      </c>
      <c r="Q519" s="89" t="str">
        <f t="shared" si="0"/>
        <v/>
      </c>
      <c r="R519" s="90" t="str">
        <f t="shared" si="1"/>
        <v/>
      </c>
      <c r="S519" s="91"/>
      <c r="T519" s="198"/>
      <c r="U519" s="198"/>
      <c r="Y519" s="199"/>
      <c r="Z519" s="199"/>
      <c r="AA519" s="199"/>
      <c r="AB519" s="199"/>
      <c r="AC519" s="199"/>
      <c r="AD519" s="199"/>
      <c r="AE519" s="199"/>
      <c r="AF519" s="199"/>
      <c r="AG519" s="199"/>
      <c r="AH519" s="199"/>
      <c r="AI519" s="199"/>
      <c r="AJ519" s="199"/>
      <c r="AK519" s="199"/>
      <c r="AL519" s="199"/>
      <c r="AM519" s="199"/>
      <c r="AN519" s="199"/>
    </row>
    <row r="520" spans="3:40" ht="15" customHeight="1">
      <c r="C520" s="172"/>
      <c r="D520" s="316"/>
      <c r="E520" s="325"/>
      <c r="F520" s="240" t="s">
        <v>546</v>
      </c>
      <c r="G520" s="188"/>
      <c r="H520" s="131" t="s">
        <v>0</v>
      </c>
      <c r="I520" s="131" t="s">
        <v>139</v>
      </c>
      <c r="J520" s="131" t="s">
        <v>0</v>
      </c>
      <c r="K520" s="131" t="s">
        <v>140</v>
      </c>
      <c r="L520" s="131" t="s">
        <v>141</v>
      </c>
      <c r="M520" s="131" t="s">
        <v>0</v>
      </c>
      <c r="N520" s="131" t="s">
        <v>240</v>
      </c>
      <c r="O520" s="131" t="s">
        <v>143</v>
      </c>
      <c r="P520" s="131" t="s">
        <v>743</v>
      </c>
      <c r="Q520" s="89" t="str">
        <f t="shared" si="0"/>
        <v/>
      </c>
      <c r="R520" s="90" t="str">
        <f t="shared" si="1"/>
        <v/>
      </c>
      <c r="S520" s="91"/>
      <c r="T520" s="198"/>
      <c r="U520" s="198"/>
      <c r="Y520" s="199"/>
      <c r="Z520" s="199"/>
      <c r="AA520" s="199"/>
      <c r="AB520" s="199"/>
      <c r="AC520" s="199"/>
      <c r="AD520" s="199"/>
      <c r="AE520" s="199"/>
      <c r="AF520" s="199"/>
      <c r="AG520" s="199"/>
      <c r="AH520" s="199"/>
      <c r="AI520" s="199"/>
      <c r="AJ520" s="199"/>
      <c r="AK520" s="199"/>
      <c r="AL520" s="199"/>
      <c r="AM520" s="199"/>
      <c r="AN520" s="199"/>
    </row>
    <row r="521" spans="3:40" ht="15" customHeight="1">
      <c r="C521" s="172"/>
      <c r="D521" s="316"/>
      <c r="E521" s="325"/>
      <c r="F521" s="241" t="s">
        <v>547</v>
      </c>
      <c r="G521" s="188"/>
      <c r="H521" s="131" t="s">
        <v>0</v>
      </c>
      <c r="I521" s="131" t="s">
        <v>139</v>
      </c>
      <c r="J521" s="131" t="s">
        <v>0</v>
      </c>
      <c r="K521" s="131" t="s">
        <v>140</v>
      </c>
      <c r="L521" s="131" t="s">
        <v>141</v>
      </c>
      <c r="M521" s="131" t="s">
        <v>0</v>
      </c>
      <c r="N521" s="131" t="s">
        <v>241</v>
      </c>
      <c r="O521" s="131" t="s">
        <v>143</v>
      </c>
      <c r="P521" s="131" t="s">
        <v>744</v>
      </c>
      <c r="Q521" s="89" t="str">
        <f t="shared" si="0"/>
        <v/>
      </c>
      <c r="R521" s="90" t="str">
        <f t="shared" si="1"/>
        <v/>
      </c>
      <c r="S521" s="91"/>
      <c r="T521" s="174"/>
      <c r="U521" s="175"/>
      <c r="Y521" s="184"/>
      <c r="Z521" s="184"/>
      <c r="AA521" s="184"/>
      <c r="AB521" s="184"/>
      <c r="AC521" s="184"/>
      <c r="AD521" s="184"/>
      <c r="AE521" s="184"/>
      <c r="AF521" s="184"/>
      <c r="AG521" s="184"/>
      <c r="AH521" s="184"/>
      <c r="AI521" s="184"/>
      <c r="AJ521" s="184"/>
      <c r="AK521" s="184"/>
      <c r="AL521" s="184"/>
      <c r="AM521" s="184"/>
      <c r="AN521" s="184"/>
    </row>
    <row r="522" spans="3:40" ht="15" customHeight="1">
      <c r="C522" s="172"/>
      <c r="D522" s="316" t="s">
        <v>482</v>
      </c>
      <c r="E522" s="325" t="s">
        <v>548</v>
      </c>
      <c r="F522" s="240" t="s">
        <v>549</v>
      </c>
      <c r="G522" s="131"/>
      <c r="H522" s="131" t="s">
        <v>0</v>
      </c>
      <c r="I522" s="131" t="s">
        <v>139</v>
      </c>
      <c r="J522" s="131" t="s">
        <v>0</v>
      </c>
      <c r="K522" s="131" t="s">
        <v>140</v>
      </c>
      <c r="L522" s="131" t="s">
        <v>141</v>
      </c>
      <c r="M522" s="131" t="s">
        <v>0</v>
      </c>
      <c r="N522" s="131" t="s">
        <v>242</v>
      </c>
      <c r="O522" s="131" t="s">
        <v>143</v>
      </c>
      <c r="P522" s="131" t="s">
        <v>745</v>
      </c>
      <c r="Q522" s="89" t="str">
        <f t="shared" si="0"/>
        <v/>
      </c>
      <c r="R522" s="90" t="str">
        <f t="shared" si="1"/>
        <v/>
      </c>
      <c r="S522" s="91"/>
      <c r="T522" s="198"/>
      <c r="U522" s="198"/>
      <c r="Y522" s="199"/>
      <c r="Z522" s="199"/>
      <c r="AA522" s="199"/>
      <c r="AB522" s="199"/>
      <c r="AC522" s="199"/>
      <c r="AD522" s="199"/>
      <c r="AE522" s="199"/>
      <c r="AF522" s="199"/>
      <c r="AG522" s="199"/>
      <c r="AH522" s="199"/>
      <c r="AI522" s="199"/>
      <c r="AJ522" s="199"/>
      <c r="AK522" s="199"/>
      <c r="AL522" s="199"/>
      <c r="AM522" s="199"/>
      <c r="AN522" s="199"/>
    </row>
    <row r="523" spans="3:40" ht="15" customHeight="1">
      <c r="C523" s="172"/>
      <c r="D523" s="316"/>
      <c r="E523" s="325"/>
      <c r="F523" s="240" t="s">
        <v>27</v>
      </c>
      <c r="G523" s="131"/>
      <c r="H523" s="131" t="s">
        <v>0</v>
      </c>
      <c r="I523" s="131" t="s">
        <v>139</v>
      </c>
      <c r="J523" s="131" t="s">
        <v>0</v>
      </c>
      <c r="K523" s="131" t="s">
        <v>140</v>
      </c>
      <c r="L523" s="131" t="s">
        <v>141</v>
      </c>
      <c r="M523" s="131" t="s">
        <v>0</v>
      </c>
      <c r="N523" s="131" t="s">
        <v>243</v>
      </c>
      <c r="O523" s="131" t="s">
        <v>143</v>
      </c>
      <c r="P523" s="131" t="s">
        <v>746</v>
      </c>
      <c r="Q523" s="89" t="str">
        <f t="shared" si="0"/>
        <v/>
      </c>
      <c r="R523" s="90" t="str">
        <f t="shared" si="1"/>
        <v/>
      </c>
      <c r="S523" s="91"/>
      <c r="T523" s="198"/>
      <c r="U523" s="198"/>
      <c r="Y523" s="199"/>
      <c r="Z523" s="199"/>
      <c r="AA523" s="199"/>
      <c r="AB523" s="199"/>
      <c r="AC523" s="199"/>
      <c r="AD523" s="199"/>
      <c r="AE523" s="199"/>
      <c r="AF523" s="199"/>
      <c r="AG523" s="199"/>
      <c r="AH523" s="199"/>
      <c r="AI523" s="199"/>
      <c r="AJ523" s="199"/>
      <c r="AK523" s="199"/>
      <c r="AL523" s="199"/>
      <c r="AM523" s="199"/>
      <c r="AN523" s="199"/>
    </row>
    <row r="524" spans="3:40" ht="15" customHeight="1">
      <c r="C524" s="172"/>
      <c r="D524" s="316"/>
      <c r="E524" s="325"/>
      <c r="F524" s="240" t="s">
        <v>550</v>
      </c>
      <c r="G524" s="131"/>
      <c r="H524" s="131" t="s">
        <v>0</v>
      </c>
      <c r="I524" s="131" t="s">
        <v>139</v>
      </c>
      <c r="J524" s="131" t="s">
        <v>0</v>
      </c>
      <c r="K524" s="131" t="s">
        <v>140</v>
      </c>
      <c r="L524" s="131" t="s">
        <v>141</v>
      </c>
      <c r="M524" s="131" t="s">
        <v>0</v>
      </c>
      <c r="N524" s="131" t="s">
        <v>244</v>
      </c>
      <c r="O524" s="131" t="s">
        <v>143</v>
      </c>
      <c r="P524" s="131" t="s">
        <v>747</v>
      </c>
      <c r="Q524" s="89" t="str">
        <f t="shared" si="0"/>
        <v/>
      </c>
      <c r="R524" s="90" t="str">
        <f t="shared" si="1"/>
        <v/>
      </c>
      <c r="S524" s="91"/>
      <c r="T524" s="198"/>
      <c r="U524" s="198"/>
      <c r="Y524" s="199"/>
      <c r="Z524" s="199"/>
      <c r="AA524" s="199"/>
      <c r="AB524" s="199"/>
      <c r="AC524" s="199"/>
      <c r="AD524" s="199"/>
      <c r="AE524" s="199"/>
      <c r="AF524" s="199"/>
      <c r="AG524" s="199"/>
      <c r="AH524" s="199"/>
      <c r="AI524" s="199"/>
      <c r="AJ524" s="199"/>
      <c r="AK524" s="199"/>
      <c r="AL524" s="199"/>
      <c r="AM524" s="199"/>
      <c r="AN524" s="199"/>
    </row>
    <row r="525" spans="3:40" ht="15" customHeight="1">
      <c r="C525" s="172"/>
      <c r="D525" s="316"/>
      <c r="E525" s="325"/>
      <c r="F525" s="240" t="s">
        <v>551</v>
      </c>
      <c r="G525" s="131"/>
      <c r="H525" s="131" t="s">
        <v>0</v>
      </c>
      <c r="I525" s="131" t="s">
        <v>139</v>
      </c>
      <c r="J525" s="131" t="s">
        <v>0</v>
      </c>
      <c r="K525" s="131" t="s">
        <v>140</v>
      </c>
      <c r="L525" s="131" t="s">
        <v>141</v>
      </c>
      <c r="M525" s="131" t="s">
        <v>0</v>
      </c>
      <c r="N525" s="131" t="s">
        <v>245</v>
      </c>
      <c r="O525" s="131" t="s">
        <v>143</v>
      </c>
      <c r="P525" s="131" t="s">
        <v>748</v>
      </c>
      <c r="Q525" s="89" t="str">
        <f t="shared" si="0"/>
        <v/>
      </c>
      <c r="R525" s="90" t="str">
        <f t="shared" si="1"/>
        <v/>
      </c>
      <c r="S525" s="91"/>
      <c r="T525" s="198"/>
      <c r="U525" s="198"/>
      <c r="Y525" s="199"/>
      <c r="Z525" s="199"/>
      <c r="AA525" s="199"/>
      <c r="AB525" s="199"/>
      <c r="AC525" s="199"/>
      <c r="AD525" s="199"/>
      <c r="AE525" s="199"/>
      <c r="AF525" s="199"/>
      <c r="AG525" s="199"/>
      <c r="AH525" s="199"/>
      <c r="AI525" s="199"/>
      <c r="AJ525" s="199"/>
      <c r="AK525" s="199"/>
      <c r="AL525" s="199"/>
      <c r="AM525" s="199"/>
      <c r="AN525" s="199"/>
    </row>
    <row r="526" spans="3:40" ht="15" customHeight="1">
      <c r="C526" s="172"/>
      <c r="D526" s="316"/>
      <c r="E526" s="325"/>
      <c r="F526" s="241" t="s">
        <v>552</v>
      </c>
      <c r="G526" s="131"/>
      <c r="H526" s="131" t="s">
        <v>0</v>
      </c>
      <c r="I526" s="131" t="s">
        <v>139</v>
      </c>
      <c r="J526" s="131" t="s">
        <v>0</v>
      </c>
      <c r="K526" s="131" t="s">
        <v>140</v>
      </c>
      <c r="L526" s="131" t="s">
        <v>141</v>
      </c>
      <c r="M526" s="131" t="s">
        <v>0</v>
      </c>
      <c r="N526" s="131" t="s">
        <v>150</v>
      </c>
      <c r="O526" s="131" t="s">
        <v>143</v>
      </c>
      <c r="P526" s="131" t="s">
        <v>749</v>
      </c>
      <c r="Q526" s="89" t="str">
        <f t="shared" si="0"/>
        <v/>
      </c>
      <c r="R526" s="90" t="str">
        <f t="shared" si="1"/>
        <v/>
      </c>
      <c r="S526" s="91"/>
      <c r="T526" s="198"/>
      <c r="U526" s="200"/>
      <c r="Y526" s="170"/>
      <c r="Z526" s="170"/>
      <c r="AA526" s="170"/>
      <c r="AB526" s="170"/>
      <c r="AC526" s="170"/>
      <c r="AD526" s="170"/>
      <c r="AE526" s="170"/>
      <c r="AF526" s="170"/>
      <c r="AG526" s="170"/>
      <c r="AH526" s="170"/>
      <c r="AI526" s="170"/>
      <c r="AJ526" s="170"/>
      <c r="AK526" s="170"/>
      <c r="AL526" s="170"/>
      <c r="AM526" s="170"/>
      <c r="AN526" s="170"/>
    </row>
    <row r="527" spans="3:40" ht="15" customHeight="1">
      <c r="C527" s="172"/>
      <c r="D527" s="316" t="s">
        <v>482</v>
      </c>
      <c r="E527" s="325" t="s">
        <v>554</v>
      </c>
      <c r="F527" s="240" t="s">
        <v>28</v>
      </c>
      <c r="G527" s="131"/>
      <c r="H527" s="131" t="s">
        <v>0</v>
      </c>
      <c r="I527" s="131" t="s">
        <v>139</v>
      </c>
      <c r="J527" s="131" t="s">
        <v>0</v>
      </c>
      <c r="K527" s="131" t="s">
        <v>140</v>
      </c>
      <c r="L527" s="131" t="s">
        <v>141</v>
      </c>
      <c r="M527" s="131" t="s">
        <v>0</v>
      </c>
      <c r="N527" s="131" t="s">
        <v>246</v>
      </c>
      <c r="O527" s="131" t="s">
        <v>143</v>
      </c>
      <c r="P527" s="131" t="s">
        <v>750</v>
      </c>
      <c r="Q527" s="89" t="str">
        <f t="shared" si="0"/>
        <v/>
      </c>
      <c r="R527" s="90" t="str">
        <f t="shared" si="1"/>
        <v/>
      </c>
      <c r="S527" s="91"/>
      <c r="T527" s="198"/>
      <c r="U527" s="198"/>
      <c r="Y527" s="199"/>
      <c r="Z527" s="199"/>
      <c r="AA527" s="199"/>
      <c r="AB527" s="199"/>
      <c r="AC527" s="199"/>
      <c r="AD527" s="199"/>
      <c r="AE527" s="199"/>
      <c r="AF527" s="199"/>
      <c r="AG527" s="199"/>
      <c r="AH527" s="199"/>
      <c r="AI527" s="199"/>
      <c r="AJ527" s="199"/>
      <c r="AK527" s="199"/>
      <c r="AL527" s="199"/>
      <c r="AM527" s="199"/>
      <c r="AN527" s="199"/>
    </row>
    <row r="528" spans="3:40" ht="15" customHeight="1">
      <c r="C528" s="172"/>
      <c r="D528" s="316"/>
      <c r="E528" s="325"/>
      <c r="F528" s="240" t="s">
        <v>555</v>
      </c>
      <c r="G528" s="131"/>
      <c r="H528" s="131" t="s">
        <v>0</v>
      </c>
      <c r="I528" s="131" t="s">
        <v>139</v>
      </c>
      <c r="J528" s="131" t="s">
        <v>0</v>
      </c>
      <c r="K528" s="131" t="s">
        <v>140</v>
      </c>
      <c r="L528" s="131" t="s">
        <v>141</v>
      </c>
      <c r="M528" s="131" t="s">
        <v>0</v>
      </c>
      <c r="N528" s="131" t="s">
        <v>247</v>
      </c>
      <c r="O528" s="131" t="s">
        <v>143</v>
      </c>
      <c r="P528" s="131" t="s">
        <v>751</v>
      </c>
      <c r="Q528" s="89" t="str">
        <f t="shared" si="0"/>
        <v/>
      </c>
      <c r="R528" s="90" t="str">
        <f t="shared" si="1"/>
        <v/>
      </c>
      <c r="S528" s="91"/>
      <c r="T528" s="198"/>
      <c r="U528" s="198"/>
      <c r="Y528" s="199"/>
      <c r="Z528" s="199"/>
      <c r="AA528" s="199"/>
      <c r="AB528" s="199"/>
      <c r="AC528" s="199"/>
      <c r="AD528" s="199"/>
      <c r="AE528" s="199"/>
      <c r="AF528" s="199"/>
      <c r="AG528" s="199"/>
      <c r="AH528" s="199"/>
      <c r="AI528" s="199"/>
      <c r="AJ528" s="199"/>
      <c r="AK528" s="199"/>
      <c r="AL528" s="199"/>
      <c r="AM528" s="199"/>
      <c r="AN528" s="199"/>
    </row>
    <row r="529" spans="3:40" ht="15" customHeight="1">
      <c r="C529" s="172"/>
      <c r="D529" s="316"/>
      <c r="E529" s="325"/>
      <c r="F529" s="240" t="s">
        <v>556</v>
      </c>
      <c r="G529" s="131"/>
      <c r="H529" s="131" t="s">
        <v>0</v>
      </c>
      <c r="I529" s="131" t="s">
        <v>139</v>
      </c>
      <c r="J529" s="131" t="s">
        <v>0</v>
      </c>
      <c r="K529" s="131" t="s">
        <v>140</v>
      </c>
      <c r="L529" s="131" t="s">
        <v>141</v>
      </c>
      <c r="M529" s="131" t="s">
        <v>0</v>
      </c>
      <c r="N529" s="131" t="s">
        <v>248</v>
      </c>
      <c r="O529" s="131" t="s">
        <v>143</v>
      </c>
      <c r="P529" s="131" t="s">
        <v>752</v>
      </c>
      <c r="Q529" s="89" t="str">
        <f t="shared" si="0"/>
        <v/>
      </c>
      <c r="R529" s="90" t="str">
        <f t="shared" si="1"/>
        <v/>
      </c>
      <c r="S529" s="91"/>
      <c r="T529" s="198"/>
      <c r="U529" s="198"/>
      <c r="Y529" s="199"/>
      <c r="Z529" s="199"/>
      <c r="AA529" s="199"/>
      <c r="AB529" s="199"/>
      <c r="AC529" s="199"/>
      <c r="AD529" s="199"/>
      <c r="AE529" s="199"/>
      <c r="AF529" s="199"/>
      <c r="AG529" s="199"/>
      <c r="AH529" s="199"/>
      <c r="AI529" s="199"/>
      <c r="AJ529" s="199"/>
      <c r="AK529" s="199"/>
      <c r="AL529" s="199"/>
      <c r="AM529" s="199"/>
      <c r="AN529" s="199"/>
    </row>
    <row r="530" spans="3:40" ht="15" customHeight="1">
      <c r="C530" s="172"/>
      <c r="D530" s="316"/>
      <c r="E530" s="325"/>
      <c r="F530" s="240" t="s">
        <v>29</v>
      </c>
      <c r="G530" s="131"/>
      <c r="H530" s="131" t="s">
        <v>0</v>
      </c>
      <c r="I530" s="131" t="s">
        <v>139</v>
      </c>
      <c r="J530" s="131" t="s">
        <v>0</v>
      </c>
      <c r="K530" s="131" t="s">
        <v>140</v>
      </c>
      <c r="L530" s="131" t="s">
        <v>141</v>
      </c>
      <c r="M530" s="131" t="s">
        <v>0</v>
      </c>
      <c r="N530" s="131" t="s">
        <v>249</v>
      </c>
      <c r="O530" s="131" t="s">
        <v>143</v>
      </c>
      <c r="P530" s="131" t="s">
        <v>753</v>
      </c>
      <c r="Q530" s="89" t="str">
        <f t="shared" ref="Q530:Q593" si="2">IF(OR(AND(Q78="",R78=""),AND(Q304="",R304=""),AND(R78="X",R304="X"),OR(R78="M",R304="M")),"",SUM(Q78,Q304))</f>
        <v/>
      </c>
      <c r="R530" s="90" t="str">
        <f t="shared" ref="R530:R593" si="3">IF(AND(OR(AND(R78="M",R304="M"),AND(R78="X",R304="X")),SUM(Q78,Q304)=0,ISNUMBER(Q530)),"",IF(OR(R78="M",R304="M"),"M",IF(AND(R78=R304,OR(R78="X",R78="W",R78="Z")),UPPER(R78),"")))</f>
        <v/>
      </c>
      <c r="S530" s="91"/>
      <c r="T530" s="198"/>
      <c r="U530" s="201"/>
    </row>
    <row r="531" spans="3:40" ht="15" customHeight="1">
      <c r="C531" s="172"/>
      <c r="D531" s="316"/>
      <c r="E531" s="325"/>
      <c r="F531" s="240" t="s">
        <v>30</v>
      </c>
      <c r="G531" s="131"/>
      <c r="H531" s="131" t="s">
        <v>0</v>
      </c>
      <c r="I531" s="131" t="s">
        <v>139</v>
      </c>
      <c r="J531" s="131" t="s">
        <v>0</v>
      </c>
      <c r="K531" s="131" t="s">
        <v>140</v>
      </c>
      <c r="L531" s="131" t="s">
        <v>141</v>
      </c>
      <c r="M531" s="131" t="s">
        <v>0</v>
      </c>
      <c r="N531" s="131" t="s">
        <v>250</v>
      </c>
      <c r="O531" s="131" t="s">
        <v>143</v>
      </c>
      <c r="P531" s="131" t="s">
        <v>754</v>
      </c>
      <c r="Q531" s="89" t="str">
        <f t="shared" si="2"/>
        <v/>
      </c>
      <c r="R531" s="90" t="str">
        <f t="shared" si="3"/>
        <v/>
      </c>
      <c r="S531" s="91"/>
      <c r="T531" s="198"/>
      <c r="U531" s="201"/>
    </row>
    <row r="532" spans="3:40" ht="15" customHeight="1">
      <c r="C532" s="172"/>
      <c r="D532" s="316"/>
      <c r="E532" s="325"/>
      <c r="F532" s="240" t="s">
        <v>557</v>
      </c>
      <c r="G532" s="131"/>
      <c r="H532" s="131" t="s">
        <v>0</v>
      </c>
      <c r="I532" s="131" t="s">
        <v>139</v>
      </c>
      <c r="J532" s="131" t="s">
        <v>0</v>
      </c>
      <c r="K532" s="131" t="s">
        <v>140</v>
      </c>
      <c r="L532" s="131" t="s">
        <v>141</v>
      </c>
      <c r="M532" s="131" t="s">
        <v>0</v>
      </c>
      <c r="N532" s="131" t="s">
        <v>251</v>
      </c>
      <c r="O532" s="131" t="s">
        <v>143</v>
      </c>
      <c r="P532" s="131" t="s">
        <v>755</v>
      </c>
      <c r="Q532" s="89" t="str">
        <f t="shared" si="2"/>
        <v/>
      </c>
      <c r="R532" s="90" t="str">
        <f t="shared" si="3"/>
        <v/>
      </c>
      <c r="S532" s="91"/>
      <c r="T532" s="198"/>
      <c r="U532" s="201"/>
    </row>
    <row r="533" spans="3:40" ht="15" customHeight="1">
      <c r="C533" s="172"/>
      <c r="D533" s="316"/>
      <c r="E533" s="325"/>
      <c r="F533" s="240" t="s">
        <v>31</v>
      </c>
      <c r="G533" s="131"/>
      <c r="H533" s="131" t="s">
        <v>0</v>
      </c>
      <c r="I533" s="131" t="s">
        <v>139</v>
      </c>
      <c r="J533" s="131" t="s">
        <v>0</v>
      </c>
      <c r="K533" s="131" t="s">
        <v>140</v>
      </c>
      <c r="L533" s="131" t="s">
        <v>141</v>
      </c>
      <c r="M533" s="131" t="s">
        <v>0</v>
      </c>
      <c r="N533" s="131" t="s">
        <v>252</v>
      </c>
      <c r="O533" s="131" t="s">
        <v>143</v>
      </c>
      <c r="P533" s="131" t="s">
        <v>756</v>
      </c>
      <c r="Q533" s="89" t="str">
        <f t="shared" si="2"/>
        <v/>
      </c>
      <c r="R533" s="90" t="str">
        <f t="shared" si="3"/>
        <v/>
      </c>
      <c r="S533" s="91"/>
      <c r="T533" s="198"/>
      <c r="U533" s="201"/>
    </row>
    <row r="534" spans="3:40" ht="15" customHeight="1">
      <c r="C534" s="172"/>
      <c r="D534" s="316"/>
      <c r="E534" s="325"/>
      <c r="F534" s="240" t="s">
        <v>558</v>
      </c>
      <c r="G534" s="131"/>
      <c r="H534" s="131" t="s">
        <v>0</v>
      </c>
      <c r="I534" s="131" t="s">
        <v>139</v>
      </c>
      <c r="J534" s="131" t="s">
        <v>0</v>
      </c>
      <c r="K534" s="131" t="s">
        <v>140</v>
      </c>
      <c r="L534" s="131" t="s">
        <v>141</v>
      </c>
      <c r="M534" s="131" t="s">
        <v>0</v>
      </c>
      <c r="N534" s="131" t="s">
        <v>253</v>
      </c>
      <c r="O534" s="131" t="s">
        <v>143</v>
      </c>
      <c r="P534" s="131" t="s">
        <v>757</v>
      </c>
      <c r="Q534" s="89" t="str">
        <f t="shared" si="2"/>
        <v/>
      </c>
      <c r="R534" s="90" t="str">
        <f t="shared" si="3"/>
        <v/>
      </c>
      <c r="S534" s="91"/>
      <c r="T534" s="198"/>
      <c r="U534" s="201"/>
    </row>
    <row r="535" spans="3:40" ht="15" customHeight="1">
      <c r="C535" s="172"/>
      <c r="D535" s="316"/>
      <c r="E535" s="325"/>
      <c r="F535" s="240" t="s">
        <v>559</v>
      </c>
      <c r="G535" s="131"/>
      <c r="H535" s="131" t="s">
        <v>0</v>
      </c>
      <c r="I535" s="131" t="s">
        <v>139</v>
      </c>
      <c r="J535" s="131" t="s">
        <v>0</v>
      </c>
      <c r="K535" s="131" t="s">
        <v>140</v>
      </c>
      <c r="L535" s="131" t="s">
        <v>141</v>
      </c>
      <c r="M535" s="131" t="s">
        <v>0</v>
      </c>
      <c r="N535" s="131" t="s">
        <v>254</v>
      </c>
      <c r="O535" s="131" t="s">
        <v>143</v>
      </c>
      <c r="P535" s="131" t="s">
        <v>758</v>
      </c>
      <c r="Q535" s="89" t="str">
        <f t="shared" si="2"/>
        <v/>
      </c>
      <c r="R535" s="90" t="str">
        <f t="shared" si="3"/>
        <v/>
      </c>
      <c r="S535" s="91"/>
      <c r="T535" s="198"/>
      <c r="U535" s="201"/>
    </row>
    <row r="536" spans="3:40" ht="15" customHeight="1">
      <c r="C536" s="172"/>
      <c r="D536" s="316"/>
      <c r="E536" s="325"/>
      <c r="F536" s="240" t="s">
        <v>560</v>
      </c>
      <c r="G536" s="131"/>
      <c r="H536" s="131" t="s">
        <v>0</v>
      </c>
      <c r="I536" s="131" t="s">
        <v>139</v>
      </c>
      <c r="J536" s="131" t="s">
        <v>0</v>
      </c>
      <c r="K536" s="131" t="s">
        <v>140</v>
      </c>
      <c r="L536" s="131" t="s">
        <v>141</v>
      </c>
      <c r="M536" s="131" t="s">
        <v>0</v>
      </c>
      <c r="N536" s="131" t="s">
        <v>255</v>
      </c>
      <c r="O536" s="131" t="s">
        <v>143</v>
      </c>
      <c r="P536" s="131" t="s">
        <v>759</v>
      </c>
      <c r="Q536" s="89" t="str">
        <f t="shared" si="2"/>
        <v/>
      </c>
      <c r="R536" s="90" t="str">
        <f t="shared" si="3"/>
        <v/>
      </c>
      <c r="S536" s="91"/>
      <c r="T536" s="198"/>
      <c r="U536" s="201"/>
    </row>
    <row r="537" spans="3:40" ht="15" customHeight="1">
      <c r="C537" s="172"/>
      <c r="D537" s="316"/>
      <c r="E537" s="325"/>
      <c r="F537" s="240" t="s">
        <v>561</v>
      </c>
      <c r="G537" s="131"/>
      <c r="H537" s="131" t="s">
        <v>0</v>
      </c>
      <c r="I537" s="131" t="s">
        <v>139</v>
      </c>
      <c r="J537" s="131" t="s">
        <v>0</v>
      </c>
      <c r="K537" s="131" t="s">
        <v>140</v>
      </c>
      <c r="L537" s="131" t="s">
        <v>141</v>
      </c>
      <c r="M537" s="131" t="s">
        <v>0</v>
      </c>
      <c r="N537" s="131" t="s">
        <v>256</v>
      </c>
      <c r="O537" s="131" t="s">
        <v>143</v>
      </c>
      <c r="P537" s="131" t="s">
        <v>760</v>
      </c>
      <c r="Q537" s="89" t="str">
        <f t="shared" si="2"/>
        <v/>
      </c>
      <c r="R537" s="90" t="str">
        <f t="shared" si="3"/>
        <v/>
      </c>
      <c r="S537" s="91"/>
      <c r="T537" s="198"/>
      <c r="U537" s="201"/>
    </row>
    <row r="538" spans="3:40" ht="15" customHeight="1">
      <c r="C538" s="172"/>
      <c r="D538" s="316"/>
      <c r="E538" s="325"/>
      <c r="F538" s="240" t="s">
        <v>562</v>
      </c>
      <c r="G538" s="131"/>
      <c r="H538" s="131" t="s">
        <v>0</v>
      </c>
      <c r="I538" s="131" t="s">
        <v>139</v>
      </c>
      <c r="J538" s="131" t="s">
        <v>0</v>
      </c>
      <c r="K538" s="131" t="s">
        <v>140</v>
      </c>
      <c r="L538" s="131" t="s">
        <v>141</v>
      </c>
      <c r="M538" s="131" t="s">
        <v>0</v>
      </c>
      <c r="N538" s="131" t="s">
        <v>257</v>
      </c>
      <c r="O538" s="131" t="s">
        <v>143</v>
      </c>
      <c r="P538" s="131" t="s">
        <v>761</v>
      </c>
      <c r="Q538" s="89" t="str">
        <f t="shared" si="2"/>
        <v/>
      </c>
      <c r="R538" s="90" t="str">
        <f t="shared" si="3"/>
        <v/>
      </c>
      <c r="S538" s="91"/>
      <c r="T538" s="198"/>
      <c r="U538" s="201"/>
    </row>
    <row r="539" spans="3:40" ht="15" customHeight="1">
      <c r="C539" s="172"/>
      <c r="D539" s="316"/>
      <c r="E539" s="325"/>
      <c r="F539" s="240" t="s">
        <v>563</v>
      </c>
      <c r="G539" s="131"/>
      <c r="H539" s="131" t="s">
        <v>0</v>
      </c>
      <c r="I539" s="131" t="s">
        <v>139</v>
      </c>
      <c r="J539" s="131" t="s">
        <v>0</v>
      </c>
      <c r="K539" s="131" t="s">
        <v>140</v>
      </c>
      <c r="L539" s="131" t="s">
        <v>141</v>
      </c>
      <c r="M539" s="131" t="s">
        <v>0</v>
      </c>
      <c r="N539" s="131" t="s">
        <v>258</v>
      </c>
      <c r="O539" s="131" t="s">
        <v>143</v>
      </c>
      <c r="P539" s="131" t="s">
        <v>762</v>
      </c>
      <c r="Q539" s="89" t="str">
        <f t="shared" si="2"/>
        <v/>
      </c>
      <c r="R539" s="90" t="str">
        <f t="shared" si="3"/>
        <v/>
      </c>
      <c r="S539" s="91"/>
      <c r="T539" s="198"/>
      <c r="U539" s="201"/>
    </row>
    <row r="540" spans="3:40" ht="15" customHeight="1">
      <c r="C540" s="172"/>
      <c r="D540" s="316"/>
      <c r="E540" s="325"/>
      <c r="F540" s="240" t="s">
        <v>32</v>
      </c>
      <c r="G540" s="131"/>
      <c r="H540" s="131" t="s">
        <v>0</v>
      </c>
      <c r="I540" s="131" t="s">
        <v>139</v>
      </c>
      <c r="J540" s="131" t="s">
        <v>0</v>
      </c>
      <c r="K540" s="131" t="s">
        <v>140</v>
      </c>
      <c r="L540" s="131" t="s">
        <v>141</v>
      </c>
      <c r="M540" s="131" t="s">
        <v>0</v>
      </c>
      <c r="N540" s="131" t="s">
        <v>259</v>
      </c>
      <c r="O540" s="131" t="s">
        <v>143</v>
      </c>
      <c r="P540" s="131" t="s">
        <v>763</v>
      </c>
      <c r="Q540" s="89" t="str">
        <f t="shared" si="2"/>
        <v/>
      </c>
      <c r="R540" s="90" t="str">
        <f t="shared" si="3"/>
        <v/>
      </c>
      <c r="S540" s="91"/>
      <c r="T540" s="198"/>
      <c r="U540" s="201"/>
    </row>
    <row r="541" spans="3:40" ht="15" customHeight="1">
      <c r="C541" s="172"/>
      <c r="D541" s="316"/>
      <c r="E541" s="325"/>
      <c r="F541" s="240" t="s">
        <v>33</v>
      </c>
      <c r="G541" s="131"/>
      <c r="H541" s="131" t="s">
        <v>0</v>
      </c>
      <c r="I541" s="131" t="s">
        <v>139</v>
      </c>
      <c r="J541" s="131" t="s">
        <v>0</v>
      </c>
      <c r="K541" s="131" t="s">
        <v>140</v>
      </c>
      <c r="L541" s="131" t="s">
        <v>141</v>
      </c>
      <c r="M541" s="131" t="s">
        <v>0</v>
      </c>
      <c r="N541" s="131" t="s">
        <v>260</v>
      </c>
      <c r="O541" s="131" t="s">
        <v>143</v>
      </c>
      <c r="P541" s="131" t="s">
        <v>764</v>
      </c>
      <c r="Q541" s="89" t="str">
        <f t="shared" si="2"/>
        <v/>
      </c>
      <c r="R541" s="90" t="str">
        <f t="shared" si="3"/>
        <v/>
      </c>
      <c r="S541" s="91"/>
      <c r="T541" s="198"/>
      <c r="U541" s="201"/>
    </row>
    <row r="542" spans="3:40" ht="15" customHeight="1">
      <c r="C542" s="172"/>
      <c r="D542" s="316"/>
      <c r="E542" s="325"/>
      <c r="F542" s="240" t="s">
        <v>34</v>
      </c>
      <c r="G542" s="131"/>
      <c r="H542" s="131" t="s">
        <v>0</v>
      </c>
      <c r="I542" s="131" t="s">
        <v>139</v>
      </c>
      <c r="J542" s="131" t="s">
        <v>0</v>
      </c>
      <c r="K542" s="131" t="s">
        <v>140</v>
      </c>
      <c r="L542" s="131" t="s">
        <v>141</v>
      </c>
      <c r="M542" s="131" t="s">
        <v>0</v>
      </c>
      <c r="N542" s="131" t="s">
        <v>261</v>
      </c>
      <c r="O542" s="131" t="s">
        <v>143</v>
      </c>
      <c r="P542" s="131" t="s">
        <v>765</v>
      </c>
      <c r="Q542" s="89" t="str">
        <f t="shared" si="2"/>
        <v/>
      </c>
      <c r="R542" s="90" t="str">
        <f t="shared" si="3"/>
        <v/>
      </c>
      <c r="S542" s="91"/>
      <c r="T542" s="198"/>
      <c r="U542" s="201"/>
    </row>
    <row r="543" spans="3:40" ht="15" customHeight="1">
      <c r="C543" s="172"/>
      <c r="D543" s="316"/>
      <c r="E543" s="325"/>
      <c r="F543" s="240" t="s">
        <v>564</v>
      </c>
      <c r="G543" s="131"/>
      <c r="H543" s="131" t="s">
        <v>0</v>
      </c>
      <c r="I543" s="131" t="s">
        <v>139</v>
      </c>
      <c r="J543" s="131" t="s">
        <v>0</v>
      </c>
      <c r="K543" s="131" t="s">
        <v>140</v>
      </c>
      <c r="L543" s="131" t="s">
        <v>141</v>
      </c>
      <c r="M543" s="131" t="s">
        <v>0</v>
      </c>
      <c r="N543" s="131" t="s">
        <v>262</v>
      </c>
      <c r="O543" s="131" t="s">
        <v>143</v>
      </c>
      <c r="P543" s="131" t="s">
        <v>766</v>
      </c>
      <c r="Q543" s="89" t="str">
        <f t="shared" si="2"/>
        <v/>
      </c>
      <c r="R543" s="90" t="str">
        <f t="shared" si="3"/>
        <v/>
      </c>
      <c r="S543" s="91"/>
      <c r="T543" s="198"/>
      <c r="U543" s="201"/>
    </row>
    <row r="544" spans="3:40" ht="15" customHeight="1">
      <c r="C544" s="172"/>
      <c r="D544" s="316"/>
      <c r="E544" s="325"/>
      <c r="F544" s="240" t="s">
        <v>565</v>
      </c>
      <c r="G544" s="131"/>
      <c r="H544" s="131" t="s">
        <v>0</v>
      </c>
      <c r="I544" s="131" t="s">
        <v>139</v>
      </c>
      <c r="J544" s="131" t="s">
        <v>0</v>
      </c>
      <c r="K544" s="131" t="s">
        <v>140</v>
      </c>
      <c r="L544" s="131" t="s">
        <v>141</v>
      </c>
      <c r="M544" s="131" t="s">
        <v>0</v>
      </c>
      <c r="N544" s="131" t="s">
        <v>263</v>
      </c>
      <c r="O544" s="131" t="s">
        <v>143</v>
      </c>
      <c r="P544" s="131" t="s">
        <v>767</v>
      </c>
      <c r="Q544" s="89" t="str">
        <f t="shared" si="2"/>
        <v/>
      </c>
      <c r="R544" s="90" t="str">
        <f t="shared" si="3"/>
        <v/>
      </c>
      <c r="S544" s="91"/>
      <c r="T544" s="198"/>
      <c r="U544" s="201"/>
    </row>
    <row r="545" spans="3:21" ht="15" customHeight="1">
      <c r="C545" s="172"/>
      <c r="D545" s="316"/>
      <c r="E545" s="325"/>
      <c r="F545" s="240" t="s">
        <v>566</v>
      </c>
      <c r="G545" s="131"/>
      <c r="H545" s="131" t="s">
        <v>0</v>
      </c>
      <c r="I545" s="131" t="s">
        <v>139</v>
      </c>
      <c r="J545" s="131" t="s">
        <v>0</v>
      </c>
      <c r="K545" s="131" t="s">
        <v>140</v>
      </c>
      <c r="L545" s="131" t="s">
        <v>141</v>
      </c>
      <c r="M545" s="131" t="s">
        <v>0</v>
      </c>
      <c r="N545" s="131" t="s">
        <v>264</v>
      </c>
      <c r="O545" s="131" t="s">
        <v>143</v>
      </c>
      <c r="P545" s="131" t="s">
        <v>768</v>
      </c>
      <c r="Q545" s="89" t="str">
        <f t="shared" si="2"/>
        <v/>
      </c>
      <c r="R545" s="90" t="str">
        <f t="shared" si="3"/>
        <v/>
      </c>
      <c r="S545" s="91"/>
      <c r="T545" s="198"/>
      <c r="U545" s="201"/>
    </row>
    <row r="546" spans="3:21" ht="15" customHeight="1">
      <c r="C546" s="172"/>
      <c r="D546" s="316"/>
      <c r="E546" s="325"/>
      <c r="F546" s="240" t="s">
        <v>35</v>
      </c>
      <c r="G546" s="131"/>
      <c r="H546" s="131" t="s">
        <v>0</v>
      </c>
      <c r="I546" s="131" t="s">
        <v>139</v>
      </c>
      <c r="J546" s="131" t="s">
        <v>0</v>
      </c>
      <c r="K546" s="131" t="s">
        <v>140</v>
      </c>
      <c r="L546" s="131" t="s">
        <v>141</v>
      </c>
      <c r="M546" s="131" t="s">
        <v>0</v>
      </c>
      <c r="N546" s="131" t="s">
        <v>265</v>
      </c>
      <c r="O546" s="131" t="s">
        <v>143</v>
      </c>
      <c r="P546" s="131" t="s">
        <v>769</v>
      </c>
      <c r="Q546" s="89" t="str">
        <f t="shared" si="2"/>
        <v/>
      </c>
      <c r="R546" s="90" t="str">
        <f t="shared" si="3"/>
        <v/>
      </c>
      <c r="S546" s="91"/>
      <c r="T546" s="198"/>
      <c r="U546" s="201"/>
    </row>
    <row r="547" spans="3:21" ht="15" customHeight="1">
      <c r="C547" s="172"/>
      <c r="D547" s="316"/>
      <c r="E547" s="325"/>
      <c r="F547" s="240" t="s">
        <v>567</v>
      </c>
      <c r="G547" s="131"/>
      <c r="H547" s="131" t="s">
        <v>0</v>
      </c>
      <c r="I547" s="131" t="s">
        <v>139</v>
      </c>
      <c r="J547" s="131" t="s">
        <v>0</v>
      </c>
      <c r="K547" s="131" t="s">
        <v>140</v>
      </c>
      <c r="L547" s="131" t="s">
        <v>141</v>
      </c>
      <c r="M547" s="131" t="s">
        <v>0</v>
      </c>
      <c r="N547" s="131" t="s">
        <v>266</v>
      </c>
      <c r="O547" s="131" t="s">
        <v>143</v>
      </c>
      <c r="P547" s="131" t="s">
        <v>770</v>
      </c>
      <c r="Q547" s="89" t="str">
        <f t="shared" si="2"/>
        <v/>
      </c>
      <c r="R547" s="90" t="str">
        <f t="shared" si="3"/>
        <v/>
      </c>
      <c r="S547" s="91"/>
      <c r="T547" s="198"/>
      <c r="U547" s="201"/>
    </row>
    <row r="548" spans="3:21" ht="15" customHeight="1">
      <c r="C548" s="172"/>
      <c r="D548" s="316"/>
      <c r="E548" s="325"/>
      <c r="F548" s="240" t="s">
        <v>36</v>
      </c>
      <c r="G548" s="131"/>
      <c r="H548" s="131" t="s">
        <v>0</v>
      </c>
      <c r="I548" s="131" t="s">
        <v>139</v>
      </c>
      <c r="J548" s="131" t="s">
        <v>0</v>
      </c>
      <c r="K548" s="131" t="s">
        <v>140</v>
      </c>
      <c r="L548" s="131" t="s">
        <v>141</v>
      </c>
      <c r="M548" s="131" t="s">
        <v>0</v>
      </c>
      <c r="N548" s="131" t="s">
        <v>267</v>
      </c>
      <c r="O548" s="131" t="s">
        <v>143</v>
      </c>
      <c r="P548" s="131" t="s">
        <v>771</v>
      </c>
      <c r="Q548" s="89" t="str">
        <f t="shared" si="2"/>
        <v/>
      </c>
      <c r="R548" s="90" t="str">
        <f t="shared" si="3"/>
        <v/>
      </c>
      <c r="S548" s="91"/>
      <c r="T548" s="198"/>
      <c r="U548" s="201"/>
    </row>
    <row r="549" spans="3:21" ht="15" customHeight="1">
      <c r="C549" s="172"/>
      <c r="D549" s="316"/>
      <c r="E549" s="325"/>
      <c r="F549" s="240" t="s">
        <v>37</v>
      </c>
      <c r="G549" s="131"/>
      <c r="H549" s="131" t="s">
        <v>0</v>
      </c>
      <c r="I549" s="131" t="s">
        <v>139</v>
      </c>
      <c r="J549" s="131" t="s">
        <v>0</v>
      </c>
      <c r="K549" s="131" t="s">
        <v>140</v>
      </c>
      <c r="L549" s="131" t="s">
        <v>141</v>
      </c>
      <c r="M549" s="131" t="s">
        <v>0</v>
      </c>
      <c r="N549" s="131" t="s">
        <v>268</v>
      </c>
      <c r="O549" s="131" t="s">
        <v>143</v>
      </c>
      <c r="P549" s="131" t="s">
        <v>772</v>
      </c>
      <c r="Q549" s="89" t="str">
        <f t="shared" si="2"/>
        <v/>
      </c>
      <c r="R549" s="90" t="str">
        <f t="shared" si="3"/>
        <v/>
      </c>
      <c r="S549" s="91"/>
      <c r="T549" s="198"/>
      <c r="U549" s="201"/>
    </row>
    <row r="550" spans="3:21" ht="15" customHeight="1">
      <c r="C550" s="172"/>
      <c r="D550" s="316"/>
      <c r="E550" s="325"/>
      <c r="F550" s="240" t="s">
        <v>568</v>
      </c>
      <c r="G550" s="131"/>
      <c r="H550" s="131" t="s">
        <v>0</v>
      </c>
      <c r="I550" s="131" t="s">
        <v>139</v>
      </c>
      <c r="J550" s="131" t="s">
        <v>0</v>
      </c>
      <c r="K550" s="131" t="s">
        <v>140</v>
      </c>
      <c r="L550" s="131" t="s">
        <v>141</v>
      </c>
      <c r="M550" s="131" t="s">
        <v>0</v>
      </c>
      <c r="N550" s="131" t="s">
        <v>269</v>
      </c>
      <c r="O550" s="131" t="s">
        <v>143</v>
      </c>
      <c r="P550" s="131" t="s">
        <v>773</v>
      </c>
      <c r="Q550" s="89" t="str">
        <f t="shared" si="2"/>
        <v/>
      </c>
      <c r="R550" s="90" t="str">
        <f t="shared" si="3"/>
        <v/>
      </c>
      <c r="S550" s="91"/>
      <c r="T550" s="198"/>
      <c r="U550" s="201"/>
    </row>
    <row r="551" spans="3:21" ht="15" customHeight="1">
      <c r="C551" s="172"/>
      <c r="D551" s="316"/>
      <c r="E551" s="325"/>
      <c r="F551" s="240" t="s">
        <v>38</v>
      </c>
      <c r="G551" s="131"/>
      <c r="H551" s="131" t="s">
        <v>0</v>
      </c>
      <c r="I551" s="131" t="s">
        <v>139</v>
      </c>
      <c r="J551" s="131" t="s">
        <v>0</v>
      </c>
      <c r="K551" s="131" t="s">
        <v>140</v>
      </c>
      <c r="L551" s="131" t="s">
        <v>141</v>
      </c>
      <c r="M551" s="131" t="s">
        <v>0</v>
      </c>
      <c r="N551" s="131" t="s">
        <v>270</v>
      </c>
      <c r="O551" s="131" t="s">
        <v>143</v>
      </c>
      <c r="P551" s="131" t="s">
        <v>774</v>
      </c>
      <c r="Q551" s="89" t="str">
        <f t="shared" si="2"/>
        <v/>
      </c>
      <c r="R551" s="90" t="str">
        <f t="shared" si="3"/>
        <v/>
      </c>
      <c r="S551" s="91"/>
      <c r="T551" s="198"/>
      <c r="U551" s="201"/>
    </row>
    <row r="552" spans="3:21" ht="15" customHeight="1">
      <c r="C552" s="172"/>
      <c r="D552" s="316"/>
      <c r="E552" s="325"/>
      <c r="F552" s="240" t="s">
        <v>569</v>
      </c>
      <c r="G552" s="131"/>
      <c r="H552" s="131" t="s">
        <v>0</v>
      </c>
      <c r="I552" s="131" t="s">
        <v>139</v>
      </c>
      <c r="J552" s="131" t="s">
        <v>0</v>
      </c>
      <c r="K552" s="131" t="s">
        <v>140</v>
      </c>
      <c r="L552" s="131" t="s">
        <v>141</v>
      </c>
      <c r="M552" s="131" t="s">
        <v>0</v>
      </c>
      <c r="N552" s="131" t="s">
        <v>271</v>
      </c>
      <c r="O552" s="131" t="s">
        <v>143</v>
      </c>
      <c r="P552" s="131" t="s">
        <v>775</v>
      </c>
      <c r="Q552" s="89" t="str">
        <f t="shared" si="2"/>
        <v/>
      </c>
      <c r="R552" s="90" t="str">
        <f t="shared" si="3"/>
        <v/>
      </c>
      <c r="S552" s="91"/>
      <c r="T552" s="198"/>
      <c r="U552" s="201"/>
    </row>
    <row r="553" spans="3:21" ht="15" customHeight="1">
      <c r="C553" s="172"/>
      <c r="D553" s="316"/>
      <c r="E553" s="325"/>
      <c r="F553" s="240" t="s">
        <v>570</v>
      </c>
      <c r="G553" s="131"/>
      <c r="H553" s="131" t="s">
        <v>0</v>
      </c>
      <c r="I553" s="131" t="s">
        <v>139</v>
      </c>
      <c r="J553" s="131" t="s">
        <v>0</v>
      </c>
      <c r="K553" s="131" t="s">
        <v>140</v>
      </c>
      <c r="L553" s="131" t="s">
        <v>141</v>
      </c>
      <c r="M553" s="131" t="s">
        <v>0</v>
      </c>
      <c r="N553" s="131" t="s">
        <v>272</v>
      </c>
      <c r="O553" s="131" t="s">
        <v>143</v>
      </c>
      <c r="P553" s="131" t="s">
        <v>776</v>
      </c>
      <c r="Q553" s="89" t="str">
        <f t="shared" si="2"/>
        <v/>
      </c>
      <c r="R553" s="90" t="str">
        <f t="shared" si="3"/>
        <v/>
      </c>
      <c r="S553" s="91"/>
      <c r="T553" s="198"/>
      <c r="U553" s="201"/>
    </row>
    <row r="554" spans="3:21" ht="15" customHeight="1">
      <c r="C554" s="172"/>
      <c r="D554" s="316"/>
      <c r="E554" s="325"/>
      <c r="F554" s="240" t="s">
        <v>39</v>
      </c>
      <c r="G554" s="131"/>
      <c r="H554" s="131" t="s">
        <v>0</v>
      </c>
      <c r="I554" s="131" t="s">
        <v>139</v>
      </c>
      <c r="J554" s="131" t="s">
        <v>0</v>
      </c>
      <c r="K554" s="131" t="s">
        <v>140</v>
      </c>
      <c r="L554" s="131" t="s">
        <v>141</v>
      </c>
      <c r="M554" s="131" t="s">
        <v>0</v>
      </c>
      <c r="N554" s="131" t="s">
        <v>273</v>
      </c>
      <c r="O554" s="131" t="s">
        <v>143</v>
      </c>
      <c r="P554" s="131" t="s">
        <v>777</v>
      </c>
      <c r="Q554" s="89" t="str">
        <f t="shared" si="2"/>
        <v/>
      </c>
      <c r="R554" s="90" t="str">
        <f t="shared" si="3"/>
        <v/>
      </c>
      <c r="S554" s="91"/>
      <c r="T554" s="198"/>
      <c r="U554" s="201"/>
    </row>
    <row r="555" spans="3:21" ht="15" customHeight="1">
      <c r="C555" s="172"/>
      <c r="D555" s="316"/>
      <c r="E555" s="325"/>
      <c r="F555" s="240" t="s">
        <v>40</v>
      </c>
      <c r="G555" s="131"/>
      <c r="H555" s="131" t="s">
        <v>0</v>
      </c>
      <c r="I555" s="131" t="s">
        <v>139</v>
      </c>
      <c r="J555" s="131" t="s">
        <v>0</v>
      </c>
      <c r="K555" s="131" t="s">
        <v>140</v>
      </c>
      <c r="L555" s="131" t="s">
        <v>141</v>
      </c>
      <c r="M555" s="131" t="s">
        <v>0</v>
      </c>
      <c r="N555" s="131" t="s">
        <v>274</v>
      </c>
      <c r="O555" s="131" t="s">
        <v>143</v>
      </c>
      <c r="P555" s="131" t="s">
        <v>778</v>
      </c>
      <c r="Q555" s="89" t="str">
        <f t="shared" si="2"/>
        <v/>
      </c>
      <c r="R555" s="90" t="str">
        <f t="shared" si="3"/>
        <v/>
      </c>
      <c r="S555" s="91"/>
      <c r="T555" s="198"/>
      <c r="U555" s="201"/>
    </row>
    <row r="556" spans="3:21" ht="15" customHeight="1">
      <c r="C556" s="172"/>
      <c r="D556" s="316"/>
      <c r="E556" s="325"/>
      <c r="F556" s="240" t="s">
        <v>41</v>
      </c>
      <c r="G556" s="131"/>
      <c r="H556" s="131" t="s">
        <v>0</v>
      </c>
      <c r="I556" s="131" t="s">
        <v>139</v>
      </c>
      <c r="J556" s="131" t="s">
        <v>0</v>
      </c>
      <c r="K556" s="131" t="s">
        <v>140</v>
      </c>
      <c r="L556" s="131" t="s">
        <v>141</v>
      </c>
      <c r="M556" s="131" t="s">
        <v>0</v>
      </c>
      <c r="N556" s="131" t="s">
        <v>275</v>
      </c>
      <c r="O556" s="131" t="s">
        <v>143</v>
      </c>
      <c r="P556" s="131" t="s">
        <v>779</v>
      </c>
      <c r="Q556" s="89" t="str">
        <f t="shared" si="2"/>
        <v/>
      </c>
      <c r="R556" s="90" t="str">
        <f t="shared" si="3"/>
        <v/>
      </c>
      <c r="S556" s="91"/>
      <c r="T556" s="198"/>
      <c r="U556" s="201"/>
    </row>
    <row r="557" spans="3:21" ht="15" customHeight="1">
      <c r="C557" s="172"/>
      <c r="D557" s="316"/>
      <c r="E557" s="325"/>
      <c r="F557" s="240" t="s">
        <v>42</v>
      </c>
      <c r="G557" s="131"/>
      <c r="H557" s="131" t="s">
        <v>0</v>
      </c>
      <c r="I557" s="131" t="s">
        <v>139</v>
      </c>
      <c r="J557" s="131" t="s">
        <v>0</v>
      </c>
      <c r="K557" s="131" t="s">
        <v>140</v>
      </c>
      <c r="L557" s="131" t="s">
        <v>141</v>
      </c>
      <c r="M557" s="131" t="s">
        <v>0</v>
      </c>
      <c r="N557" s="131" t="s">
        <v>276</v>
      </c>
      <c r="O557" s="131" t="s">
        <v>143</v>
      </c>
      <c r="P557" s="131" t="s">
        <v>780</v>
      </c>
      <c r="Q557" s="89" t="str">
        <f t="shared" si="2"/>
        <v/>
      </c>
      <c r="R557" s="90" t="str">
        <f t="shared" si="3"/>
        <v/>
      </c>
      <c r="S557" s="91"/>
      <c r="T557" s="198"/>
      <c r="U557" s="201"/>
    </row>
    <row r="558" spans="3:21" ht="15" customHeight="1">
      <c r="C558" s="172"/>
      <c r="D558" s="316"/>
      <c r="E558" s="325"/>
      <c r="F558" s="240" t="s">
        <v>571</v>
      </c>
      <c r="G558" s="131"/>
      <c r="H558" s="131" t="s">
        <v>0</v>
      </c>
      <c r="I558" s="131" t="s">
        <v>139</v>
      </c>
      <c r="J558" s="131" t="s">
        <v>0</v>
      </c>
      <c r="K558" s="131" t="s">
        <v>140</v>
      </c>
      <c r="L558" s="131" t="s">
        <v>141</v>
      </c>
      <c r="M558" s="131" t="s">
        <v>0</v>
      </c>
      <c r="N558" s="131" t="s">
        <v>277</v>
      </c>
      <c r="O558" s="131" t="s">
        <v>143</v>
      </c>
      <c r="P558" s="131" t="s">
        <v>781</v>
      </c>
      <c r="Q558" s="89" t="str">
        <f t="shared" si="2"/>
        <v/>
      </c>
      <c r="R558" s="90" t="str">
        <f t="shared" si="3"/>
        <v/>
      </c>
      <c r="S558" s="91"/>
      <c r="T558" s="198"/>
      <c r="U558" s="201"/>
    </row>
    <row r="559" spans="3:21" ht="15" customHeight="1">
      <c r="C559" s="172"/>
      <c r="D559" s="316"/>
      <c r="E559" s="325"/>
      <c r="F559" s="240" t="s">
        <v>572</v>
      </c>
      <c r="G559" s="131"/>
      <c r="H559" s="131" t="s">
        <v>0</v>
      </c>
      <c r="I559" s="131" t="s">
        <v>139</v>
      </c>
      <c r="J559" s="131" t="s">
        <v>0</v>
      </c>
      <c r="K559" s="131" t="s">
        <v>140</v>
      </c>
      <c r="L559" s="131" t="s">
        <v>141</v>
      </c>
      <c r="M559" s="131" t="s">
        <v>0</v>
      </c>
      <c r="N559" s="131" t="s">
        <v>278</v>
      </c>
      <c r="O559" s="131" t="s">
        <v>143</v>
      </c>
      <c r="P559" s="131" t="s">
        <v>782</v>
      </c>
      <c r="Q559" s="89" t="str">
        <f t="shared" si="2"/>
        <v/>
      </c>
      <c r="R559" s="90" t="str">
        <f t="shared" si="3"/>
        <v/>
      </c>
      <c r="S559" s="91"/>
      <c r="T559" s="198"/>
      <c r="U559" s="201"/>
    </row>
    <row r="560" spans="3:21" ht="15" customHeight="1">
      <c r="C560" s="172"/>
      <c r="D560" s="316"/>
      <c r="E560" s="325"/>
      <c r="F560" s="240" t="s">
        <v>573</v>
      </c>
      <c r="G560" s="131"/>
      <c r="H560" s="131" t="s">
        <v>0</v>
      </c>
      <c r="I560" s="131" t="s">
        <v>139</v>
      </c>
      <c r="J560" s="131" t="s">
        <v>0</v>
      </c>
      <c r="K560" s="131" t="s">
        <v>140</v>
      </c>
      <c r="L560" s="131" t="s">
        <v>141</v>
      </c>
      <c r="M560" s="131" t="s">
        <v>0</v>
      </c>
      <c r="N560" s="131" t="s">
        <v>279</v>
      </c>
      <c r="O560" s="131" t="s">
        <v>143</v>
      </c>
      <c r="P560" s="131" t="s">
        <v>783</v>
      </c>
      <c r="Q560" s="89" t="str">
        <f t="shared" si="2"/>
        <v/>
      </c>
      <c r="R560" s="90" t="str">
        <f t="shared" si="3"/>
        <v/>
      </c>
      <c r="S560" s="91"/>
      <c r="T560" s="198"/>
      <c r="U560" s="201"/>
    </row>
    <row r="561" spans="3:40" ht="15" customHeight="1">
      <c r="C561" s="172"/>
      <c r="D561" s="316"/>
      <c r="E561" s="325"/>
      <c r="F561" s="240" t="s">
        <v>574</v>
      </c>
      <c r="G561" s="131"/>
      <c r="H561" s="131" t="s">
        <v>0</v>
      </c>
      <c r="I561" s="131" t="s">
        <v>139</v>
      </c>
      <c r="J561" s="131" t="s">
        <v>0</v>
      </c>
      <c r="K561" s="131" t="s">
        <v>140</v>
      </c>
      <c r="L561" s="131" t="s">
        <v>141</v>
      </c>
      <c r="M561" s="131" t="s">
        <v>0</v>
      </c>
      <c r="N561" s="131" t="s">
        <v>280</v>
      </c>
      <c r="O561" s="131" t="s">
        <v>143</v>
      </c>
      <c r="P561" s="131" t="s">
        <v>784</v>
      </c>
      <c r="Q561" s="89" t="str">
        <f t="shared" si="2"/>
        <v/>
      </c>
      <c r="R561" s="90" t="str">
        <f t="shared" si="3"/>
        <v/>
      </c>
      <c r="S561" s="91"/>
      <c r="T561" s="198"/>
      <c r="U561" s="201"/>
    </row>
    <row r="562" spans="3:40" ht="15" customHeight="1">
      <c r="C562" s="172"/>
      <c r="D562" s="316"/>
      <c r="E562" s="325"/>
      <c r="F562" s="240" t="s">
        <v>575</v>
      </c>
      <c r="G562" s="131"/>
      <c r="H562" s="131" t="s">
        <v>0</v>
      </c>
      <c r="I562" s="131" t="s">
        <v>139</v>
      </c>
      <c r="J562" s="131" t="s">
        <v>0</v>
      </c>
      <c r="K562" s="131" t="s">
        <v>140</v>
      </c>
      <c r="L562" s="131" t="s">
        <v>141</v>
      </c>
      <c r="M562" s="131" t="s">
        <v>0</v>
      </c>
      <c r="N562" s="131" t="s">
        <v>281</v>
      </c>
      <c r="O562" s="131" t="s">
        <v>143</v>
      </c>
      <c r="P562" s="131" t="s">
        <v>785</v>
      </c>
      <c r="Q562" s="89" t="str">
        <f t="shared" si="2"/>
        <v/>
      </c>
      <c r="R562" s="90" t="str">
        <f t="shared" si="3"/>
        <v/>
      </c>
      <c r="S562" s="91"/>
      <c r="T562" s="198"/>
      <c r="U562" s="198"/>
      <c r="Y562" s="199"/>
      <c r="Z562" s="199"/>
      <c r="AA562" s="199"/>
      <c r="AB562" s="199"/>
      <c r="AC562" s="199"/>
      <c r="AD562" s="199"/>
      <c r="AE562" s="199"/>
      <c r="AF562" s="199"/>
      <c r="AG562" s="199"/>
      <c r="AH562" s="199"/>
      <c r="AI562" s="199"/>
      <c r="AJ562" s="199"/>
      <c r="AK562" s="199"/>
      <c r="AL562" s="199"/>
      <c r="AM562" s="199"/>
      <c r="AN562" s="199"/>
    </row>
    <row r="563" spans="3:40" ht="15" customHeight="1">
      <c r="C563" s="172"/>
      <c r="D563" s="316"/>
      <c r="E563" s="325"/>
      <c r="F563" s="240" t="s">
        <v>576</v>
      </c>
      <c r="G563" s="131"/>
      <c r="H563" s="131" t="s">
        <v>0</v>
      </c>
      <c r="I563" s="131" t="s">
        <v>139</v>
      </c>
      <c r="J563" s="131" t="s">
        <v>0</v>
      </c>
      <c r="K563" s="131" t="s">
        <v>140</v>
      </c>
      <c r="L563" s="131" t="s">
        <v>141</v>
      </c>
      <c r="M563" s="131" t="s">
        <v>0</v>
      </c>
      <c r="N563" s="131" t="s">
        <v>282</v>
      </c>
      <c r="O563" s="131" t="s">
        <v>143</v>
      </c>
      <c r="P563" s="131" t="s">
        <v>786</v>
      </c>
      <c r="Q563" s="89" t="str">
        <f t="shared" si="2"/>
        <v/>
      </c>
      <c r="R563" s="90" t="str">
        <f t="shared" si="3"/>
        <v/>
      </c>
      <c r="S563" s="91"/>
      <c r="T563" s="198"/>
      <c r="U563" s="198"/>
      <c r="Y563" s="199"/>
      <c r="Z563" s="199"/>
      <c r="AA563" s="199"/>
      <c r="AB563" s="199"/>
      <c r="AC563" s="199"/>
      <c r="AD563" s="199"/>
      <c r="AE563" s="199"/>
      <c r="AF563" s="199"/>
      <c r="AG563" s="199"/>
      <c r="AH563" s="199"/>
      <c r="AI563" s="199"/>
      <c r="AJ563" s="199"/>
      <c r="AK563" s="199"/>
      <c r="AL563" s="199"/>
      <c r="AM563" s="199"/>
      <c r="AN563" s="199"/>
    </row>
    <row r="564" spans="3:40" ht="15" customHeight="1">
      <c r="C564" s="172"/>
      <c r="D564" s="316"/>
      <c r="E564" s="325"/>
      <c r="F564" s="240" t="s">
        <v>43</v>
      </c>
      <c r="G564" s="131"/>
      <c r="H564" s="131" t="s">
        <v>0</v>
      </c>
      <c r="I564" s="131" t="s">
        <v>139</v>
      </c>
      <c r="J564" s="131" t="s">
        <v>0</v>
      </c>
      <c r="K564" s="131" t="s">
        <v>140</v>
      </c>
      <c r="L564" s="131" t="s">
        <v>141</v>
      </c>
      <c r="M564" s="131" t="s">
        <v>0</v>
      </c>
      <c r="N564" s="131" t="s">
        <v>283</v>
      </c>
      <c r="O564" s="131" t="s">
        <v>143</v>
      </c>
      <c r="P564" s="131" t="s">
        <v>787</v>
      </c>
      <c r="Q564" s="89" t="str">
        <f t="shared" si="2"/>
        <v/>
      </c>
      <c r="R564" s="90" t="str">
        <f t="shared" si="3"/>
        <v/>
      </c>
      <c r="S564" s="91"/>
      <c r="T564" s="198"/>
      <c r="U564" s="198"/>
      <c r="Y564" s="199"/>
      <c r="Z564" s="199"/>
      <c r="AA564" s="199"/>
      <c r="AB564" s="199"/>
      <c r="AC564" s="199"/>
      <c r="AD564" s="199"/>
      <c r="AE564" s="199"/>
      <c r="AF564" s="199"/>
      <c r="AG564" s="199"/>
      <c r="AH564" s="199"/>
      <c r="AI564" s="199"/>
      <c r="AJ564" s="199"/>
      <c r="AK564" s="199"/>
      <c r="AL564" s="199"/>
      <c r="AM564" s="199"/>
      <c r="AN564" s="199"/>
    </row>
    <row r="565" spans="3:40" ht="15" customHeight="1">
      <c r="C565" s="172"/>
      <c r="D565" s="316"/>
      <c r="E565" s="325"/>
      <c r="F565" s="240" t="s">
        <v>577</v>
      </c>
      <c r="G565" s="131"/>
      <c r="H565" s="131" t="s">
        <v>0</v>
      </c>
      <c r="I565" s="131" t="s">
        <v>139</v>
      </c>
      <c r="J565" s="131" t="s">
        <v>0</v>
      </c>
      <c r="K565" s="131" t="s">
        <v>140</v>
      </c>
      <c r="L565" s="131" t="s">
        <v>141</v>
      </c>
      <c r="M565" s="131" t="s">
        <v>0</v>
      </c>
      <c r="N565" s="131" t="s">
        <v>284</v>
      </c>
      <c r="O565" s="131" t="s">
        <v>143</v>
      </c>
      <c r="P565" s="131" t="s">
        <v>788</v>
      </c>
      <c r="Q565" s="89" t="str">
        <f t="shared" si="2"/>
        <v/>
      </c>
      <c r="R565" s="90" t="str">
        <f t="shared" si="3"/>
        <v/>
      </c>
      <c r="S565" s="91"/>
      <c r="T565" s="198"/>
      <c r="U565" s="198"/>
      <c r="Y565" s="199"/>
      <c r="Z565" s="199"/>
      <c r="AA565" s="199"/>
      <c r="AB565" s="199"/>
      <c r="AC565" s="199"/>
      <c r="AD565" s="199"/>
      <c r="AE565" s="199"/>
      <c r="AF565" s="199"/>
      <c r="AG565" s="199"/>
      <c r="AH565" s="199"/>
      <c r="AI565" s="199"/>
      <c r="AJ565" s="199"/>
      <c r="AK565" s="199"/>
      <c r="AL565" s="199"/>
      <c r="AM565" s="199"/>
      <c r="AN565" s="199"/>
    </row>
    <row r="566" spans="3:40" ht="15" customHeight="1">
      <c r="C566" s="172"/>
      <c r="D566" s="316"/>
      <c r="E566" s="325"/>
      <c r="F566" s="240" t="s">
        <v>578</v>
      </c>
      <c r="G566" s="131"/>
      <c r="H566" s="131" t="s">
        <v>0</v>
      </c>
      <c r="I566" s="131" t="s">
        <v>139</v>
      </c>
      <c r="J566" s="131" t="s">
        <v>0</v>
      </c>
      <c r="K566" s="131" t="s">
        <v>140</v>
      </c>
      <c r="L566" s="131" t="s">
        <v>141</v>
      </c>
      <c r="M566" s="131" t="s">
        <v>0</v>
      </c>
      <c r="N566" s="131" t="s">
        <v>285</v>
      </c>
      <c r="O566" s="131" t="s">
        <v>143</v>
      </c>
      <c r="P566" s="131" t="s">
        <v>789</v>
      </c>
      <c r="Q566" s="89" t="str">
        <f t="shared" si="2"/>
        <v/>
      </c>
      <c r="R566" s="90" t="str">
        <f t="shared" si="3"/>
        <v/>
      </c>
      <c r="S566" s="91"/>
      <c r="T566" s="198"/>
      <c r="U566" s="198"/>
      <c r="Y566" s="199"/>
      <c r="Z566" s="199"/>
      <c r="AA566" s="199"/>
      <c r="AB566" s="199"/>
      <c r="AC566" s="199"/>
      <c r="AD566" s="199"/>
      <c r="AE566" s="199"/>
      <c r="AF566" s="199"/>
      <c r="AG566" s="199"/>
      <c r="AH566" s="199"/>
      <c r="AI566" s="199"/>
      <c r="AJ566" s="199"/>
      <c r="AK566" s="199"/>
      <c r="AL566" s="199"/>
      <c r="AM566" s="199"/>
      <c r="AN566" s="199"/>
    </row>
    <row r="567" spans="3:40" ht="15" customHeight="1">
      <c r="C567" s="172"/>
      <c r="D567" s="316"/>
      <c r="E567" s="325"/>
      <c r="F567" s="240" t="s">
        <v>44</v>
      </c>
      <c r="G567" s="131"/>
      <c r="H567" s="131" t="s">
        <v>0</v>
      </c>
      <c r="I567" s="131" t="s">
        <v>139</v>
      </c>
      <c r="J567" s="131" t="s">
        <v>0</v>
      </c>
      <c r="K567" s="131" t="s">
        <v>140</v>
      </c>
      <c r="L567" s="131" t="s">
        <v>141</v>
      </c>
      <c r="M567" s="131" t="s">
        <v>0</v>
      </c>
      <c r="N567" s="131" t="s">
        <v>286</v>
      </c>
      <c r="O567" s="131" t="s">
        <v>143</v>
      </c>
      <c r="P567" s="131" t="s">
        <v>790</v>
      </c>
      <c r="Q567" s="89" t="str">
        <f t="shared" si="2"/>
        <v/>
      </c>
      <c r="R567" s="90" t="str">
        <f t="shared" si="3"/>
        <v/>
      </c>
      <c r="S567" s="91"/>
      <c r="T567" s="198"/>
      <c r="U567" s="198"/>
      <c r="Y567" s="199"/>
      <c r="Z567" s="199"/>
      <c r="AA567" s="199"/>
      <c r="AB567" s="199"/>
      <c r="AC567" s="199"/>
      <c r="AD567" s="199"/>
      <c r="AE567" s="199"/>
      <c r="AF567" s="199"/>
      <c r="AG567" s="199"/>
      <c r="AH567" s="199"/>
      <c r="AI567" s="199"/>
      <c r="AJ567" s="199"/>
      <c r="AK567" s="199"/>
      <c r="AL567" s="199"/>
      <c r="AM567" s="199"/>
      <c r="AN567" s="199"/>
    </row>
    <row r="568" spans="3:40" ht="15" customHeight="1">
      <c r="C568" s="172"/>
      <c r="D568" s="316"/>
      <c r="E568" s="325"/>
      <c r="F568" s="240" t="s">
        <v>579</v>
      </c>
      <c r="G568" s="131"/>
      <c r="H568" s="131" t="s">
        <v>0</v>
      </c>
      <c r="I568" s="131" t="s">
        <v>139</v>
      </c>
      <c r="J568" s="131" t="s">
        <v>0</v>
      </c>
      <c r="K568" s="131" t="s">
        <v>140</v>
      </c>
      <c r="L568" s="131" t="s">
        <v>141</v>
      </c>
      <c r="M568" s="131" t="s">
        <v>0</v>
      </c>
      <c r="N568" s="131" t="s">
        <v>287</v>
      </c>
      <c r="O568" s="131" t="s">
        <v>143</v>
      </c>
      <c r="P568" s="131" t="s">
        <v>791</v>
      </c>
      <c r="Q568" s="89" t="str">
        <f t="shared" si="2"/>
        <v/>
      </c>
      <c r="R568" s="90" t="str">
        <f t="shared" si="3"/>
        <v/>
      </c>
      <c r="S568" s="91"/>
      <c r="T568" s="198"/>
      <c r="U568" s="198"/>
      <c r="Y568" s="199"/>
      <c r="Z568" s="199"/>
      <c r="AA568" s="199"/>
      <c r="AB568" s="199"/>
      <c r="AC568" s="199"/>
      <c r="AD568" s="199"/>
      <c r="AE568" s="199"/>
      <c r="AF568" s="199"/>
      <c r="AG568" s="199"/>
      <c r="AH568" s="199"/>
      <c r="AI568" s="199"/>
      <c r="AJ568" s="199"/>
      <c r="AK568" s="199"/>
      <c r="AL568" s="199"/>
      <c r="AM568" s="199"/>
      <c r="AN568" s="199"/>
    </row>
    <row r="569" spans="3:40" ht="15" customHeight="1">
      <c r="C569" s="172"/>
      <c r="D569" s="316"/>
      <c r="E569" s="325"/>
      <c r="F569" s="240" t="s">
        <v>580</v>
      </c>
      <c r="G569" s="131"/>
      <c r="H569" s="131" t="s">
        <v>0</v>
      </c>
      <c r="I569" s="131" t="s">
        <v>139</v>
      </c>
      <c r="J569" s="131" t="s">
        <v>0</v>
      </c>
      <c r="K569" s="131" t="s">
        <v>140</v>
      </c>
      <c r="L569" s="131" t="s">
        <v>141</v>
      </c>
      <c r="M569" s="131" t="s">
        <v>0</v>
      </c>
      <c r="N569" s="131" t="s">
        <v>288</v>
      </c>
      <c r="O569" s="131" t="s">
        <v>143</v>
      </c>
      <c r="P569" s="131" t="s">
        <v>792</v>
      </c>
      <c r="Q569" s="89" t="str">
        <f t="shared" si="2"/>
        <v/>
      </c>
      <c r="R569" s="90" t="str">
        <f t="shared" si="3"/>
        <v/>
      </c>
      <c r="S569" s="91"/>
      <c r="T569" s="198"/>
      <c r="U569" s="198"/>
      <c r="Y569" s="199"/>
      <c r="Z569" s="199"/>
      <c r="AA569" s="199"/>
      <c r="AB569" s="199"/>
      <c r="AC569" s="199"/>
      <c r="AD569" s="199"/>
      <c r="AE569" s="199"/>
      <c r="AF569" s="199"/>
      <c r="AG569" s="199"/>
      <c r="AH569" s="199"/>
      <c r="AI569" s="199"/>
      <c r="AJ569" s="199"/>
      <c r="AK569" s="199"/>
      <c r="AL569" s="199"/>
      <c r="AM569" s="199"/>
      <c r="AN569" s="199"/>
    </row>
    <row r="570" spans="3:40" ht="15" customHeight="1">
      <c r="C570" s="172"/>
      <c r="D570" s="316"/>
      <c r="E570" s="325"/>
      <c r="F570" s="241" t="s">
        <v>581</v>
      </c>
      <c r="G570" s="131"/>
      <c r="H570" s="131" t="s">
        <v>0</v>
      </c>
      <c r="I570" s="131" t="s">
        <v>139</v>
      </c>
      <c r="J570" s="131" t="s">
        <v>0</v>
      </c>
      <c r="K570" s="131" t="s">
        <v>140</v>
      </c>
      <c r="L570" s="131" t="s">
        <v>141</v>
      </c>
      <c r="M570" s="131" t="s">
        <v>0</v>
      </c>
      <c r="N570" s="131" t="s">
        <v>289</v>
      </c>
      <c r="O570" s="131" t="s">
        <v>143</v>
      </c>
      <c r="P570" s="131" t="s">
        <v>793</v>
      </c>
      <c r="Q570" s="89" t="str">
        <f t="shared" si="2"/>
        <v/>
      </c>
      <c r="R570" s="90" t="str">
        <f t="shared" si="3"/>
        <v/>
      </c>
      <c r="S570" s="91"/>
      <c r="T570" s="198"/>
      <c r="U570" s="200"/>
      <c r="Y570" s="170"/>
      <c r="Z570" s="170"/>
      <c r="AA570" s="170"/>
      <c r="AB570" s="170"/>
      <c r="AC570" s="170"/>
      <c r="AD570" s="170"/>
      <c r="AE570" s="170"/>
      <c r="AF570" s="170"/>
      <c r="AG570" s="170"/>
      <c r="AH570" s="170"/>
      <c r="AI570" s="170"/>
      <c r="AJ570" s="170"/>
      <c r="AK570" s="170"/>
      <c r="AL570" s="170"/>
      <c r="AM570" s="170"/>
      <c r="AN570" s="170"/>
    </row>
    <row r="571" spans="3:40" ht="15" customHeight="1">
      <c r="C571" s="172"/>
      <c r="D571" s="316" t="s">
        <v>482</v>
      </c>
      <c r="E571" s="325" t="s">
        <v>583</v>
      </c>
      <c r="F571" s="240" t="s">
        <v>45</v>
      </c>
      <c r="G571" s="131"/>
      <c r="H571" s="131" t="s">
        <v>0</v>
      </c>
      <c r="I571" s="131" t="s">
        <v>139</v>
      </c>
      <c r="J571" s="131" t="s">
        <v>0</v>
      </c>
      <c r="K571" s="131" t="s">
        <v>140</v>
      </c>
      <c r="L571" s="131" t="s">
        <v>141</v>
      </c>
      <c r="M571" s="131" t="s">
        <v>0</v>
      </c>
      <c r="N571" s="131" t="s">
        <v>290</v>
      </c>
      <c r="O571" s="131" t="s">
        <v>143</v>
      </c>
      <c r="P571" s="131" t="s">
        <v>794</v>
      </c>
      <c r="Q571" s="89" t="str">
        <f t="shared" si="2"/>
        <v/>
      </c>
      <c r="R571" s="90" t="str">
        <f t="shared" si="3"/>
        <v/>
      </c>
      <c r="S571" s="91"/>
      <c r="T571" s="198"/>
      <c r="U571" s="198"/>
      <c r="Y571" s="199"/>
      <c r="Z571" s="199"/>
      <c r="AA571" s="199"/>
      <c r="AB571" s="199"/>
      <c r="AC571" s="199"/>
      <c r="AD571" s="199"/>
      <c r="AE571" s="199"/>
      <c r="AF571" s="199"/>
      <c r="AG571" s="199"/>
      <c r="AH571" s="199"/>
      <c r="AI571" s="199"/>
      <c r="AJ571" s="199"/>
      <c r="AK571" s="199"/>
      <c r="AL571" s="199"/>
      <c r="AM571" s="199"/>
      <c r="AN571" s="199"/>
    </row>
    <row r="572" spans="3:40" ht="15" customHeight="1">
      <c r="C572" s="172"/>
      <c r="D572" s="316"/>
      <c r="E572" s="325"/>
      <c r="F572" s="240" t="s">
        <v>584</v>
      </c>
      <c r="G572" s="131"/>
      <c r="H572" s="131" t="s">
        <v>0</v>
      </c>
      <c r="I572" s="131" t="s">
        <v>139</v>
      </c>
      <c r="J572" s="131" t="s">
        <v>0</v>
      </c>
      <c r="K572" s="131" t="s">
        <v>140</v>
      </c>
      <c r="L572" s="131" t="s">
        <v>141</v>
      </c>
      <c r="M572" s="131" t="s">
        <v>0</v>
      </c>
      <c r="N572" s="131" t="s">
        <v>291</v>
      </c>
      <c r="O572" s="131" t="s">
        <v>143</v>
      </c>
      <c r="P572" s="131" t="s">
        <v>795</v>
      </c>
      <c r="Q572" s="89" t="str">
        <f t="shared" si="2"/>
        <v/>
      </c>
      <c r="R572" s="90" t="str">
        <f t="shared" si="3"/>
        <v/>
      </c>
      <c r="S572" s="91"/>
      <c r="T572" s="198"/>
      <c r="U572" s="198"/>
      <c r="Y572" s="199"/>
      <c r="Z572" s="199"/>
      <c r="AA572" s="199"/>
      <c r="AB572" s="199"/>
      <c r="AC572" s="199"/>
      <c r="AD572" s="199"/>
      <c r="AE572" s="199"/>
      <c r="AF572" s="199"/>
      <c r="AG572" s="199"/>
      <c r="AH572" s="199"/>
      <c r="AI572" s="199"/>
      <c r="AJ572" s="199"/>
      <c r="AK572" s="199"/>
      <c r="AL572" s="199"/>
      <c r="AM572" s="199"/>
      <c r="AN572" s="199"/>
    </row>
    <row r="573" spans="3:40" ht="15" customHeight="1">
      <c r="C573" s="172"/>
      <c r="D573" s="316"/>
      <c r="E573" s="325"/>
      <c r="F573" s="240" t="s">
        <v>585</v>
      </c>
      <c r="G573" s="131"/>
      <c r="H573" s="131" t="s">
        <v>0</v>
      </c>
      <c r="I573" s="131" t="s">
        <v>139</v>
      </c>
      <c r="J573" s="131" t="s">
        <v>0</v>
      </c>
      <c r="K573" s="131" t="s">
        <v>140</v>
      </c>
      <c r="L573" s="131" t="s">
        <v>141</v>
      </c>
      <c r="M573" s="131" t="s">
        <v>0</v>
      </c>
      <c r="N573" s="131" t="s">
        <v>292</v>
      </c>
      <c r="O573" s="131" t="s">
        <v>143</v>
      </c>
      <c r="P573" s="131" t="s">
        <v>796</v>
      </c>
      <c r="Q573" s="89" t="str">
        <f t="shared" si="2"/>
        <v/>
      </c>
      <c r="R573" s="90" t="str">
        <f t="shared" si="3"/>
        <v/>
      </c>
      <c r="S573" s="91"/>
      <c r="T573" s="198"/>
      <c r="U573" s="198"/>
      <c r="Y573" s="199"/>
      <c r="Z573" s="199"/>
      <c r="AA573" s="199"/>
      <c r="AB573" s="199"/>
      <c r="AC573" s="199"/>
      <c r="AD573" s="199"/>
      <c r="AE573" s="199"/>
      <c r="AF573" s="199"/>
      <c r="AG573" s="199"/>
      <c r="AH573" s="199"/>
      <c r="AI573" s="199"/>
      <c r="AJ573" s="199"/>
      <c r="AK573" s="199"/>
      <c r="AL573" s="199"/>
      <c r="AM573" s="199"/>
      <c r="AN573" s="199"/>
    </row>
    <row r="574" spans="3:40" ht="15" customHeight="1">
      <c r="C574" s="172"/>
      <c r="D574" s="316"/>
      <c r="E574" s="325"/>
      <c r="F574" s="240" t="s">
        <v>586</v>
      </c>
      <c r="G574" s="131"/>
      <c r="H574" s="131" t="s">
        <v>0</v>
      </c>
      <c r="I574" s="131" t="s">
        <v>139</v>
      </c>
      <c r="J574" s="131" t="s">
        <v>0</v>
      </c>
      <c r="K574" s="131" t="s">
        <v>140</v>
      </c>
      <c r="L574" s="131" t="s">
        <v>141</v>
      </c>
      <c r="M574" s="131" t="s">
        <v>0</v>
      </c>
      <c r="N574" s="131" t="s">
        <v>293</v>
      </c>
      <c r="O574" s="131" t="s">
        <v>143</v>
      </c>
      <c r="P574" s="131" t="s">
        <v>797</v>
      </c>
      <c r="Q574" s="89" t="str">
        <f t="shared" si="2"/>
        <v/>
      </c>
      <c r="R574" s="90" t="str">
        <f t="shared" si="3"/>
        <v/>
      </c>
      <c r="S574" s="91"/>
      <c r="T574" s="198"/>
      <c r="U574" s="198"/>
      <c r="Y574" s="199"/>
      <c r="Z574" s="199"/>
      <c r="AA574" s="199"/>
      <c r="AB574" s="199"/>
      <c r="AC574" s="199"/>
      <c r="AD574" s="199"/>
      <c r="AE574" s="199"/>
      <c r="AF574" s="199"/>
      <c r="AG574" s="199"/>
      <c r="AH574" s="199"/>
      <c r="AI574" s="199"/>
      <c r="AJ574" s="199"/>
      <c r="AK574" s="199"/>
      <c r="AL574" s="199"/>
      <c r="AM574" s="199"/>
      <c r="AN574" s="199"/>
    </row>
    <row r="575" spans="3:40" ht="15" customHeight="1">
      <c r="C575" s="172"/>
      <c r="D575" s="316"/>
      <c r="E575" s="325"/>
      <c r="F575" s="240" t="s">
        <v>46</v>
      </c>
      <c r="G575" s="131"/>
      <c r="H575" s="131" t="s">
        <v>0</v>
      </c>
      <c r="I575" s="131" t="s">
        <v>139</v>
      </c>
      <c r="J575" s="131" t="s">
        <v>0</v>
      </c>
      <c r="K575" s="131" t="s">
        <v>140</v>
      </c>
      <c r="L575" s="131" t="s">
        <v>141</v>
      </c>
      <c r="M575" s="131" t="s">
        <v>0</v>
      </c>
      <c r="N575" s="131" t="s">
        <v>294</v>
      </c>
      <c r="O575" s="131" t="s">
        <v>143</v>
      </c>
      <c r="P575" s="131" t="s">
        <v>798</v>
      </c>
      <c r="Q575" s="89" t="str">
        <f t="shared" si="2"/>
        <v/>
      </c>
      <c r="R575" s="90" t="str">
        <f t="shared" si="3"/>
        <v/>
      </c>
      <c r="S575" s="91"/>
      <c r="T575" s="198"/>
      <c r="U575" s="198"/>
      <c r="Y575" s="199"/>
      <c r="Z575" s="199"/>
      <c r="AA575" s="199"/>
      <c r="AB575" s="199"/>
      <c r="AC575" s="199"/>
      <c r="AD575" s="199"/>
      <c r="AE575" s="199"/>
      <c r="AF575" s="199"/>
      <c r="AG575" s="199"/>
      <c r="AH575" s="199"/>
      <c r="AI575" s="199"/>
      <c r="AJ575" s="199"/>
      <c r="AK575" s="199"/>
      <c r="AL575" s="199"/>
      <c r="AM575" s="199"/>
      <c r="AN575" s="199"/>
    </row>
    <row r="576" spans="3:40" ht="15" customHeight="1">
      <c r="C576" s="172"/>
      <c r="D576" s="316"/>
      <c r="E576" s="325"/>
      <c r="F576" s="240" t="s">
        <v>587</v>
      </c>
      <c r="G576" s="131"/>
      <c r="H576" s="131" t="s">
        <v>0</v>
      </c>
      <c r="I576" s="131" t="s">
        <v>139</v>
      </c>
      <c r="J576" s="131" t="s">
        <v>0</v>
      </c>
      <c r="K576" s="131" t="s">
        <v>140</v>
      </c>
      <c r="L576" s="131" t="s">
        <v>141</v>
      </c>
      <c r="M576" s="131" t="s">
        <v>0</v>
      </c>
      <c r="N576" s="131" t="s">
        <v>295</v>
      </c>
      <c r="O576" s="131" t="s">
        <v>143</v>
      </c>
      <c r="P576" s="131" t="s">
        <v>799</v>
      </c>
      <c r="Q576" s="89" t="str">
        <f t="shared" si="2"/>
        <v/>
      </c>
      <c r="R576" s="90" t="str">
        <f t="shared" si="3"/>
        <v/>
      </c>
      <c r="S576" s="91"/>
      <c r="T576" s="198"/>
      <c r="U576" s="198"/>
      <c r="Y576" s="199"/>
      <c r="Z576" s="199"/>
      <c r="AA576" s="199"/>
      <c r="AB576" s="199"/>
      <c r="AC576" s="199"/>
      <c r="AD576" s="199"/>
      <c r="AE576" s="199"/>
      <c r="AF576" s="199"/>
      <c r="AG576" s="199"/>
      <c r="AH576" s="199"/>
      <c r="AI576" s="199"/>
      <c r="AJ576" s="199"/>
      <c r="AK576" s="199"/>
      <c r="AL576" s="199"/>
      <c r="AM576" s="199"/>
      <c r="AN576" s="199"/>
    </row>
    <row r="577" spans="3:21" ht="15" customHeight="1">
      <c r="C577" s="172"/>
      <c r="D577" s="316"/>
      <c r="E577" s="325"/>
      <c r="F577" s="240" t="s">
        <v>588</v>
      </c>
      <c r="G577" s="131"/>
      <c r="H577" s="131" t="s">
        <v>0</v>
      </c>
      <c r="I577" s="131" t="s">
        <v>139</v>
      </c>
      <c r="J577" s="131" t="s">
        <v>0</v>
      </c>
      <c r="K577" s="131" t="s">
        <v>140</v>
      </c>
      <c r="L577" s="131" t="s">
        <v>141</v>
      </c>
      <c r="M577" s="131" t="s">
        <v>0</v>
      </c>
      <c r="N577" s="131" t="s">
        <v>296</v>
      </c>
      <c r="O577" s="131" t="s">
        <v>143</v>
      </c>
      <c r="P577" s="131" t="s">
        <v>800</v>
      </c>
      <c r="Q577" s="89" t="str">
        <f t="shared" si="2"/>
        <v/>
      </c>
      <c r="R577" s="90" t="str">
        <f t="shared" si="3"/>
        <v/>
      </c>
      <c r="S577" s="91"/>
      <c r="T577" s="198"/>
      <c r="U577" s="201"/>
    </row>
    <row r="578" spans="3:21" ht="15" customHeight="1">
      <c r="C578" s="172"/>
      <c r="D578" s="316"/>
      <c r="E578" s="325"/>
      <c r="F578" s="240" t="s">
        <v>589</v>
      </c>
      <c r="G578" s="131"/>
      <c r="H578" s="131" t="s">
        <v>0</v>
      </c>
      <c r="I578" s="131" t="s">
        <v>139</v>
      </c>
      <c r="J578" s="131" t="s">
        <v>0</v>
      </c>
      <c r="K578" s="131" t="s">
        <v>140</v>
      </c>
      <c r="L578" s="131" t="s">
        <v>141</v>
      </c>
      <c r="M578" s="131" t="s">
        <v>0</v>
      </c>
      <c r="N578" s="131" t="s">
        <v>297</v>
      </c>
      <c r="O578" s="131" t="s">
        <v>143</v>
      </c>
      <c r="P578" s="131" t="s">
        <v>801</v>
      </c>
      <c r="Q578" s="89" t="str">
        <f t="shared" si="2"/>
        <v/>
      </c>
      <c r="R578" s="90" t="str">
        <f t="shared" si="3"/>
        <v/>
      </c>
      <c r="S578" s="91"/>
      <c r="T578" s="198"/>
      <c r="U578" s="201"/>
    </row>
    <row r="579" spans="3:21" ht="15" customHeight="1">
      <c r="C579" s="172"/>
      <c r="D579" s="316"/>
      <c r="E579" s="325"/>
      <c r="F579" s="240" t="s">
        <v>590</v>
      </c>
      <c r="G579" s="131"/>
      <c r="H579" s="131" t="s">
        <v>0</v>
      </c>
      <c r="I579" s="131" t="s">
        <v>139</v>
      </c>
      <c r="J579" s="131" t="s">
        <v>0</v>
      </c>
      <c r="K579" s="131" t="s">
        <v>140</v>
      </c>
      <c r="L579" s="131" t="s">
        <v>141</v>
      </c>
      <c r="M579" s="131" t="s">
        <v>0</v>
      </c>
      <c r="N579" s="131" t="s">
        <v>298</v>
      </c>
      <c r="O579" s="131" t="s">
        <v>143</v>
      </c>
      <c r="P579" s="131" t="s">
        <v>802</v>
      </c>
      <c r="Q579" s="89" t="str">
        <f t="shared" si="2"/>
        <v/>
      </c>
      <c r="R579" s="90" t="str">
        <f t="shared" si="3"/>
        <v/>
      </c>
      <c r="S579" s="91"/>
      <c r="T579" s="198"/>
      <c r="U579" s="201"/>
    </row>
    <row r="580" spans="3:21" ht="15" customHeight="1">
      <c r="C580" s="172"/>
      <c r="D580" s="316"/>
      <c r="E580" s="325"/>
      <c r="F580" s="240" t="s">
        <v>591</v>
      </c>
      <c r="G580" s="131"/>
      <c r="H580" s="131" t="s">
        <v>0</v>
      </c>
      <c r="I580" s="131" t="s">
        <v>139</v>
      </c>
      <c r="J580" s="131" t="s">
        <v>0</v>
      </c>
      <c r="K580" s="131" t="s">
        <v>140</v>
      </c>
      <c r="L580" s="131" t="s">
        <v>141</v>
      </c>
      <c r="M580" s="131" t="s">
        <v>0</v>
      </c>
      <c r="N580" s="131" t="s">
        <v>299</v>
      </c>
      <c r="O580" s="131" t="s">
        <v>143</v>
      </c>
      <c r="P580" s="131" t="s">
        <v>803</v>
      </c>
      <c r="Q580" s="89" t="str">
        <f t="shared" si="2"/>
        <v/>
      </c>
      <c r="R580" s="90" t="str">
        <f t="shared" si="3"/>
        <v/>
      </c>
      <c r="S580" s="91"/>
      <c r="T580" s="198"/>
      <c r="U580" s="201"/>
    </row>
    <row r="581" spans="3:21" ht="15" customHeight="1">
      <c r="C581" s="172"/>
      <c r="D581" s="316"/>
      <c r="E581" s="325"/>
      <c r="F581" s="240" t="s">
        <v>592</v>
      </c>
      <c r="G581" s="131"/>
      <c r="H581" s="131" t="s">
        <v>0</v>
      </c>
      <c r="I581" s="131" t="s">
        <v>139</v>
      </c>
      <c r="J581" s="131" t="s">
        <v>0</v>
      </c>
      <c r="K581" s="131" t="s">
        <v>140</v>
      </c>
      <c r="L581" s="131" t="s">
        <v>141</v>
      </c>
      <c r="M581" s="131" t="s">
        <v>0</v>
      </c>
      <c r="N581" s="131" t="s">
        <v>300</v>
      </c>
      <c r="O581" s="131" t="s">
        <v>143</v>
      </c>
      <c r="P581" s="131" t="s">
        <v>804</v>
      </c>
      <c r="Q581" s="89" t="str">
        <f t="shared" si="2"/>
        <v/>
      </c>
      <c r="R581" s="90" t="str">
        <f t="shared" si="3"/>
        <v/>
      </c>
      <c r="S581" s="91"/>
      <c r="T581" s="198"/>
      <c r="U581" s="201"/>
    </row>
    <row r="582" spans="3:21" ht="15" customHeight="1">
      <c r="C582" s="172"/>
      <c r="D582" s="316"/>
      <c r="E582" s="325"/>
      <c r="F582" s="240" t="s">
        <v>593</v>
      </c>
      <c r="G582" s="131"/>
      <c r="H582" s="131" t="s">
        <v>0</v>
      </c>
      <c r="I582" s="131" t="s">
        <v>139</v>
      </c>
      <c r="J582" s="131" t="s">
        <v>0</v>
      </c>
      <c r="K582" s="131" t="s">
        <v>140</v>
      </c>
      <c r="L582" s="131" t="s">
        <v>141</v>
      </c>
      <c r="M582" s="131" t="s">
        <v>0</v>
      </c>
      <c r="N582" s="131" t="s">
        <v>301</v>
      </c>
      <c r="O582" s="131" t="s">
        <v>143</v>
      </c>
      <c r="P582" s="131" t="s">
        <v>805</v>
      </c>
      <c r="Q582" s="89" t="str">
        <f t="shared" si="2"/>
        <v/>
      </c>
      <c r="R582" s="90" t="str">
        <f t="shared" si="3"/>
        <v/>
      </c>
      <c r="S582" s="91"/>
      <c r="T582" s="198"/>
      <c r="U582" s="201"/>
    </row>
    <row r="583" spans="3:21" ht="15" customHeight="1">
      <c r="C583" s="172"/>
      <c r="D583" s="316"/>
      <c r="E583" s="325"/>
      <c r="F583" s="240" t="s">
        <v>594</v>
      </c>
      <c r="G583" s="131"/>
      <c r="H583" s="131" t="s">
        <v>0</v>
      </c>
      <c r="I583" s="131" t="s">
        <v>139</v>
      </c>
      <c r="J583" s="131" t="s">
        <v>0</v>
      </c>
      <c r="K583" s="131" t="s">
        <v>140</v>
      </c>
      <c r="L583" s="131" t="s">
        <v>141</v>
      </c>
      <c r="M583" s="131" t="s">
        <v>0</v>
      </c>
      <c r="N583" s="131" t="s">
        <v>311</v>
      </c>
      <c r="O583" s="131" t="s">
        <v>143</v>
      </c>
      <c r="P583" s="131" t="s">
        <v>806</v>
      </c>
      <c r="Q583" s="89" t="str">
        <f t="shared" si="2"/>
        <v/>
      </c>
      <c r="R583" s="90" t="str">
        <f t="shared" si="3"/>
        <v/>
      </c>
      <c r="S583" s="91"/>
      <c r="T583" s="198"/>
      <c r="U583" s="201"/>
    </row>
    <row r="584" spans="3:21" ht="15" customHeight="1">
      <c r="C584" s="172"/>
      <c r="D584" s="316"/>
      <c r="E584" s="325"/>
      <c r="F584" s="240" t="s">
        <v>595</v>
      </c>
      <c r="G584" s="131"/>
      <c r="H584" s="131" t="s">
        <v>0</v>
      </c>
      <c r="I584" s="131" t="s">
        <v>139</v>
      </c>
      <c r="J584" s="131" t="s">
        <v>0</v>
      </c>
      <c r="K584" s="131" t="s">
        <v>140</v>
      </c>
      <c r="L584" s="131" t="s">
        <v>141</v>
      </c>
      <c r="M584" s="131" t="s">
        <v>0</v>
      </c>
      <c r="N584" s="131" t="s">
        <v>302</v>
      </c>
      <c r="O584" s="131" t="s">
        <v>143</v>
      </c>
      <c r="P584" s="131" t="s">
        <v>807</v>
      </c>
      <c r="Q584" s="89" t="str">
        <f t="shared" si="2"/>
        <v/>
      </c>
      <c r="R584" s="90" t="str">
        <f t="shared" si="3"/>
        <v/>
      </c>
      <c r="S584" s="91"/>
      <c r="T584" s="198"/>
      <c r="U584" s="201"/>
    </row>
    <row r="585" spans="3:21" ht="15" customHeight="1">
      <c r="C585" s="172"/>
      <c r="D585" s="316"/>
      <c r="E585" s="325"/>
      <c r="F585" s="240" t="s">
        <v>596</v>
      </c>
      <c r="G585" s="131"/>
      <c r="H585" s="131" t="s">
        <v>0</v>
      </c>
      <c r="I585" s="131" t="s">
        <v>139</v>
      </c>
      <c r="J585" s="131" t="s">
        <v>0</v>
      </c>
      <c r="K585" s="131" t="s">
        <v>140</v>
      </c>
      <c r="L585" s="131" t="s">
        <v>141</v>
      </c>
      <c r="M585" s="131" t="s">
        <v>0</v>
      </c>
      <c r="N585" s="131" t="s">
        <v>303</v>
      </c>
      <c r="O585" s="131" t="s">
        <v>143</v>
      </c>
      <c r="P585" s="131" t="s">
        <v>808</v>
      </c>
      <c r="Q585" s="89" t="str">
        <f t="shared" si="2"/>
        <v/>
      </c>
      <c r="R585" s="90" t="str">
        <f t="shared" si="3"/>
        <v/>
      </c>
      <c r="S585" s="91"/>
      <c r="T585" s="198"/>
      <c r="U585" s="201"/>
    </row>
    <row r="586" spans="3:21" ht="15" customHeight="1">
      <c r="C586" s="172"/>
      <c r="D586" s="316"/>
      <c r="E586" s="325"/>
      <c r="F586" s="240" t="s">
        <v>597</v>
      </c>
      <c r="G586" s="131"/>
      <c r="H586" s="131" t="s">
        <v>0</v>
      </c>
      <c r="I586" s="131" t="s">
        <v>139</v>
      </c>
      <c r="J586" s="131" t="s">
        <v>0</v>
      </c>
      <c r="K586" s="131" t="s">
        <v>140</v>
      </c>
      <c r="L586" s="131" t="s">
        <v>141</v>
      </c>
      <c r="M586" s="131" t="s">
        <v>0</v>
      </c>
      <c r="N586" s="131" t="s">
        <v>304</v>
      </c>
      <c r="O586" s="131" t="s">
        <v>143</v>
      </c>
      <c r="P586" s="131" t="s">
        <v>809</v>
      </c>
      <c r="Q586" s="89" t="str">
        <f t="shared" si="2"/>
        <v/>
      </c>
      <c r="R586" s="90" t="str">
        <f t="shared" si="3"/>
        <v/>
      </c>
      <c r="S586" s="91"/>
      <c r="T586" s="198"/>
      <c r="U586" s="201"/>
    </row>
    <row r="587" spans="3:21" ht="15" customHeight="1">
      <c r="C587" s="172"/>
      <c r="D587" s="316"/>
      <c r="E587" s="325"/>
      <c r="F587" s="240" t="s">
        <v>598</v>
      </c>
      <c r="G587" s="131"/>
      <c r="H587" s="131" t="s">
        <v>0</v>
      </c>
      <c r="I587" s="131" t="s">
        <v>139</v>
      </c>
      <c r="J587" s="131" t="s">
        <v>0</v>
      </c>
      <c r="K587" s="131" t="s">
        <v>140</v>
      </c>
      <c r="L587" s="131" t="s">
        <v>141</v>
      </c>
      <c r="M587" s="131" t="s">
        <v>0</v>
      </c>
      <c r="N587" s="131" t="s">
        <v>305</v>
      </c>
      <c r="O587" s="131" t="s">
        <v>143</v>
      </c>
      <c r="P587" s="131" t="s">
        <v>810</v>
      </c>
      <c r="Q587" s="89" t="str">
        <f t="shared" si="2"/>
        <v/>
      </c>
      <c r="R587" s="90" t="str">
        <f t="shared" si="3"/>
        <v/>
      </c>
      <c r="S587" s="91"/>
      <c r="T587" s="198"/>
      <c r="U587" s="201"/>
    </row>
    <row r="588" spans="3:21" ht="15" customHeight="1">
      <c r="C588" s="172"/>
      <c r="D588" s="316"/>
      <c r="E588" s="325"/>
      <c r="F588" s="240" t="s">
        <v>47</v>
      </c>
      <c r="G588" s="131"/>
      <c r="H588" s="131" t="s">
        <v>0</v>
      </c>
      <c r="I588" s="131" t="s">
        <v>139</v>
      </c>
      <c r="J588" s="131" t="s">
        <v>0</v>
      </c>
      <c r="K588" s="131" t="s">
        <v>140</v>
      </c>
      <c r="L588" s="131" t="s">
        <v>141</v>
      </c>
      <c r="M588" s="131" t="s">
        <v>0</v>
      </c>
      <c r="N588" s="131" t="s">
        <v>306</v>
      </c>
      <c r="O588" s="131" t="s">
        <v>143</v>
      </c>
      <c r="P588" s="131" t="s">
        <v>811</v>
      </c>
      <c r="Q588" s="89" t="str">
        <f t="shared" si="2"/>
        <v/>
      </c>
      <c r="R588" s="90" t="str">
        <f t="shared" si="3"/>
        <v/>
      </c>
      <c r="S588" s="91"/>
      <c r="T588" s="198"/>
      <c r="U588" s="201"/>
    </row>
    <row r="589" spans="3:21" ht="15" customHeight="1">
      <c r="C589" s="172"/>
      <c r="D589" s="316"/>
      <c r="E589" s="325"/>
      <c r="F589" s="240" t="s">
        <v>599</v>
      </c>
      <c r="G589" s="131"/>
      <c r="H589" s="131" t="s">
        <v>0</v>
      </c>
      <c r="I589" s="131" t="s">
        <v>139</v>
      </c>
      <c r="J589" s="131" t="s">
        <v>0</v>
      </c>
      <c r="K589" s="131" t="s">
        <v>140</v>
      </c>
      <c r="L589" s="131" t="s">
        <v>141</v>
      </c>
      <c r="M589" s="131" t="s">
        <v>0</v>
      </c>
      <c r="N589" s="131" t="s">
        <v>307</v>
      </c>
      <c r="O589" s="131" t="s">
        <v>143</v>
      </c>
      <c r="P589" s="131" t="s">
        <v>812</v>
      </c>
      <c r="Q589" s="89" t="str">
        <f t="shared" si="2"/>
        <v/>
      </c>
      <c r="R589" s="90" t="str">
        <f t="shared" si="3"/>
        <v/>
      </c>
      <c r="S589" s="91"/>
      <c r="T589" s="198"/>
      <c r="U589" s="201"/>
    </row>
    <row r="590" spans="3:21" ht="15" customHeight="1">
      <c r="C590" s="172"/>
      <c r="D590" s="316"/>
      <c r="E590" s="325"/>
      <c r="F590" s="240" t="s">
        <v>600</v>
      </c>
      <c r="G590" s="131"/>
      <c r="H590" s="131" t="s">
        <v>0</v>
      </c>
      <c r="I590" s="131" t="s">
        <v>139</v>
      </c>
      <c r="J590" s="131" t="s">
        <v>0</v>
      </c>
      <c r="K590" s="131" t="s">
        <v>140</v>
      </c>
      <c r="L590" s="131" t="s">
        <v>141</v>
      </c>
      <c r="M590" s="131" t="s">
        <v>0</v>
      </c>
      <c r="N590" s="131" t="s">
        <v>308</v>
      </c>
      <c r="O590" s="131" t="s">
        <v>143</v>
      </c>
      <c r="P590" s="131" t="s">
        <v>813</v>
      </c>
      <c r="Q590" s="89" t="str">
        <f t="shared" si="2"/>
        <v/>
      </c>
      <c r="R590" s="90" t="str">
        <f t="shared" si="3"/>
        <v/>
      </c>
      <c r="S590" s="91"/>
      <c r="T590" s="198"/>
      <c r="U590" s="201"/>
    </row>
    <row r="591" spans="3:21" ht="15" customHeight="1">
      <c r="C591" s="172"/>
      <c r="D591" s="316"/>
      <c r="E591" s="325"/>
      <c r="F591" s="240" t="s">
        <v>601</v>
      </c>
      <c r="G591" s="131"/>
      <c r="H591" s="131" t="s">
        <v>0</v>
      </c>
      <c r="I591" s="131" t="s">
        <v>139</v>
      </c>
      <c r="J591" s="131" t="s">
        <v>0</v>
      </c>
      <c r="K591" s="131" t="s">
        <v>140</v>
      </c>
      <c r="L591" s="131" t="s">
        <v>141</v>
      </c>
      <c r="M591" s="131" t="s">
        <v>0</v>
      </c>
      <c r="N591" s="131" t="s">
        <v>309</v>
      </c>
      <c r="O591" s="131" t="s">
        <v>143</v>
      </c>
      <c r="P591" s="131" t="s">
        <v>814</v>
      </c>
      <c r="Q591" s="89" t="str">
        <f t="shared" si="2"/>
        <v/>
      </c>
      <c r="R591" s="90" t="str">
        <f t="shared" si="3"/>
        <v/>
      </c>
      <c r="S591" s="91"/>
      <c r="T591" s="198"/>
      <c r="U591" s="201"/>
    </row>
    <row r="592" spans="3:21" ht="15" customHeight="1">
      <c r="C592" s="172"/>
      <c r="D592" s="316"/>
      <c r="E592" s="325"/>
      <c r="F592" s="240" t="s">
        <v>48</v>
      </c>
      <c r="G592" s="131"/>
      <c r="H592" s="131" t="s">
        <v>0</v>
      </c>
      <c r="I592" s="131" t="s">
        <v>139</v>
      </c>
      <c r="J592" s="131" t="s">
        <v>0</v>
      </c>
      <c r="K592" s="131" t="s">
        <v>140</v>
      </c>
      <c r="L592" s="131" t="s">
        <v>141</v>
      </c>
      <c r="M592" s="131" t="s">
        <v>0</v>
      </c>
      <c r="N592" s="131" t="s">
        <v>310</v>
      </c>
      <c r="O592" s="131" t="s">
        <v>143</v>
      </c>
      <c r="P592" s="131" t="s">
        <v>815</v>
      </c>
      <c r="Q592" s="89" t="str">
        <f t="shared" si="2"/>
        <v/>
      </c>
      <c r="R592" s="90" t="str">
        <f t="shared" si="3"/>
        <v/>
      </c>
      <c r="S592" s="91"/>
      <c r="T592" s="198"/>
      <c r="U592" s="201"/>
    </row>
    <row r="593" spans="3:21" ht="15" customHeight="1">
      <c r="C593" s="172"/>
      <c r="D593" s="316"/>
      <c r="E593" s="325"/>
      <c r="F593" s="240" t="s">
        <v>602</v>
      </c>
      <c r="G593" s="131"/>
      <c r="H593" s="131" t="s">
        <v>0</v>
      </c>
      <c r="I593" s="131" t="s">
        <v>139</v>
      </c>
      <c r="J593" s="131" t="s">
        <v>0</v>
      </c>
      <c r="K593" s="131" t="s">
        <v>140</v>
      </c>
      <c r="L593" s="131" t="s">
        <v>141</v>
      </c>
      <c r="M593" s="131" t="s">
        <v>0</v>
      </c>
      <c r="N593" s="131" t="s">
        <v>313</v>
      </c>
      <c r="O593" s="131" t="s">
        <v>143</v>
      </c>
      <c r="P593" s="131" t="s">
        <v>816</v>
      </c>
      <c r="Q593" s="89" t="str">
        <f t="shared" si="2"/>
        <v/>
      </c>
      <c r="R593" s="90" t="str">
        <f t="shared" si="3"/>
        <v/>
      </c>
      <c r="S593" s="91"/>
      <c r="T593" s="198"/>
      <c r="U593" s="201"/>
    </row>
    <row r="594" spans="3:21" ht="15" customHeight="1">
      <c r="C594" s="172"/>
      <c r="D594" s="316"/>
      <c r="E594" s="325"/>
      <c r="F594" s="240" t="s">
        <v>603</v>
      </c>
      <c r="G594" s="131"/>
      <c r="H594" s="131" t="s">
        <v>0</v>
      </c>
      <c r="I594" s="131" t="s">
        <v>139</v>
      </c>
      <c r="J594" s="131" t="s">
        <v>0</v>
      </c>
      <c r="K594" s="131" t="s">
        <v>140</v>
      </c>
      <c r="L594" s="131" t="s">
        <v>141</v>
      </c>
      <c r="M594" s="131" t="s">
        <v>0</v>
      </c>
      <c r="N594" s="131" t="s">
        <v>314</v>
      </c>
      <c r="O594" s="131" t="s">
        <v>143</v>
      </c>
      <c r="P594" s="131" t="s">
        <v>817</v>
      </c>
      <c r="Q594" s="89" t="str">
        <f t="shared" ref="Q594:Q657" si="4">IF(OR(AND(Q142="",R142=""),AND(Q368="",R368=""),AND(R142="X",R368="X"),OR(R142="M",R368="M")),"",SUM(Q142,Q368))</f>
        <v/>
      </c>
      <c r="R594" s="90" t="str">
        <f t="shared" ref="R594:R657" si="5">IF(AND(OR(AND(R142="M",R368="M"),AND(R142="X",R368="X")),SUM(Q142,Q368)=0,ISNUMBER(Q594)),"",IF(OR(R142="M",R368="M"),"M",IF(AND(R142=R368,OR(R142="X",R142="W",R142="Z")),UPPER(R142),"")))</f>
        <v/>
      </c>
      <c r="S594" s="91"/>
      <c r="T594" s="198"/>
      <c r="U594" s="201"/>
    </row>
    <row r="595" spans="3:21" ht="15" customHeight="1">
      <c r="C595" s="172"/>
      <c r="D595" s="316"/>
      <c r="E595" s="325"/>
      <c r="F595" s="240" t="s">
        <v>604</v>
      </c>
      <c r="G595" s="131"/>
      <c r="H595" s="131" t="s">
        <v>0</v>
      </c>
      <c r="I595" s="131" t="s">
        <v>139</v>
      </c>
      <c r="J595" s="131" t="s">
        <v>0</v>
      </c>
      <c r="K595" s="131" t="s">
        <v>140</v>
      </c>
      <c r="L595" s="131" t="s">
        <v>141</v>
      </c>
      <c r="M595" s="131" t="s">
        <v>0</v>
      </c>
      <c r="N595" s="131" t="s">
        <v>315</v>
      </c>
      <c r="O595" s="131" t="s">
        <v>143</v>
      </c>
      <c r="P595" s="131" t="s">
        <v>818</v>
      </c>
      <c r="Q595" s="89" t="str">
        <f t="shared" si="4"/>
        <v/>
      </c>
      <c r="R595" s="90" t="str">
        <f t="shared" si="5"/>
        <v/>
      </c>
      <c r="S595" s="91"/>
      <c r="T595" s="198"/>
      <c r="U595" s="201"/>
    </row>
    <row r="596" spans="3:21" ht="15" customHeight="1">
      <c r="C596" s="172"/>
      <c r="D596" s="316"/>
      <c r="E596" s="325"/>
      <c r="F596" s="240" t="s">
        <v>605</v>
      </c>
      <c r="G596" s="131"/>
      <c r="H596" s="131" t="s">
        <v>0</v>
      </c>
      <c r="I596" s="131" t="s">
        <v>139</v>
      </c>
      <c r="J596" s="131" t="s">
        <v>0</v>
      </c>
      <c r="K596" s="131" t="s">
        <v>140</v>
      </c>
      <c r="L596" s="131" t="s">
        <v>141</v>
      </c>
      <c r="M596" s="131" t="s">
        <v>0</v>
      </c>
      <c r="N596" s="131" t="s">
        <v>316</v>
      </c>
      <c r="O596" s="131" t="s">
        <v>143</v>
      </c>
      <c r="P596" s="131" t="s">
        <v>819</v>
      </c>
      <c r="Q596" s="89" t="str">
        <f t="shared" si="4"/>
        <v/>
      </c>
      <c r="R596" s="90" t="str">
        <f t="shared" si="5"/>
        <v/>
      </c>
      <c r="S596" s="91"/>
      <c r="T596" s="198"/>
      <c r="U596" s="201"/>
    </row>
    <row r="597" spans="3:21" ht="15" customHeight="1">
      <c r="C597" s="172"/>
      <c r="D597" s="316"/>
      <c r="E597" s="325"/>
      <c r="F597" s="240" t="s">
        <v>606</v>
      </c>
      <c r="G597" s="131"/>
      <c r="H597" s="131" t="s">
        <v>0</v>
      </c>
      <c r="I597" s="131" t="s">
        <v>139</v>
      </c>
      <c r="J597" s="131" t="s">
        <v>0</v>
      </c>
      <c r="K597" s="131" t="s">
        <v>140</v>
      </c>
      <c r="L597" s="131" t="s">
        <v>141</v>
      </c>
      <c r="M597" s="131" t="s">
        <v>0</v>
      </c>
      <c r="N597" s="131" t="s">
        <v>317</v>
      </c>
      <c r="O597" s="131" t="s">
        <v>143</v>
      </c>
      <c r="P597" s="131" t="s">
        <v>820</v>
      </c>
      <c r="Q597" s="89" t="str">
        <f t="shared" si="4"/>
        <v/>
      </c>
      <c r="R597" s="90" t="str">
        <f t="shared" si="5"/>
        <v/>
      </c>
      <c r="S597" s="91"/>
      <c r="T597" s="198"/>
      <c r="U597" s="201"/>
    </row>
    <row r="598" spans="3:21" ht="15" customHeight="1">
      <c r="C598" s="172"/>
      <c r="D598" s="316"/>
      <c r="E598" s="325"/>
      <c r="F598" s="240" t="s">
        <v>49</v>
      </c>
      <c r="G598" s="131"/>
      <c r="H598" s="131" t="s">
        <v>0</v>
      </c>
      <c r="I598" s="131" t="s">
        <v>139</v>
      </c>
      <c r="J598" s="131" t="s">
        <v>0</v>
      </c>
      <c r="K598" s="131" t="s">
        <v>140</v>
      </c>
      <c r="L598" s="131" t="s">
        <v>141</v>
      </c>
      <c r="M598" s="131" t="s">
        <v>0</v>
      </c>
      <c r="N598" s="131" t="s">
        <v>318</v>
      </c>
      <c r="O598" s="131" t="s">
        <v>143</v>
      </c>
      <c r="P598" s="131" t="s">
        <v>821</v>
      </c>
      <c r="Q598" s="89" t="str">
        <f t="shared" si="4"/>
        <v/>
      </c>
      <c r="R598" s="90" t="str">
        <f t="shared" si="5"/>
        <v/>
      </c>
      <c r="S598" s="91"/>
      <c r="T598" s="198"/>
      <c r="U598" s="201"/>
    </row>
    <row r="599" spans="3:21" ht="15" customHeight="1">
      <c r="C599" s="172"/>
      <c r="D599" s="316"/>
      <c r="E599" s="325"/>
      <c r="F599" s="240" t="s">
        <v>607</v>
      </c>
      <c r="G599" s="131"/>
      <c r="H599" s="131" t="s">
        <v>0</v>
      </c>
      <c r="I599" s="131" t="s">
        <v>139</v>
      </c>
      <c r="J599" s="131" t="s">
        <v>0</v>
      </c>
      <c r="K599" s="131" t="s">
        <v>140</v>
      </c>
      <c r="L599" s="131" t="s">
        <v>141</v>
      </c>
      <c r="M599" s="131" t="s">
        <v>0</v>
      </c>
      <c r="N599" s="131" t="s">
        <v>319</v>
      </c>
      <c r="O599" s="131" t="s">
        <v>143</v>
      </c>
      <c r="P599" s="131" t="s">
        <v>822</v>
      </c>
      <c r="Q599" s="89" t="str">
        <f t="shared" si="4"/>
        <v/>
      </c>
      <c r="R599" s="90" t="str">
        <f t="shared" si="5"/>
        <v/>
      </c>
      <c r="S599" s="91"/>
      <c r="T599" s="198"/>
      <c r="U599" s="201"/>
    </row>
    <row r="600" spans="3:21" ht="15" customHeight="1">
      <c r="C600" s="172"/>
      <c r="D600" s="316"/>
      <c r="E600" s="325"/>
      <c r="F600" s="240" t="s">
        <v>50</v>
      </c>
      <c r="G600" s="131"/>
      <c r="H600" s="131" t="s">
        <v>0</v>
      </c>
      <c r="I600" s="131" t="s">
        <v>139</v>
      </c>
      <c r="J600" s="131" t="s">
        <v>0</v>
      </c>
      <c r="K600" s="131" t="s">
        <v>140</v>
      </c>
      <c r="L600" s="131" t="s">
        <v>141</v>
      </c>
      <c r="M600" s="131" t="s">
        <v>0</v>
      </c>
      <c r="N600" s="131" t="s">
        <v>320</v>
      </c>
      <c r="O600" s="131" t="s">
        <v>143</v>
      </c>
      <c r="P600" s="131" t="s">
        <v>823</v>
      </c>
      <c r="Q600" s="89" t="str">
        <f t="shared" si="4"/>
        <v/>
      </c>
      <c r="R600" s="90" t="str">
        <f t="shared" si="5"/>
        <v/>
      </c>
      <c r="S600" s="91"/>
      <c r="T600" s="198"/>
      <c r="U600" s="201"/>
    </row>
    <row r="601" spans="3:21" ht="15" customHeight="1">
      <c r="C601" s="172"/>
      <c r="D601" s="316"/>
      <c r="E601" s="325"/>
      <c r="F601" s="240" t="s">
        <v>608</v>
      </c>
      <c r="G601" s="131"/>
      <c r="H601" s="131" t="s">
        <v>0</v>
      </c>
      <c r="I601" s="131" t="s">
        <v>139</v>
      </c>
      <c r="J601" s="131" t="s">
        <v>0</v>
      </c>
      <c r="K601" s="131" t="s">
        <v>140</v>
      </c>
      <c r="L601" s="131" t="s">
        <v>141</v>
      </c>
      <c r="M601" s="131" t="s">
        <v>0</v>
      </c>
      <c r="N601" s="131" t="s">
        <v>321</v>
      </c>
      <c r="O601" s="131" t="s">
        <v>143</v>
      </c>
      <c r="P601" s="131" t="s">
        <v>824</v>
      </c>
      <c r="Q601" s="89" t="str">
        <f t="shared" si="4"/>
        <v/>
      </c>
      <c r="R601" s="90" t="str">
        <f t="shared" si="5"/>
        <v/>
      </c>
      <c r="S601" s="91"/>
      <c r="T601" s="198"/>
      <c r="U601" s="201"/>
    </row>
    <row r="602" spans="3:21" ht="15" customHeight="1">
      <c r="C602" s="172"/>
      <c r="D602" s="316"/>
      <c r="E602" s="325"/>
      <c r="F602" s="240" t="s">
        <v>51</v>
      </c>
      <c r="G602" s="131"/>
      <c r="H602" s="131" t="s">
        <v>0</v>
      </c>
      <c r="I602" s="131" t="s">
        <v>139</v>
      </c>
      <c r="J602" s="131" t="s">
        <v>0</v>
      </c>
      <c r="K602" s="131" t="s">
        <v>140</v>
      </c>
      <c r="L602" s="131" t="s">
        <v>141</v>
      </c>
      <c r="M602" s="131" t="s">
        <v>0</v>
      </c>
      <c r="N602" s="131" t="s">
        <v>322</v>
      </c>
      <c r="O602" s="131" t="s">
        <v>143</v>
      </c>
      <c r="P602" s="131" t="s">
        <v>825</v>
      </c>
      <c r="Q602" s="89" t="str">
        <f t="shared" si="4"/>
        <v/>
      </c>
      <c r="R602" s="90" t="str">
        <f t="shared" si="5"/>
        <v/>
      </c>
      <c r="S602" s="91"/>
      <c r="T602" s="198"/>
      <c r="U602" s="201"/>
    </row>
    <row r="603" spans="3:21" ht="15" customHeight="1">
      <c r="C603" s="172"/>
      <c r="D603" s="316"/>
      <c r="E603" s="325"/>
      <c r="F603" s="240" t="s">
        <v>52</v>
      </c>
      <c r="G603" s="131"/>
      <c r="H603" s="131" t="s">
        <v>0</v>
      </c>
      <c r="I603" s="131" t="s">
        <v>139</v>
      </c>
      <c r="J603" s="131" t="s">
        <v>0</v>
      </c>
      <c r="K603" s="131" t="s">
        <v>140</v>
      </c>
      <c r="L603" s="131" t="s">
        <v>141</v>
      </c>
      <c r="M603" s="131" t="s">
        <v>0</v>
      </c>
      <c r="N603" s="131" t="s">
        <v>323</v>
      </c>
      <c r="O603" s="131" t="s">
        <v>143</v>
      </c>
      <c r="P603" s="131" t="s">
        <v>826</v>
      </c>
      <c r="Q603" s="89" t="str">
        <f t="shared" si="4"/>
        <v/>
      </c>
      <c r="R603" s="90" t="str">
        <f t="shared" si="5"/>
        <v/>
      </c>
      <c r="S603" s="91"/>
      <c r="T603" s="198"/>
      <c r="U603" s="201"/>
    </row>
    <row r="604" spans="3:21" ht="15" customHeight="1">
      <c r="C604" s="172"/>
      <c r="D604" s="316"/>
      <c r="E604" s="325"/>
      <c r="F604" s="240" t="s">
        <v>53</v>
      </c>
      <c r="G604" s="131"/>
      <c r="H604" s="131" t="s">
        <v>0</v>
      </c>
      <c r="I604" s="131" t="s">
        <v>139</v>
      </c>
      <c r="J604" s="131" t="s">
        <v>0</v>
      </c>
      <c r="K604" s="131" t="s">
        <v>140</v>
      </c>
      <c r="L604" s="131" t="s">
        <v>141</v>
      </c>
      <c r="M604" s="131" t="s">
        <v>0</v>
      </c>
      <c r="N604" s="131" t="s">
        <v>324</v>
      </c>
      <c r="O604" s="131" t="s">
        <v>143</v>
      </c>
      <c r="P604" s="131" t="s">
        <v>827</v>
      </c>
      <c r="Q604" s="89" t="str">
        <f t="shared" si="4"/>
        <v/>
      </c>
      <c r="R604" s="90" t="str">
        <f t="shared" si="5"/>
        <v/>
      </c>
      <c r="S604" s="91"/>
      <c r="T604" s="198"/>
      <c r="U604" s="201"/>
    </row>
    <row r="605" spans="3:21" ht="15" customHeight="1">
      <c r="C605" s="172"/>
      <c r="D605" s="316"/>
      <c r="E605" s="325"/>
      <c r="F605" s="240" t="s">
        <v>54</v>
      </c>
      <c r="G605" s="131"/>
      <c r="H605" s="131" t="s">
        <v>0</v>
      </c>
      <c r="I605" s="131" t="s">
        <v>139</v>
      </c>
      <c r="J605" s="131" t="s">
        <v>0</v>
      </c>
      <c r="K605" s="131" t="s">
        <v>140</v>
      </c>
      <c r="L605" s="131" t="s">
        <v>141</v>
      </c>
      <c r="M605" s="131" t="s">
        <v>0</v>
      </c>
      <c r="N605" s="131" t="s">
        <v>325</v>
      </c>
      <c r="O605" s="131" t="s">
        <v>143</v>
      </c>
      <c r="P605" s="131" t="s">
        <v>828</v>
      </c>
      <c r="Q605" s="89" t="str">
        <f t="shared" si="4"/>
        <v/>
      </c>
      <c r="R605" s="90" t="str">
        <f t="shared" si="5"/>
        <v/>
      </c>
      <c r="S605" s="91"/>
      <c r="T605" s="198"/>
      <c r="U605" s="201"/>
    </row>
    <row r="606" spans="3:21" ht="15" customHeight="1">
      <c r="C606" s="172"/>
      <c r="D606" s="316"/>
      <c r="E606" s="325"/>
      <c r="F606" s="240" t="s">
        <v>55</v>
      </c>
      <c r="G606" s="131"/>
      <c r="H606" s="131" t="s">
        <v>0</v>
      </c>
      <c r="I606" s="131" t="s">
        <v>139</v>
      </c>
      <c r="J606" s="131" t="s">
        <v>0</v>
      </c>
      <c r="K606" s="131" t="s">
        <v>140</v>
      </c>
      <c r="L606" s="131" t="s">
        <v>141</v>
      </c>
      <c r="M606" s="131" t="s">
        <v>0</v>
      </c>
      <c r="N606" s="131" t="s">
        <v>326</v>
      </c>
      <c r="O606" s="131" t="s">
        <v>143</v>
      </c>
      <c r="P606" s="131" t="s">
        <v>829</v>
      </c>
      <c r="Q606" s="89" t="str">
        <f t="shared" si="4"/>
        <v/>
      </c>
      <c r="R606" s="90" t="str">
        <f t="shared" si="5"/>
        <v/>
      </c>
      <c r="S606" s="91"/>
      <c r="T606" s="198"/>
      <c r="U606" s="201"/>
    </row>
    <row r="607" spans="3:21" ht="15" customHeight="1">
      <c r="C607" s="172"/>
      <c r="D607" s="316"/>
      <c r="E607" s="325"/>
      <c r="F607" s="240" t="s">
        <v>609</v>
      </c>
      <c r="G607" s="131"/>
      <c r="H607" s="131" t="s">
        <v>0</v>
      </c>
      <c r="I607" s="131" t="s">
        <v>139</v>
      </c>
      <c r="J607" s="131" t="s">
        <v>0</v>
      </c>
      <c r="K607" s="131" t="s">
        <v>140</v>
      </c>
      <c r="L607" s="131" t="s">
        <v>141</v>
      </c>
      <c r="M607" s="131" t="s">
        <v>0</v>
      </c>
      <c r="N607" s="131" t="s">
        <v>312</v>
      </c>
      <c r="O607" s="131" t="s">
        <v>143</v>
      </c>
      <c r="P607" s="131" t="s">
        <v>830</v>
      </c>
      <c r="Q607" s="89" t="str">
        <f t="shared" si="4"/>
        <v/>
      </c>
      <c r="R607" s="90" t="str">
        <f t="shared" si="5"/>
        <v/>
      </c>
      <c r="S607" s="91"/>
      <c r="T607" s="198"/>
      <c r="U607" s="201"/>
    </row>
    <row r="608" spans="3:21" ht="15" customHeight="1">
      <c r="C608" s="172"/>
      <c r="D608" s="316"/>
      <c r="E608" s="325"/>
      <c r="F608" s="240" t="s">
        <v>610</v>
      </c>
      <c r="G608" s="131"/>
      <c r="H608" s="131" t="s">
        <v>0</v>
      </c>
      <c r="I608" s="131" t="s">
        <v>139</v>
      </c>
      <c r="J608" s="131" t="s">
        <v>0</v>
      </c>
      <c r="K608" s="131" t="s">
        <v>140</v>
      </c>
      <c r="L608" s="131" t="s">
        <v>141</v>
      </c>
      <c r="M608" s="131" t="s">
        <v>0</v>
      </c>
      <c r="N608" s="131" t="s">
        <v>327</v>
      </c>
      <c r="O608" s="131" t="s">
        <v>143</v>
      </c>
      <c r="P608" s="131" t="s">
        <v>831</v>
      </c>
      <c r="Q608" s="89" t="str">
        <f t="shared" si="4"/>
        <v/>
      </c>
      <c r="R608" s="90" t="str">
        <f t="shared" si="5"/>
        <v/>
      </c>
      <c r="S608" s="91"/>
      <c r="T608" s="198"/>
      <c r="U608" s="201"/>
    </row>
    <row r="609" spans="3:40" ht="15" customHeight="1">
      <c r="C609" s="172"/>
      <c r="D609" s="316"/>
      <c r="E609" s="325"/>
      <c r="F609" s="240" t="s">
        <v>611</v>
      </c>
      <c r="G609" s="131"/>
      <c r="H609" s="131" t="s">
        <v>0</v>
      </c>
      <c r="I609" s="131" t="s">
        <v>139</v>
      </c>
      <c r="J609" s="131" t="s">
        <v>0</v>
      </c>
      <c r="K609" s="131" t="s">
        <v>140</v>
      </c>
      <c r="L609" s="131" t="s">
        <v>141</v>
      </c>
      <c r="M609" s="131" t="s">
        <v>0</v>
      </c>
      <c r="N609" s="131" t="s">
        <v>328</v>
      </c>
      <c r="O609" s="131" t="s">
        <v>143</v>
      </c>
      <c r="P609" s="131" t="s">
        <v>832</v>
      </c>
      <c r="Q609" s="89" t="str">
        <f t="shared" si="4"/>
        <v/>
      </c>
      <c r="R609" s="90" t="str">
        <f t="shared" si="5"/>
        <v/>
      </c>
      <c r="S609" s="91"/>
      <c r="T609" s="198"/>
      <c r="U609" s="198"/>
      <c r="Y609" s="199"/>
      <c r="Z609" s="199"/>
      <c r="AA609" s="199"/>
      <c r="AB609" s="199"/>
      <c r="AC609" s="199"/>
      <c r="AD609" s="199"/>
      <c r="AE609" s="199"/>
      <c r="AF609" s="199"/>
      <c r="AG609" s="199"/>
      <c r="AH609" s="199"/>
      <c r="AI609" s="199"/>
      <c r="AJ609" s="199"/>
      <c r="AK609" s="199"/>
      <c r="AL609" s="199"/>
      <c r="AM609" s="199"/>
      <c r="AN609" s="199"/>
    </row>
    <row r="610" spans="3:40" ht="15" customHeight="1">
      <c r="C610" s="172"/>
      <c r="D610" s="316"/>
      <c r="E610" s="325"/>
      <c r="F610" s="240" t="s">
        <v>56</v>
      </c>
      <c r="G610" s="131"/>
      <c r="H610" s="131" t="s">
        <v>0</v>
      </c>
      <c r="I610" s="131" t="s">
        <v>139</v>
      </c>
      <c r="J610" s="131" t="s">
        <v>0</v>
      </c>
      <c r="K610" s="131" t="s">
        <v>140</v>
      </c>
      <c r="L610" s="131" t="s">
        <v>141</v>
      </c>
      <c r="M610" s="131" t="s">
        <v>0</v>
      </c>
      <c r="N610" s="131" t="s">
        <v>329</v>
      </c>
      <c r="O610" s="131" t="s">
        <v>143</v>
      </c>
      <c r="P610" s="131" t="s">
        <v>833</v>
      </c>
      <c r="Q610" s="89" t="str">
        <f t="shared" si="4"/>
        <v/>
      </c>
      <c r="R610" s="90" t="str">
        <f t="shared" si="5"/>
        <v/>
      </c>
      <c r="S610" s="91"/>
      <c r="T610" s="198"/>
      <c r="U610" s="198"/>
      <c r="Y610" s="199"/>
      <c r="Z610" s="199"/>
      <c r="AA610" s="199"/>
      <c r="AB610" s="199"/>
      <c r="AC610" s="199"/>
      <c r="AD610" s="199"/>
      <c r="AE610" s="199"/>
      <c r="AF610" s="199"/>
      <c r="AG610" s="199"/>
      <c r="AH610" s="199"/>
      <c r="AI610" s="199"/>
      <c r="AJ610" s="199"/>
      <c r="AK610" s="199"/>
      <c r="AL610" s="199"/>
      <c r="AM610" s="199"/>
      <c r="AN610" s="199"/>
    </row>
    <row r="611" spans="3:40" ht="15" customHeight="1">
      <c r="C611" s="172"/>
      <c r="D611" s="316"/>
      <c r="E611" s="325"/>
      <c r="F611" s="240" t="s">
        <v>612</v>
      </c>
      <c r="G611" s="131"/>
      <c r="H611" s="131" t="s">
        <v>0</v>
      </c>
      <c r="I611" s="131" t="s">
        <v>139</v>
      </c>
      <c r="J611" s="131" t="s">
        <v>0</v>
      </c>
      <c r="K611" s="131" t="s">
        <v>140</v>
      </c>
      <c r="L611" s="131" t="s">
        <v>141</v>
      </c>
      <c r="M611" s="131" t="s">
        <v>0</v>
      </c>
      <c r="N611" s="131" t="s">
        <v>330</v>
      </c>
      <c r="O611" s="131" t="s">
        <v>143</v>
      </c>
      <c r="P611" s="131" t="s">
        <v>834</v>
      </c>
      <c r="Q611" s="89" t="str">
        <f t="shared" si="4"/>
        <v/>
      </c>
      <c r="R611" s="90" t="str">
        <f t="shared" si="5"/>
        <v/>
      </c>
      <c r="S611" s="91"/>
      <c r="T611" s="198"/>
      <c r="U611" s="198"/>
      <c r="Y611" s="199"/>
      <c r="Z611" s="199"/>
      <c r="AA611" s="199"/>
      <c r="AB611" s="199"/>
      <c r="AC611" s="199"/>
      <c r="AD611" s="199"/>
      <c r="AE611" s="199"/>
      <c r="AF611" s="199"/>
      <c r="AG611" s="199"/>
      <c r="AH611" s="199"/>
      <c r="AI611" s="199"/>
      <c r="AJ611" s="199"/>
      <c r="AK611" s="199"/>
      <c r="AL611" s="199"/>
      <c r="AM611" s="199"/>
      <c r="AN611" s="199"/>
    </row>
    <row r="612" spans="3:40" ht="15" customHeight="1">
      <c r="C612" s="172"/>
      <c r="D612" s="316"/>
      <c r="E612" s="325"/>
      <c r="F612" s="240" t="s">
        <v>613</v>
      </c>
      <c r="G612" s="131"/>
      <c r="H612" s="131" t="s">
        <v>0</v>
      </c>
      <c r="I612" s="131" t="s">
        <v>139</v>
      </c>
      <c r="J612" s="131" t="s">
        <v>0</v>
      </c>
      <c r="K612" s="131" t="s">
        <v>140</v>
      </c>
      <c r="L612" s="131" t="s">
        <v>141</v>
      </c>
      <c r="M612" s="131" t="s">
        <v>0</v>
      </c>
      <c r="N612" s="131" t="s">
        <v>331</v>
      </c>
      <c r="O612" s="131" t="s">
        <v>143</v>
      </c>
      <c r="P612" s="131" t="s">
        <v>835</v>
      </c>
      <c r="Q612" s="89" t="str">
        <f t="shared" si="4"/>
        <v/>
      </c>
      <c r="R612" s="90" t="str">
        <f t="shared" si="5"/>
        <v/>
      </c>
      <c r="S612" s="91"/>
      <c r="T612" s="198"/>
      <c r="U612" s="198"/>
      <c r="Y612" s="199"/>
      <c r="Z612" s="199"/>
      <c r="AA612" s="199"/>
      <c r="AB612" s="199"/>
      <c r="AC612" s="199"/>
      <c r="AD612" s="199"/>
      <c r="AE612" s="199"/>
      <c r="AF612" s="199"/>
      <c r="AG612" s="199"/>
      <c r="AH612" s="199"/>
      <c r="AI612" s="199"/>
      <c r="AJ612" s="199"/>
      <c r="AK612" s="199"/>
      <c r="AL612" s="199"/>
      <c r="AM612" s="199"/>
      <c r="AN612" s="199"/>
    </row>
    <row r="613" spans="3:40" ht="15" customHeight="1">
      <c r="C613" s="172"/>
      <c r="D613" s="316"/>
      <c r="E613" s="325"/>
      <c r="F613" s="240" t="s">
        <v>614</v>
      </c>
      <c r="G613" s="131"/>
      <c r="H613" s="131" t="s">
        <v>0</v>
      </c>
      <c r="I613" s="131" t="s">
        <v>139</v>
      </c>
      <c r="J613" s="131" t="s">
        <v>0</v>
      </c>
      <c r="K613" s="131" t="s">
        <v>140</v>
      </c>
      <c r="L613" s="131" t="s">
        <v>141</v>
      </c>
      <c r="M613" s="131" t="s">
        <v>0</v>
      </c>
      <c r="N613" s="131" t="s">
        <v>332</v>
      </c>
      <c r="O613" s="131" t="s">
        <v>143</v>
      </c>
      <c r="P613" s="131" t="s">
        <v>836</v>
      </c>
      <c r="Q613" s="89" t="str">
        <f t="shared" si="4"/>
        <v/>
      </c>
      <c r="R613" s="90" t="str">
        <f t="shared" si="5"/>
        <v/>
      </c>
      <c r="S613" s="91"/>
      <c r="T613" s="198"/>
      <c r="U613" s="198"/>
      <c r="Y613" s="199"/>
      <c r="Z613" s="199"/>
      <c r="AA613" s="199"/>
      <c r="AB613" s="199"/>
      <c r="AC613" s="199"/>
      <c r="AD613" s="199"/>
      <c r="AE613" s="199"/>
      <c r="AF613" s="199"/>
      <c r="AG613" s="199"/>
      <c r="AH613" s="199"/>
      <c r="AI613" s="199"/>
      <c r="AJ613" s="199"/>
      <c r="AK613" s="199"/>
      <c r="AL613" s="199"/>
      <c r="AM613" s="199"/>
      <c r="AN613" s="199"/>
    </row>
    <row r="614" spans="3:40" ht="15" customHeight="1">
      <c r="C614" s="172"/>
      <c r="D614" s="316"/>
      <c r="E614" s="325"/>
      <c r="F614" s="240" t="s">
        <v>57</v>
      </c>
      <c r="G614" s="131"/>
      <c r="H614" s="131" t="s">
        <v>0</v>
      </c>
      <c r="I614" s="131" t="s">
        <v>139</v>
      </c>
      <c r="J614" s="131" t="s">
        <v>0</v>
      </c>
      <c r="K614" s="131" t="s">
        <v>140</v>
      </c>
      <c r="L614" s="131" t="s">
        <v>141</v>
      </c>
      <c r="M614" s="131" t="s">
        <v>0</v>
      </c>
      <c r="N614" s="131" t="s">
        <v>333</v>
      </c>
      <c r="O614" s="131" t="s">
        <v>143</v>
      </c>
      <c r="P614" s="131" t="s">
        <v>837</v>
      </c>
      <c r="Q614" s="89" t="str">
        <f t="shared" si="4"/>
        <v/>
      </c>
      <c r="R614" s="90" t="str">
        <f t="shared" si="5"/>
        <v/>
      </c>
      <c r="S614" s="91"/>
      <c r="T614" s="198"/>
      <c r="U614" s="198"/>
      <c r="Y614" s="199"/>
      <c r="Z614" s="199"/>
      <c r="AA614" s="199"/>
      <c r="AB614" s="199"/>
      <c r="AC614" s="199"/>
      <c r="AD614" s="199"/>
      <c r="AE614" s="199"/>
      <c r="AF614" s="199"/>
      <c r="AG614" s="199"/>
      <c r="AH614" s="199"/>
      <c r="AI614" s="199"/>
      <c r="AJ614" s="199"/>
      <c r="AK614" s="199"/>
      <c r="AL614" s="199"/>
      <c r="AM614" s="199"/>
      <c r="AN614" s="199"/>
    </row>
    <row r="615" spans="3:40" ht="15" customHeight="1">
      <c r="C615" s="172"/>
      <c r="D615" s="316"/>
      <c r="E615" s="325"/>
      <c r="F615" s="240" t="s">
        <v>615</v>
      </c>
      <c r="G615" s="131"/>
      <c r="H615" s="131" t="s">
        <v>0</v>
      </c>
      <c r="I615" s="131" t="s">
        <v>139</v>
      </c>
      <c r="J615" s="131" t="s">
        <v>0</v>
      </c>
      <c r="K615" s="131" t="s">
        <v>140</v>
      </c>
      <c r="L615" s="131" t="s">
        <v>141</v>
      </c>
      <c r="M615" s="131" t="s">
        <v>0</v>
      </c>
      <c r="N615" s="131" t="s">
        <v>334</v>
      </c>
      <c r="O615" s="131" t="s">
        <v>143</v>
      </c>
      <c r="P615" s="131" t="s">
        <v>838</v>
      </c>
      <c r="Q615" s="89" t="str">
        <f t="shared" si="4"/>
        <v/>
      </c>
      <c r="R615" s="90" t="str">
        <f t="shared" si="5"/>
        <v/>
      </c>
      <c r="S615" s="91"/>
      <c r="T615" s="198"/>
      <c r="U615" s="198"/>
      <c r="Y615" s="199"/>
      <c r="Z615" s="199"/>
      <c r="AA615" s="199"/>
      <c r="AB615" s="199"/>
      <c r="AC615" s="199"/>
      <c r="AD615" s="199"/>
      <c r="AE615" s="199"/>
      <c r="AF615" s="199"/>
      <c r="AG615" s="199"/>
      <c r="AH615" s="199"/>
      <c r="AI615" s="199"/>
      <c r="AJ615" s="199"/>
      <c r="AK615" s="199"/>
      <c r="AL615" s="199"/>
      <c r="AM615" s="199"/>
      <c r="AN615" s="199"/>
    </row>
    <row r="616" spans="3:40" ht="15" customHeight="1">
      <c r="C616" s="172"/>
      <c r="D616" s="316"/>
      <c r="E616" s="325"/>
      <c r="F616" s="240" t="s">
        <v>616</v>
      </c>
      <c r="G616" s="131"/>
      <c r="H616" s="131" t="s">
        <v>0</v>
      </c>
      <c r="I616" s="131" t="s">
        <v>139</v>
      </c>
      <c r="J616" s="131" t="s">
        <v>0</v>
      </c>
      <c r="K616" s="131" t="s">
        <v>140</v>
      </c>
      <c r="L616" s="131" t="s">
        <v>141</v>
      </c>
      <c r="M616" s="131" t="s">
        <v>0</v>
      </c>
      <c r="N616" s="131" t="s">
        <v>335</v>
      </c>
      <c r="O616" s="131" t="s">
        <v>143</v>
      </c>
      <c r="P616" s="131" t="s">
        <v>839</v>
      </c>
      <c r="Q616" s="89" t="str">
        <f t="shared" si="4"/>
        <v/>
      </c>
      <c r="R616" s="90" t="str">
        <f t="shared" si="5"/>
        <v/>
      </c>
      <c r="S616" s="91"/>
      <c r="T616" s="198"/>
      <c r="U616" s="198"/>
      <c r="Y616" s="199"/>
      <c r="Z616" s="199"/>
      <c r="AA616" s="199"/>
      <c r="AB616" s="199"/>
      <c r="AC616" s="199"/>
      <c r="AD616" s="199"/>
      <c r="AE616" s="199"/>
      <c r="AF616" s="199"/>
      <c r="AG616" s="199"/>
      <c r="AH616" s="199"/>
      <c r="AI616" s="199"/>
      <c r="AJ616" s="199"/>
      <c r="AK616" s="199"/>
      <c r="AL616" s="199"/>
      <c r="AM616" s="199"/>
      <c r="AN616" s="199"/>
    </row>
    <row r="617" spans="3:40" ht="15" customHeight="1">
      <c r="C617" s="172"/>
      <c r="D617" s="316"/>
      <c r="E617" s="325"/>
      <c r="F617" s="240" t="s">
        <v>617</v>
      </c>
      <c r="G617" s="131"/>
      <c r="H617" s="131" t="s">
        <v>0</v>
      </c>
      <c r="I617" s="131" t="s">
        <v>139</v>
      </c>
      <c r="J617" s="131" t="s">
        <v>0</v>
      </c>
      <c r="K617" s="131" t="s">
        <v>140</v>
      </c>
      <c r="L617" s="131" t="s">
        <v>141</v>
      </c>
      <c r="M617" s="131" t="s">
        <v>0</v>
      </c>
      <c r="N617" s="131" t="s">
        <v>336</v>
      </c>
      <c r="O617" s="131" t="s">
        <v>143</v>
      </c>
      <c r="P617" s="131" t="s">
        <v>840</v>
      </c>
      <c r="Q617" s="89" t="str">
        <f t="shared" si="4"/>
        <v/>
      </c>
      <c r="R617" s="90" t="str">
        <f t="shared" si="5"/>
        <v/>
      </c>
      <c r="S617" s="91"/>
      <c r="T617" s="198"/>
      <c r="U617" s="198"/>
      <c r="Y617" s="199"/>
      <c r="Z617" s="199"/>
      <c r="AA617" s="199"/>
      <c r="AB617" s="199"/>
      <c r="AC617" s="199"/>
      <c r="AD617" s="199"/>
      <c r="AE617" s="199"/>
      <c r="AF617" s="199"/>
      <c r="AG617" s="199"/>
      <c r="AH617" s="199"/>
      <c r="AI617" s="199"/>
      <c r="AJ617" s="199"/>
      <c r="AK617" s="199"/>
      <c r="AL617" s="199"/>
      <c r="AM617" s="199"/>
      <c r="AN617" s="199"/>
    </row>
    <row r="618" spans="3:40" ht="15" customHeight="1">
      <c r="C618" s="172"/>
      <c r="D618" s="316"/>
      <c r="E618" s="325"/>
      <c r="F618" s="240" t="s">
        <v>618</v>
      </c>
      <c r="G618" s="131"/>
      <c r="H618" s="131" t="s">
        <v>0</v>
      </c>
      <c r="I618" s="131" t="s">
        <v>139</v>
      </c>
      <c r="J618" s="131" t="s">
        <v>0</v>
      </c>
      <c r="K618" s="131" t="s">
        <v>140</v>
      </c>
      <c r="L618" s="131" t="s">
        <v>141</v>
      </c>
      <c r="M618" s="131" t="s">
        <v>0</v>
      </c>
      <c r="N618" s="131" t="s">
        <v>337</v>
      </c>
      <c r="O618" s="131" t="s">
        <v>143</v>
      </c>
      <c r="P618" s="131" t="s">
        <v>841</v>
      </c>
      <c r="Q618" s="89" t="str">
        <f t="shared" si="4"/>
        <v/>
      </c>
      <c r="R618" s="90" t="str">
        <f t="shared" si="5"/>
        <v/>
      </c>
      <c r="S618" s="91"/>
      <c r="T618" s="198"/>
      <c r="U618" s="198"/>
      <c r="Y618" s="199"/>
      <c r="Z618" s="199"/>
      <c r="AA618" s="199"/>
      <c r="AB618" s="199"/>
      <c r="AC618" s="199"/>
      <c r="AD618" s="199"/>
      <c r="AE618" s="199"/>
      <c r="AF618" s="199"/>
      <c r="AG618" s="199"/>
      <c r="AH618" s="199"/>
      <c r="AI618" s="199"/>
      <c r="AJ618" s="199"/>
      <c r="AK618" s="199"/>
      <c r="AL618" s="199"/>
      <c r="AM618" s="199"/>
      <c r="AN618" s="199"/>
    </row>
    <row r="619" spans="3:40" ht="15" customHeight="1">
      <c r="C619" s="172"/>
      <c r="D619" s="316"/>
      <c r="E619" s="325"/>
      <c r="F619" s="240" t="s">
        <v>58</v>
      </c>
      <c r="G619" s="131"/>
      <c r="H619" s="131" t="s">
        <v>0</v>
      </c>
      <c r="I619" s="131" t="s">
        <v>139</v>
      </c>
      <c r="J619" s="131" t="s">
        <v>0</v>
      </c>
      <c r="K619" s="131" t="s">
        <v>140</v>
      </c>
      <c r="L619" s="131" t="s">
        <v>141</v>
      </c>
      <c r="M619" s="131" t="s">
        <v>0</v>
      </c>
      <c r="N619" s="131" t="s">
        <v>338</v>
      </c>
      <c r="O619" s="131" t="s">
        <v>143</v>
      </c>
      <c r="P619" s="131" t="s">
        <v>842</v>
      </c>
      <c r="Q619" s="89" t="str">
        <f t="shared" si="4"/>
        <v/>
      </c>
      <c r="R619" s="90" t="str">
        <f t="shared" si="5"/>
        <v/>
      </c>
      <c r="S619" s="91"/>
      <c r="T619" s="198"/>
      <c r="U619" s="198"/>
      <c r="Y619" s="199"/>
      <c r="Z619" s="199"/>
      <c r="AA619" s="199"/>
      <c r="AB619" s="199"/>
      <c r="AC619" s="199"/>
      <c r="AD619" s="199"/>
      <c r="AE619" s="199"/>
      <c r="AF619" s="199"/>
      <c r="AG619" s="199"/>
      <c r="AH619" s="199"/>
      <c r="AI619" s="199"/>
      <c r="AJ619" s="199"/>
      <c r="AK619" s="199"/>
      <c r="AL619" s="199"/>
      <c r="AM619" s="199"/>
      <c r="AN619" s="199"/>
    </row>
    <row r="620" spans="3:40" ht="15" customHeight="1">
      <c r="C620" s="172"/>
      <c r="D620" s="316"/>
      <c r="E620" s="325"/>
      <c r="F620" s="240" t="s">
        <v>619</v>
      </c>
      <c r="G620" s="131"/>
      <c r="H620" s="131" t="s">
        <v>0</v>
      </c>
      <c r="I620" s="131" t="s">
        <v>139</v>
      </c>
      <c r="J620" s="131" t="s">
        <v>0</v>
      </c>
      <c r="K620" s="131" t="s">
        <v>140</v>
      </c>
      <c r="L620" s="131" t="s">
        <v>141</v>
      </c>
      <c r="M620" s="131" t="s">
        <v>0</v>
      </c>
      <c r="N620" s="131" t="s">
        <v>339</v>
      </c>
      <c r="O620" s="131" t="s">
        <v>143</v>
      </c>
      <c r="P620" s="131" t="s">
        <v>843</v>
      </c>
      <c r="Q620" s="89" t="str">
        <f t="shared" si="4"/>
        <v/>
      </c>
      <c r="R620" s="90" t="str">
        <f t="shared" si="5"/>
        <v/>
      </c>
      <c r="S620" s="91"/>
      <c r="T620" s="198"/>
      <c r="U620" s="198"/>
      <c r="Y620" s="199"/>
      <c r="Z620" s="199"/>
      <c r="AA620" s="199"/>
      <c r="AB620" s="199"/>
      <c r="AC620" s="199"/>
      <c r="AD620" s="199"/>
      <c r="AE620" s="199"/>
      <c r="AF620" s="199"/>
      <c r="AG620" s="199"/>
      <c r="AH620" s="199"/>
      <c r="AI620" s="199"/>
      <c r="AJ620" s="199"/>
      <c r="AK620" s="199"/>
      <c r="AL620" s="199"/>
      <c r="AM620" s="199"/>
      <c r="AN620" s="199"/>
    </row>
    <row r="621" spans="3:40" ht="15" customHeight="1">
      <c r="C621" s="172"/>
      <c r="D621" s="316"/>
      <c r="E621" s="325"/>
      <c r="F621" s="240" t="s">
        <v>620</v>
      </c>
      <c r="G621" s="131"/>
      <c r="H621" s="131" t="s">
        <v>0</v>
      </c>
      <c r="I621" s="131" t="s">
        <v>139</v>
      </c>
      <c r="J621" s="131" t="s">
        <v>0</v>
      </c>
      <c r="K621" s="131" t="s">
        <v>140</v>
      </c>
      <c r="L621" s="131" t="s">
        <v>141</v>
      </c>
      <c r="M621" s="131" t="s">
        <v>0</v>
      </c>
      <c r="N621" s="131" t="s">
        <v>340</v>
      </c>
      <c r="O621" s="131" t="s">
        <v>143</v>
      </c>
      <c r="P621" s="131" t="s">
        <v>844</v>
      </c>
      <c r="Q621" s="89" t="str">
        <f t="shared" si="4"/>
        <v/>
      </c>
      <c r="R621" s="90" t="str">
        <f t="shared" si="5"/>
        <v/>
      </c>
      <c r="S621" s="91"/>
      <c r="T621" s="198"/>
      <c r="U621" s="200"/>
      <c r="Y621" s="170"/>
      <c r="Z621" s="170"/>
      <c r="AA621" s="170"/>
      <c r="AB621" s="170"/>
      <c r="AC621" s="170"/>
      <c r="AD621" s="170"/>
      <c r="AE621" s="170"/>
      <c r="AF621" s="170"/>
      <c r="AG621" s="170"/>
      <c r="AH621" s="170"/>
      <c r="AI621" s="170"/>
      <c r="AJ621" s="170"/>
      <c r="AK621" s="170"/>
      <c r="AL621" s="170"/>
      <c r="AM621" s="170"/>
      <c r="AN621" s="170"/>
    </row>
    <row r="622" spans="3:40" ht="15" customHeight="1">
      <c r="C622" s="172"/>
      <c r="D622" s="316"/>
      <c r="E622" s="325"/>
      <c r="F622" s="241" t="s">
        <v>621</v>
      </c>
      <c r="G622" s="131"/>
      <c r="H622" s="131" t="s">
        <v>0</v>
      </c>
      <c r="I622" s="131" t="s">
        <v>139</v>
      </c>
      <c r="J622" s="131" t="s">
        <v>0</v>
      </c>
      <c r="K622" s="131" t="s">
        <v>140</v>
      </c>
      <c r="L622" s="131" t="s">
        <v>141</v>
      </c>
      <c r="M622" s="131" t="s">
        <v>0</v>
      </c>
      <c r="N622" s="131" t="s">
        <v>418</v>
      </c>
      <c r="O622" s="131" t="s">
        <v>143</v>
      </c>
      <c r="P622" s="131" t="s">
        <v>845</v>
      </c>
      <c r="Q622" s="89" t="str">
        <f t="shared" si="4"/>
        <v/>
      </c>
      <c r="R622" s="90" t="str">
        <f t="shared" si="5"/>
        <v/>
      </c>
      <c r="S622" s="91"/>
      <c r="T622" s="198"/>
      <c r="U622" s="198"/>
      <c r="Y622" s="199"/>
      <c r="Z622" s="199"/>
      <c r="AA622" s="199"/>
      <c r="AB622" s="199"/>
      <c r="AC622" s="199"/>
      <c r="AD622" s="199"/>
      <c r="AE622" s="199"/>
      <c r="AF622" s="199"/>
      <c r="AG622" s="199"/>
      <c r="AH622" s="199"/>
      <c r="AI622" s="199"/>
      <c r="AJ622" s="199"/>
      <c r="AK622" s="199"/>
      <c r="AL622" s="199"/>
      <c r="AM622" s="199"/>
      <c r="AN622" s="199"/>
    </row>
    <row r="623" spans="3:40" ht="15" customHeight="1">
      <c r="C623" s="172"/>
      <c r="D623" s="316" t="s">
        <v>482</v>
      </c>
      <c r="E623" s="325" t="s">
        <v>59</v>
      </c>
      <c r="F623" s="240" t="s">
        <v>623</v>
      </c>
      <c r="G623" s="131"/>
      <c r="H623" s="131" t="s">
        <v>0</v>
      </c>
      <c r="I623" s="131" t="s">
        <v>139</v>
      </c>
      <c r="J623" s="131" t="s">
        <v>0</v>
      </c>
      <c r="K623" s="131" t="s">
        <v>140</v>
      </c>
      <c r="L623" s="131" t="s">
        <v>141</v>
      </c>
      <c r="M623" s="131" t="s">
        <v>0</v>
      </c>
      <c r="N623" s="131" t="s">
        <v>341</v>
      </c>
      <c r="O623" s="131" t="s">
        <v>143</v>
      </c>
      <c r="P623" s="131" t="s">
        <v>846</v>
      </c>
      <c r="Q623" s="89" t="str">
        <f t="shared" si="4"/>
        <v/>
      </c>
      <c r="R623" s="90" t="str">
        <f t="shared" si="5"/>
        <v/>
      </c>
      <c r="S623" s="91"/>
      <c r="T623" s="198"/>
      <c r="U623" s="198"/>
      <c r="Y623" s="199"/>
      <c r="Z623" s="199"/>
      <c r="AA623" s="199"/>
      <c r="AB623" s="199"/>
      <c r="AC623" s="199"/>
      <c r="AD623" s="199"/>
      <c r="AE623" s="199"/>
      <c r="AF623" s="199"/>
      <c r="AG623" s="199"/>
      <c r="AH623" s="199"/>
      <c r="AI623" s="199"/>
      <c r="AJ623" s="199"/>
      <c r="AK623" s="199"/>
      <c r="AL623" s="199"/>
      <c r="AM623" s="199"/>
      <c r="AN623" s="199"/>
    </row>
    <row r="624" spans="3:40" ht="15" customHeight="1">
      <c r="C624" s="172"/>
      <c r="D624" s="316"/>
      <c r="E624" s="325"/>
      <c r="F624" s="240" t="s">
        <v>624</v>
      </c>
      <c r="G624" s="131"/>
      <c r="H624" s="131" t="s">
        <v>0</v>
      </c>
      <c r="I624" s="131" t="s">
        <v>139</v>
      </c>
      <c r="J624" s="131" t="s">
        <v>0</v>
      </c>
      <c r="K624" s="131" t="s">
        <v>140</v>
      </c>
      <c r="L624" s="131" t="s">
        <v>141</v>
      </c>
      <c r="M624" s="131" t="s">
        <v>0</v>
      </c>
      <c r="N624" s="131" t="s">
        <v>342</v>
      </c>
      <c r="O624" s="131" t="s">
        <v>143</v>
      </c>
      <c r="P624" s="131" t="s">
        <v>847</v>
      </c>
      <c r="Q624" s="89" t="str">
        <f t="shared" si="4"/>
        <v/>
      </c>
      <c r="R624" s="90" t="str">
        <f t="shared" si="5"/>
        <v/>
      </c>
      <c r="S624" s="91"/>
      <c r="T624" s="198"/>
      <c r="U624" s="198"/>
      <c r="Y624" s="199"/>
      <c r="Z624" s="199"/>
      <c r="AA624" s="199"/>
      <c r="AB624" s="199"/>
      <c r="AC624" s="199"/>
      <c r="AD624" s="199"/>
      <c r="AE624" s="199"/>
      <c r="AF624" s="199"/>
      <c r="AG624" s="199"/>
      <c r="AH624" s="199"/>
      <c r="AI624" s="199"/>
      <c r="AJ624" s="199"/>
      <c r="AK624" s="199"/>
      <c r="AL624" s="199"/>
      <c r="AM624" s="199"/>
      <c r="AN624" s="199"/>
    </row>
    <row r="625" spans="3:21" ht="15" customHeight="1">
      <c r="C625" s="172"/>
      <c r="D625" s="316"/>
      <c r="E625" s="325"/>
      <c r="F625" s="240" t="s">
        <v>625</v>
      </c>
      <c r="G625" s="131"/>
      <c r="H625" s="131" t="s">
        <v>0</v>
      </c>
      <c r="I625" s="131" t="s">
        <v>139</v>
      </c>
      <c r="J625" s="131" t="s">
        <v>0</v>
      </c>
      <c r="K625" s="131" t="s">
        <v>140</v>
      </c>
      <c r="L625" s="131" t="s">
        <v>141</v>
      </c>
      <c r="M625" s="131" t="s">
        <v>0</v>
      </c>
      <c r="N625" s="131" t="s">
        <v>151</v>
      </c>
      <c r="O625" s="131" t="s">
        <v>143</v>
      </c>
      <c r="P625" s="131" t="s">
        <v>848</v>
      </c>
      <c r="Q625" s="89" t="str">
        <f t="shared" si="4"/>
        <v/>
      </c>
      <c r="R625" s="90" t="str">
        <f t="shared" si="5"/>
        <v/>
      </c>
      <c r="S625" s="91"/>
      <c r="T625" s="198"/>
      <c r="U625" s="201"/>
    </row>
    <row r="626" spans="3:21" ht="15" customHeight="1">
      <c r="C626" s="172"/>
      <c r="D626" s="316"/>
      <c r="E626" s="325"/>
      <c r="F626" s="240" t="s">
        <v>626</v>
      </c>
      <c r="G626" s="131"/>
      <c r="H626" s="131" t="s">
        <v>0</v>
      </c>
      <c r="I626" s="131" t="s">
        <v>139</v>
      </c>
      <c r="J626" s="131" t="s">
        <v>0</v>
      </c>
      <c r="K626" s="131" t="s">
        <v>140</v>
      </c>
      <c r="L626" s="131" t="s">
        <v>141</v>
      </c>
      <c r="M626" s="131" t="s">
        <v>0</v>
      </c>
      <c r="N626" s="131" t="s">
        <v>343</v>
      </c>
      <c r="O626" s="131" t="s">
        <v>143</v>
      </c>
      <c r="P626" s="131" t="s">
        <v>849</v>
      </c>
      <c r="Q626" s="89" t="str">
        <f t="shared" si="4"/>
        <v/>
      </c>
      <c r="R626" s="90" t="str">
        <f t="shared" si="5"/>
        <v/>
      </c>
      <c r="S626" s="91"/>
      <c r="T626" s="198"/>
      <c r="U626" s="201"/>
    </row>
    <row r="627" spans="3:21" ht="15" customHeight="1">
      <c r="C627" s="172"/>
      <c r="D627" s="316"/>
      <c r="E627" s="325"/>
      <c r="F627" s="240" t="s">
        <v>627</v>
      </c>
      <c r="G627" s="131"/>
      <c r="H627" s="131" t="s">
        <v>0</v>
      </c>
      <c r="I627" s="131" t="s">
        <v>139</v>
      </c>
      <c r="J627" s="131" t="s">
        <v>0</v>
      </c>
      <c r="K627" s="131" t="s">
        <v>140</v>
      </c>
      <c r="L627" s="131" t="s">
        <v>141</v>
      </c>
      <c r="M627" s="131" t="s">
        <v>0</v>
      </c>
      <c r="N627" s="131" t="s">
        <v>344</v>
      </c>
      <c r="O627" s="131" t="s">
        <v>143</v>
      </c>
      <c r="P627" s="131" t="s">
        <v>850</v>
      </c>
      <c r="Q627" s="89" t="str">
        <f t="shared" si="4"/>
        <v/>
      </c>
      <c r="R627" s="90" t="str">
        <f t="shared" si="5"/>
        <v/>
      </c>
      <c r="S627" s="91"/>
      <c r="T627" s="198"/>
      <c r="U627" s="201"/>
    </row>
    <row r="628" spans="3:21" ht="15" customHeight="1">
      <c r="C628" s="172"/>
      <c r="D628" s="316"/>
      <c r="E628" s="325"/>
      <c r="F628" s="240" t="s">
        <v>628</v>
      </c>
      <c r="G628" s="131"/>
      <c r="H628" s="131" t="s">
        <v>0</v>
      </c>
      <c r="I628" s="131" t="s">
        <v>139</v>
      </c>
      <c r="J628" s="131" t="s">
        <v>0</v>
      </c>
      <c r="K628" s="131" t="s">
        <v>140</v>
      </c>
      <c r="L628" s="131" t="s">
        <v>141</v>
      </c>
      <c r="M628" s="131" t="s">
        <v>0</v>
      </c>
      <c r="N628" s="131" t="s">
        <v>345</v>
      </c>
      <c r="O628" s="131" t="s">
        <v>143</v>
      </c>
      <c r="P628" s="131" t="s">
        <v>851</v>
      </c>
      <c r="Q628" s="89" t="str">
        <f t="shared" si="4"/>
        <v/>
      </c>
      <c r="R628" s="90" t="str">
        <f t="shared" si="5"/>
        <v/>
      </c>
      <c r="S628" s="91"/>
      <c r="T628" s="198"/>
      <c r="U628" s="201"/>
    </row>
    <row r="629" spans="3:21" ht="15" customHeight="1">
      <c r="C629" s="172"/>
      <c r="D629" s="316"/>
      <c r="E629" s="325"/>
      <c r="F629" s="240" t="s">
        <v>629</v>
      </c>
      <c r="G629" s="131"/>
      <c r="H629" s="131" t="s">
        <v>0</v>
      </c>
      <c r="I629" s="131" t="s">
        <v>139</v>
      </c>
      <c r="J629" s="131" t="s">
        <v>0</v>
      </c>
      <c r="K629" s="131" t="s">
        <v>140</v>
      </c>
      <c r="L629" s="131" t="s">
        <v>141</v>
      </c>
      <c r="M629" s="131" t="s">
        <v>0</v>
      </c>
      <c r="N629" s="131" t="s">
        <v>346</v>
      </c>
      <c r="O629" s="131" t="s">
        <v>143</v>
      </c>
      <c r="P629" s="131" t="s">
        <v>852</v>
      </c>
      <c r="Q629" s="89" t="str">
        <f t="shared" si="4"/>
        <v/>
      </c>
      <c r="R629" s="90" t="str">
        <f t="shared" si="5"/>
        <v/>
      </c>
      <c r="S629" s="91"/>
      <c r="T629" s="198"/>
      <c r="U629" s="201"/>
    </row>
    <row r="630" spans="3:21" ht="15" customHeight="1">
      <c r="C630" s="172"/>
      <c r="D630" s="316"/>
      <c r="E630" s="325"/>
      <c r="F630" s="240" t="s">
        <v>630</v>
      </c>
      <c r="G630" s="131"/>
      <c r="H630" s="131" t="s">
        <v>0</v>
      </c>
      <c r="I630" s="131" t="s">
        <v>139</v>
      </c>
      <c r="J630" s="131" t="s">
        <v>0</v>
      </c>
      <c r="K630" s="131" t="s">
        <v>140</v>
      </c>
      <c r="L630" s="131" t="s">
        <v>141</v>
      </c>
      <c r="M630" s="131" t="s">
        <v>0</v>
      </c>
      <c r="N630" s="131" t="s">
        <v>347</v>
      </c>
      <c r="O630" s="131" t="s">
        <v>143</v>
      </c>
      <c r="P630" s="131" t="s">
        <v>853</v>
      </c>
      <c r="Q630" s="89" t="str">
        <f t="shared" si="4"/>
        <v/>
      </c>
      <c r="R630" s="90" t="str">
        <f t="shared" si="5"/>
        <v/>
      </c>
      <c r="S630" s="91"/>
      <c r="T630" s="198"/>
      <c r="U630" s="201"/>
    </row>
    <row r="631" spans="3:21" ht="15" customHeight="1">
      <c r="C631" s="172"/>
      <c r="D631" s="316"/>
      <c r="E631" s="325"/>
      <c r="F631" s="240" t="s">
        <v>631</v>
      </c>
      <c r="G631" s="131"/>
      <c r="H631" s="131" t="s">
        <v>0</v>
      </c>
      <c r="I631" s="131" t="s">
        <v>139</v>
      </c>
      <c r="J631" s="131" t="s">
        <v>0</v>
      </c>
      <c r="K631" s="131" t="s">
        <v>140</v>
      </c>
      <c r="L631" s="131" t="s">
        <v>141</v>
      </c>
      <c r="M631" s="131" t="s">
        <v>0</v>
      </c>
      <c r="N631" s="131" t="s">
        <v>348</v>
      </c>
      <c r="O631" s="131" t="s">
        <v>143</v>
      </c>
      <c r="P631" s="131" t="s">
        <v>854</v>
      </c>
      <c r="Q631" s="89" t="str">
        <f t="shared" si="4"/>
        <v/>
      </c>
      <c r="R631" s="90" t="str">
        <f t="shared" si="5"/>
        <v/>
      </c>
      <c r="S631" s="91"/>
      <c r="T631" s="198"/>
      <c r="U631" s="201"/>
    </row>
    <row r="632" spans="3:21" ht="15" customHeight="1">
      <c r="C632" s="172"/>
      <c r="D632" s="316"/>
      <c r="E632" s="325"/>
      <c r="F632" s="240" t="s">
        <v>632</v>
      </c>
      <c r="G632" s="131"/>
      <c r="H632" s="131" t="s">
        <v>0</v>
      </c>
      <c r="I632" s="131" t="s">
        <v>139</v>
      </c>
      <c r="J632" s="131" t="s">
        <v>0</v>
      </c>
      <c r="K632" s="131" t="s">
        <v>140</v>
      </c>
      <c r="L632" s="131" t="s">
        <v>141</v>
      </c>
      <c r="M632" s="131" t="s">
        <v>0</v>
      </c>
      <c r="N632" s="131" t="s">
        <v>349</v>
      </c>
      <c r="O632" s="131" t="s">
        <v>143</v>
      </c>
      <c r="P632" s="131" t="s">
        <v>855</v>
      </c>
      <c r="Q632" s="89" t="str">
        <f t="shared" si="4"/>
        <v/>
      </c>
      <c r="R632" s="90" t="str">
        <f t="shared" si="5"/>
        <v/>
      </c>
      <c r="S632" s="91"/>
      <c r="T632" s="198"/>
      <c r="U632" s="201"/>
    </row>
    <row r="633" spans="3:21" ht="15" customHeight="1">
      <c r="C633" s="172"/>
      <c r="D633" s="316"/>
      <c r="E633" s="325"/>
      <c r="F633" s="240" t="s">
        <v>633</v>
      </c>
      <c r="G633" s="131"/>
      <c r="H633" s="131" t="s">
        <v>0</v>
      </c>
      <c r="I633" s="131" t="s">
        <v>139</v>
      </c>
      <c r="J633" s="131" t="s">
        <v>0</v>
      </c>
      <c r="K633" s="131" t="s">
        <v>140</v>
      </c>
      <c r="L633" s="131" t="s">
        <v>141</v>
      </c>
      <c r="M633" s="131" t="s">
        <v>0</v>
      </c>
      <c r="N633" s="131" t="s">
        <v>350</v>
      </c>
      <c r="O633" s="131" t="s">
        <v>143</v>
      </c>
      <c r="P633" s="131" t="s">
        <v>856</v>
      </c>
      <c r="Q633" s="89" t="str">
        <f t="shared" si="4"/>
        <v/>
      </c>
      <c r="R633" s="90" t="str">
        <f t="shared" si="5"/>
        <v/>
      </c>
      <c r="S633" s="91"/>
      <c r="T633" s="198"/>
      <c r="U633" s="201"/>
    </row>
    <row r="634" spans="3:21" ht="15" customHeight="1">
      <c r="C634" s="172"/>
      <c r="D634" s="316"/>
      <c r="E634" s="325"/>
      <c r="F634" s="240" t="s">
        <v>634</v>
      </c>
      <c r="G634" s="131"/>
      <c r="H634" s="131" t="s">
        <v>0</v>
      </c>
      <c r="I634" s="131" t="s">
        <v>139</v>
      </c>
      <c r="J634" s="131" t="s">
        <v>0</v>
      </c>
      <c r="K634" s="131" t="s">
        <v>140</v>
      </c>
      <c r="L634" s="131" t="s">
        <v>141</v>
      </c>
      <c r="M634" s="131" t="s">
        <v>0</v>
      </c>
      <c r="N634" s="131" t="s">
        <v>351</v>
      </c>
      <c r="O634" s="131" t="s">
        <v>143</v>
      </c>
      <c r="P634" s="131" t="s">
        <v>857</v>
      </c>
      <c r="Q634" s="89" t="str">
        <f t="shared" si="4"/>
        <v/>
      </c>
      <c r="R634" s="90" t="str">
        <f t="shared" si="5"/>
        <v/>
      </c>
      <c r="S634" s="91"/>
      <c r="T634" s="198"/>
      <c r="U634" s="201"/>
    </row>
    <row r="635" spans="3:21" ht="15" customHeight="1">
      <c r="C635" s="172"/>
      <c r="D635" s="316"/>
      <c r="E635" s="325"/>
      <c r="F635" s="240" t="s">
        <v>60</v>
      </c>
      <c r="G635" s="131"/>
      <c r="H635" s="131" t="s">
        <v>0</v>
      </c>
      <c r="I635" s="131" t="s">
        <v>139</v>
      </c>
      <c r="J635" s="131" t="s">
        <v>0</v>
      </c>
      <c r="K635" s="131" t="s">
        <v>140</v>
      </c>
      <c r="L635" s="131" t="s">
        <v>141</v>
      </c>
      <c r="M635" s="131" t="s">
        <v>0</v>
      </c>
      <c r="N635" s="131" t="s">
        <v>352</v>
      </c>
      <c r="O635" s="131" t="s">
        <v>143</v>
      </c>
      <c r="P635" s="131" t="s">
        <v>858</v>
      </c>
      <c r="Q635" s="89" t="str">
        <f t="shared" si="4"/>
        <v/>
      </c>
      <c r="R635" s="90" t="str">
        <f t="shared" si="5"/>
        <v/>
      </c>
      <c r="S635" s="91"/>
      <c r="T635" s="198"/>
      <c r="U635" s="201"/>
    </row>
    <row r="636" spans="3:21" ht="15" customHeight="1">
      <c r="C636" s="172"/>
      <c r="D636" s="316"/>
      <c r="E636" s="325"/>
      <c r="F636" s="240" t="s">
        <v>635</v>
      </c>
      <c r="G636" s="131"/>
      <c r="H636" s="131" t="s">
        <v>0</v>
      </c>
      <c r="I636" s="131" t="s">
        <v>139</v>
      </c>
      <c r="J636" s="131" t="s">
        <v>0</v>
      </c>
      <c r="K636" s="131" t="s">
        <v>140</v>
      </c>
      <c r="L636" s="131" t="s">
        <v>141</v>
      </c>
      <c r="M636" s="131" t="s">
        <v>0</v>
      </c>
      <c r="N636" s="131" t="s">
        <v>353</v>
      </c>
      <c r="O636" s="131" t="s">
        <v>143</v>
      </c>
      <c r="P636" s="131" t="s">
        <v>859</v>
      </c>
      <c r="Q636" s="89" t="str">
        <f t="shared" si="4"/>
        <v/>
      </c>
      <c r="R636" s="90" t="str">
        <f t="shared" si="5"/>
        <v/>
      </c>
      <c r="S636" s="91"/>
      <c r="T636" s="198"/>
      <c r="U636" s="201"/>
    </row>
    <row r="637" spans="3:21" ht="15" customHeight="1">
      <c r="C637" s="172"/>
      <c r="D637" s="316"/>
      <c r="E637" s="325"/>
      <c r="F637" s="240" t="s">
        <v>61</v>
      </c>
      <c r="G637" s="131"/>
      <c r="H637" s="131" t="s">
        <v>0</v>
      </c>
      <c r="I637" s="131" t="s">
        <v>139</v>
      </c>
      <c r="J637" s="131" t="s">
        <v>0</v>
      </c>
      <c r="K637" s="131" t="s">
        <v>140</v>
      </c>
      <c r="L637" s="131" t="s">
        <v>141</v>
      </c>
      <c r="M637" s="131" t="s">
        <v>0</v>
      </c>
      <c r="N637" s="131" t="s">
        <v>354</v>
      </c>
      <c r="O637" s="131" t="s">
        <v>143</v>
      </c>
      <c r="P637" s="131" t="s">
        <v>860</v>
      </c>
      <c r="Q637" s="89" t="str">
        <f t="shared" si="4"/>
        <v/>
      </c>
      <c r="R637" s="90" t="str">
        <f t="shared" si="5"/>
        <v/>
      </c>
      <c r="S637" s="91"/>
      <c r="T637" s="198"/>
      <c r="U637" s="201"/>
    </row>
    <row r="638" spans="3:21" ht="15" customHeight="1">
      <c r="C638" s="172"/>
      <c r="D638" s="316"/>
      <c r="E638" s="325"/>
      <c r="F638" s="240" t="s">
        <v>636</v>
      </c>
      <c r="G638" s="131"/>
      <c r="H638" s="131" t="s">
        <v>0</v>
      </c>
      <c r="I638" s="131" t="s">
        <v>139</v>
      </c>
      <c r="J638" s="131" t="s">
        <v>0</v>
      </c>
      <c r="K638" s="131" t="s">
        <v>140</v>
      </c>
      <c r="L638" s="131" t="s">
        <v>141</v>
      </c>
      <c r="M638" s="131" t="s">
        <v>0</v>
      </c>
      <c r="N638" s="131" t="s">
        <v>355</v>
      </c>
      <c r="O638" s="131" t="s">
        <v>143</v>
      </c>
      <c r="P638" s="131" t="s">
        <v>861</v>
      </c>
      <c r="Q638" s="89" t="str">
        <f t="shared" si="4"/>
        <v/>
      </c>
      <c r="R638" s="90" t="str">
        <f t="shared" si="5"/>
        <v/>
      </c>
      <c r="S638" s="91"/>
      <c r="T638" s="198"/>
      <c r="U638" s="201"/>
    </row>
    <row r="639" spans="3:21" ht="15" customHeight="1">
      <c r="C639" s="172"/>
      <c r="D639" s="316"/>
      <c r="E639" s="325"/>
      <c r="F639" s="240" t="s">
        <v>637</v>
      </c>
      <c r="G639" s="131"/>
      <c r="H639" s="131" t="s">
        <v>0</v>
      </c>
      <c r="I639" s="131" t="s">
        <v>139</v>
      </c>
      <c r="J639" s="131" t="s">
        <v>0</v>
      </c>
      <c r="K639" s="131" t="s">
        <v>140</v>
      </c>
      <c r="L639" s="131" t="s">
        <v>141</v>
      </c>
      <c r="M639" s="131" t="s">
        <v>0</v>
      </c>
      <c r="N639" s="131" t="s">
        <v>356</v>
      </c>
      <c r="O639" s="131" t="s">
        <v>143</v>
      </c>
      <c r="P639" s="131" t="s">
        <v>862</v>
      </c>
      <c r="Q639" s="89" t="str">
        <f t="shared" si="4"/>
        <v/>
      </c>
      <c r="R639" s="90" t="str">
        <f t="shared" si="5"/>
        <v/>
      </c>
      <c r="S639" s="91"/>
      <c r="T639" s="198"/>
      <c r="U639" s="201"/>
    </row>
    <row r="640" spans="3:21" ht="15" customHeight="1">
      <c r="C640" s="172"/>
      <c r="D640" s="316"/>
      <c r="E640" s="325"/>
      <c r="F640" s="240" t="s">
        <v>638</v>
      </c>
      <c r="G640" s="131"/>
      <c r="H640" s="131" t="s">
        <v>0</v>
      </c>
      <c r="I640" s="131" t="s">
        <v>139</v>
      </c>
      <c r="J640" s="131" t="s">
        <v>0</v>
      </c>
      <c r="K640" s="131" t="s">
        <v>140</v>
      </c>
      <c r="L640" s="131" t="s">
        <v>141</v>
      </c>
      <c r="M640" s="131" t="s">
        <v>0</v>
      </c>
      <c r="N640" s="131" t="s">
        <v>357</v>
      </c>
      <c r="O640" s="131" t="s">
        <v>143</v>
      </c>
      <c r="P640" s="131" t="s">
        <v>863</v>
      </c>
      <c r="Q640" s="89" t="str">
        <f t="shared" si="4"/>
        <v/>
      </c>
      <c r="R640" s="90" t="str">
        <f t="shared" si="5"/>
        <v/>
      </c>
      <c r="S640" s="91"/>
      <c r="T640" s="198"/>
      <c r="U640" s="201"/>
    </row>
    <row r="641" spans="3:21" ht="15" customHeight="1">
      <c r="C641" s="172"/>
      <c r="D641" s="316"/>
      <c r="E641" s="325"/>
      <c r="F641" s="240" t="s">
        <v>639</v>
      </c>
      <c r="G641" s="131"/>
      <c r="H641" s="131" t="s">
        <v>0</v>
      </c>
      <c r="I641" s="131" t="s">
        <v>139</v>
      </c>
      <c r="J641" s="131" t="s">
        <v>0</v>
      </c>
      <c r="K641" s="131" t="s">
        <v>140</v>
      </c>
      <c r="L641" s="131" t="s">
        <v>141</v>
      </c>
      <c r="M641" s="131" t="s">
        <v>0</v>
      </c>
      <c r="N641" s="131" t="s">
        <v>358</v>
      </c>
      <c r="O641" s="131" t="s">
        <v>143</v>
      </c>
      <c r="P641" s="131" t="s">
        <v>864</v>
      </c>
      <c r="Q641" s="89" t="str">
        <f t="shared" si="4"/>
        <v/>
      </c>
      <c r="R641" s="90" t="str">
        <f t="shared" si="5"/>
        <v/>
      </c>
      <c r="S641" s="91"/>
      <c r="T641" s="198"/>
      <c r="U641" s="201"/>
    </row>
    <row r="642" spans="3:21" ht="15" customHeight="1">
      <c r="C642" s="172"/>
      <c r="D642" s="316"/>
      <c r="E642" s="325"/>
      <c r="F642" s="240" t="s">
        <v>640</v>
      </c>
      <c r="G642" s="131"/>
      <c r="H642" s="131" t="s">
        <v>0</v>
      </c>
      <c r="I642" s="131" t="s">
        <v>139</v>
      </c>
      <c r="J642" s="131" t="s">
        <v>0</v>
      </c>
      <c r="K642" s="131" t="s">
        <v>140</v>
      </c>
      <c r="L642" s="131" t="s">
        <v>141</v>
      </c>
      <c r="M642" s="131" t="s">
        <v>0</v>
      </c>
      <c r="N642" s="131" t="s">
        <v>359</v>
      </c>
      <c r="O642" s="131" t="s">
        <v>143</v>
      </c>
      <c r="P642" s="131" t="s">
        <v>865</v>
      </c>
      <c r="Q642" s="89" t="str">
        <f t="shared" si="4"/>
        <v/>
      </c>
      <c r="R642" s="90" t="str">
        <f t="shared" si="5"/>
        <v/>
      </c>
      <c r="S642" s="91"/>
      <c r="T642" s="198"/>
      <c r="U642" s="201"/>
    </row>
    <row r="643" spans="3:21" ht="15" customHeight="1">
      <c r="C643" s="172"/>
      <c r="D643" s="316"/>
      <c r="E643" s="325"/>
      <c r="F643" s="240" t="s">
        <v>641</v>
      </c>
      <c r="G643" s="131"/>
      <c r="H643" s="131" t="s">
        <v>0</v>
      </c>
      <c r="I643" s="131" t="s">
        <v>139</v>
      </c>
      <c r="J643" s="131" t="s">
        <v>0</v>
      </c>
      <c r="K643" s="131" t="s">
        <v>140</v>
      </c>
      <c r="L643" s="131" t="s">
        <v>141</v>
      </c>
      <c r="M643" s="131" t="s">
        <v>0</v>
      </c>
      <c r="N643" s="131" t="s">
        <v>360</v>
      </c>
      <c r="O643" s="131" t="s">
        <v>143</v>
      </c>
      <c r="P643" s="131" t="s">
        <v>866</v>
      </c>
      <c r="Q643" s="89" t="str">
        <f t="shared" si="4"/>
        <v/>
      </c>
      <c r="R643" s="90" t="str">
        <f t="shared" si="5"/>
        <v/>
      </c>
      <c r="S643" s="91"/>
      <c r="T643" s="198"/>
      <c r="U643" s="201"/>
    </row>
    <row r="644" spans="3:21" ht="15" customHeight="1">
      <c r="C644" s="172"/>
      <c r="D644" s="316"/>
      <c r="E644" s="325"/>
      <c r="F644" s="240" t="s">
        <v>642</v>
      </c>
      <c r="G644" s="131"/>
      <c r="H644" s="131" t="s">
        <v>0</v>
      </c>
      <c r="I644" s="131" t="s">
        <v>139</v>
      </c>
      <c r="J644" s="131" t="s">
        <v>0</v>
      </c>
      <c r="K644" s="131" t="s">
        <v>140</v>
      </c>
      <c r="L644" s="131" t="s">
        <v>141</v>
      </c>
      <c r="M644" s="131" t="s">
        <v>0</v>
      </c>
      <c r="N644" s="131" t="s">
        <v>361</v>
      </c>
      <c r="O644" s="131" t="s">
        <v>143</v>
      </c>
      <c r="P644" s="131" t="s">
        <v>867</v>
      </c>
      <c r="Q644" s="89" t="str">
        <f t="shared" si="4"/>
        <v/>
      </c>
      <c r="R644" s="90" t="str">
        <f t="shared" si="5"/>
        <v/>
      </c>
      <c r="S644" s="91"/>
      <c r="T644" s="198"/>
      <c r="U644" s="201"/>
    </row>
    <row r="645" spans="3:21" ht="15" customHeight="1">
      <c r="C645" s="172"/>
      <c r="D645" s="316"/>
      <c r="E645" s="325"/>
      <c r="F645" s="240" t="s">
        <v>62</v>
      </c>
      <c r="G645" s="131"/>
      <c r="H645" s="131" t="s">
        <v>0</v>
      </c>
      <c r="I645" s="131" t="s">
        <v>139</v>
      </c>
      <c r="J645" s="131" t="s">
        <v>0</v>
      </c>
      <c r="K645" s="131" t="s">
        <v>140</v>
      </c>
      <c r="L645" s="131" t="s">
        <v>141</v>
      </c>
      <c r="M645" s="131" t="s">
        <v>0</v>
      </c>
      <c r="N645" s="131" t="s">
        <v>362</v>
      </c>
      <c r="O645" s="131" t="s">
        <v>143</v>
      </c>
      <c r="P645" s="131" t="s">
        <v>868</v>
      </c>
      <c r="Q645" s="89" t="str">
        <f t="shared" si="4"/>
        <v/>
      </c>
      <c r="R645" s="90" t="str">
        <f t="shared" si="5"/>
        <v/>
      </c>
      <c r="S645" s="91"/>
      <c r="T645" s="198"/>
      <c r="U645" s="201"/>
    </row>
    <row r="646" spans="3:21" ht="15" customHeight="1">
      <c r="C646" s="172"/>
      <c r="D646" s="316"/>
      <c r="E646" s="325"/>
      <c r="F646" s="240" t="s">
        <v>643</v>
      </c>
      <c r="G646" s="131"/>
      <c r="H646" s="131" t="s">
        <v>0</v>
      </c>
      <c r="I646" s="131" t="s">
        <v>139</v>
      </c>
      <c r="J646" s="131" t="s">
        <v>0</v>
      </c>
      <c r="K646" s="131" t="s">
        <v>140</v>
      </c>
      <c r="L646" s="131" t="s">
        <v>141</v>
      </c>
      <c r="M646" s="131" t="s">
        <v>0</v>
      </c>
      <c r="N646" s="131" t="s">
        <v>363</v>
      </c>
      <c r="O646" s="131" t="s">
        <v>143</v>
      </c>
      <c r="P646" s="131" t="s">
        <v>869</v>
      </c>
      <c r="Q646" s="89" t="str">
        <f t="shared" si="4"/>
        <v/>
      </c>
      <c r="R646" s="90" t="str">
        <f t="shared" si="5"/>
        <v/>
      </c>
      <c r="S646" s="91"/>
      <c r="T646" s="198"/>
      <c r="U646" s="201"/>
    </row>
    <row r="647" spans="3:21" ht="15" customHeight="1">
      <c r="C647" s="172"/>
      <c r="D647" s="316"/>
      <c r="E647" s="325"/>
      <c r="F647" s="240" t="s">
        <v>63</v>
      </c>
      <c r="G647" s="131"/>
      <c r="H647" s="131" t="s">
        <v>0</v>
      </c>
      <c r="I647" s="131" t="s">
        <v>139</v>
      </c>
      <c r="J647" s="131" t="s">
        <v>0</v>
      </c>
      <c r="K647" s="131" t="s">
        <v>140</v>
      </c>
      <c r="L647" s="131" t="s">
        <v>141</v>
      </c>
      <c r="M647" s="131" t="s">
        <v>0</v>
      </c>
      <c r="N647" s="131" t="s">
        <v>364</v>
      </c>
      <c r="O647" s="131" t="s">
        <v>143</v>
      </c>
      <c r="P647" s="131" t="s">
        <v>870</v>
      </c>
      <c r="Q647" s="89" t="str">
        <f t="shared" si="4"/>
        <v/>
      </c>
      <c r="R647" s="90" t="str">
        <f t="shared" si="5"/>
        <v/>
      </c>
      <c r="S647" s="91"/>
      <c r="T647" s="198"/>
      <c r="U647" s="201"/>
    </row>
    <row r="648" spans="3:21" ht="15" customHeight="1">
      <c r="C648" s="172"/>
      <c r="D648" s="316"/>
      <c r="E648" s="325"/>
      <c r="F648" s="240" t="s">
        <v>644</v>
      </c>
      <c r="G648" s="131"/>
      <c r="H648" s="131" t="s">
        <v>0</v>
      </c>
      <c r="I648" s="131" t="s">
        <v>139</v>
      </c>
      <c r="J648" s="131" t="s">
        <v>0</v>
      </c>
      <c r="K648" s="131" t="s">
        <v>140</v>
      </c>
      <c r="L648" s="131" t="s">
        <v>141</v>
      </c>
      <c r="M648" s="131" t="s">
        <v>0</v>
      </c>
      <c r="N648" s="131" t="s">
        <v>366</v>
      </c>
      <c r="O648" s="131" t="s">
        <v>143</v>
      </c>
      <c r="P648" s="131" t="s">
        <v>871</v>
      </c>
      <c r="Q648" s="89" t="str">
        <f t="shared" si="4"/>
        <v/>
      </c>
      <c r="R648" s="90" t="str">
        <f t="shared" si="5"/>
        <v/>
      </c>
      <c r="S648" s="91"/>
      <c r="T648" s="198"/>
      <c r="U648" s="201"/>
    </row>
    <row r="649" spans="3:21" ht="15" customHeight="1">
      <c r="C649" s="172"/>
      <c r="D649" s="316"/>
      <c r="E649" s="325"/>
      <c r="F649" s="240" t="s">
        <v>64</v>
      </c>
      <c r="G649" s="131"/>
      <c r="H649" s="131" t="s">
        <v>0</v>
      </c>
      <c r="I649" s="131" t="s">
        <v>139</v>
      </c>
      <c r="J649" s="131" t="s">
        <v>0</v>
      </c>
      <c r="K649" s="131" t="s">
        <v>140</v>
      </c>
      <c r="L649" s="131" t="s">
        <v>141</v>
      </c>
      <c r="M649" s="131" t="s">
        <v>0</v>
      </c>
      <c r="N649" s="131" t="s">
        <v>368</v>
      </c>
      <c r="O649" s="131" t="s">
        <v>143</v>
      </c>
      <c r="P649" s="131" t="s">
        <v>872</v>
      </c>
      <c r="Q649" s="89" t="str">
        <f t="shared" si="4"/>
        <v/>
      </c>
      <c r="R649" s="90" t="str">
        <f t="shared" si="5"/>
        <v/>
      </c>
      <c r="S649" s="91"/>
      <c r="T649" s="198"/>
      <c r="U649" s="201"/>
    </row>
    <row r="650" spans="3:21" ht="15" customHeight="1">
      <c r="C650" s="172"/>
      <c r="D650" s="316"/>
      <c r="E650" s="325"/>
      <c r="F650" s="240" t="s">
        <v>645</v>
      </c>
      <c r="G650" s="131"/>
      <c r="H650" s="131" t="s">
        <v>0</v>
      </c>
      <c r="I650" s="131" t="s">
        <v>139</v>
      </c>
      <c r="J650" s="131" t="s">
        <v>0</v>
      </c>
      <c r="K650" s="131" t="s">
        <v>140</v>
      </c>
      <c r="L650" s="131" t="s">
        <v>141</v>
      </c>
      <c r="M650" s="131" t="s">
        <v>0</v>
      </c>
      <c r="N650" s="131" t="s">
        <v>369</v>
      </c>
      <c r="O650" s="131" t="s">
        <v>143</v>
      </c>
      <c r="P650" s="131" t="s">
        <v>873</v>
      </c>
      <c r="Q650" s="89" t="str">
        <f t="shared" si="4"/>
        <v/>
      </c>
      <c r="R650" s="90" t="str">
        <f t="shared" si="5"/>
        <v/>
      </c>
      <c r="S650" s="91"/>
      <c r="T650" s="198"/>
      <c r="U650" s="201"/>
    </row>
    <row r="651" spans="3:21" ht="15" customHeight="1">
      <c r="C651" s="172"/>
      <c r="D651" s="316"/>
      <c r="E651" s="325"/>
      <c r="F651" s="240" t="s">
        <v>646</v>
      </c>
      <c r="G651" s="131"/>
      <c r="H651" s="131" t="s">
        <v>0</v>
      </c>
      <c r="I651" s="131" t="s">
        <v>139</v>
      </c>
      <c r="J651" s="131" t="s">
        <v>0</v>
      </c>
      <c r="K651" s="131" t="s">
        <v>140</v>
      </c>
      <c r="L651" s="131" t="s">
        <v>141</v>
      </c>
      <c r="M651" s="131" t="s">
        <v>0</v>
      </c>
      <c r="N651" s="131" t="s">
        <v>370</v>
      </c>
      <c r="O651" s="131" t="s">
        <v>143</v>
      </c>
      <c r="P651" s="131" t="s">
        <v>874</v>
      </c>
      <c r="Q651" s="89" t="str">
        <f t="shared" si="4"/>
        <v/>
      </c>
      <c r="R651" s="90" t="str">
        <f t="shared" si="5"/>
        <v/>
      </c>
      <c r="S651" s="91"/>
      <c r="T651" s="198"/>
      <c r="U651" s="201"/>
    </row>
    <row r="652" spans="3:21" ht="15" customHeight="1">
      <c r="C652" s="172"/>
      <c r="D652" s="316"/>
      <c r="E652" s="325"/>
      <c r="F652" s="240" t="s">
        <v>647</v>
      </c>
      <c r="G652" s="131"/>
      <c r="H652" s="131" t="s">
        <v>0</v>
      </c>
      <c r="I652" s="131" t="s">
        <v>139</v>
      </c>
      <c r="J652" s="131" t="s">
        <v>0</v>
      </c>
      <c r="K652" s="131" t="s">
        <v>140</v>
      </c>
      <c r="L652" s="131" t="s">
        <v>141</v>
      </c>
      <c r="M652" s="131" t="s">
        <v>0</v>
      </c>
      <c r="N652" s="131" t="s">
        <v>371</v>
      </c>
      <c r="O652" s="131" t="s">
        <v>143</v>
      </c>
      <c r="P652" s="131" t="s">
        <v>875</v>
      </c>
      <c r="Q652" s="89" t="str">
        <f t="shared" si="4"/>
        <v/>
      </c>
      <c r="R652" s="90" t="str">
        <f t="shared" si="5"/>
        <v/>
      </c>
      <c r="S652" s="91"/>
      <c r="T652" s="198"/>
      <c r="U652" s="201"/>
    </row>
    <row r="653" spans="3:21" ht="15" customHeight="1">
      <c r="C653" s="172"/>
      <c r="D653" s="316"/>
      <c r="E653" s="325"/>
      <c r="F653" s="240" t="s">
        <v>648</v>
      </c>
      <c r="G653" s="131"/>
      <c r="H653" s="131" t="s">
        <v>0</v>
      </c>
      <c r="I653" s="131" t="s">
        <v>139</v>
      </c>
      <c r="J653" s="131" t="s">
        <v>0</v>
      </c>
      <c r="K653" s="131" t="s">
        <v>140</v>
      </c>
      <c r="L653" s="131" t="s">
        <v>141</v>
      </c>
      <c r="M653" s="131" t="s">
        <v>0</v>
      </c>
      <c r="N653" s="131" t="s">
        <v>372</v>
      </c>
      <c r="O653" s="131" t="s">
        <v>143</v>
      </c>
      <c r="P653" s="131" t="s">
        <v>876</v>
      </c>
      <c r="Q653" s="89" t="str">
        <f t="shared" si="4"/>
        <v/>
      </c>
      <c r="R653" s="90" t="str">
        <f t="shared" si="5"/>
        <v/>
      </c>
      <c r="S653" s="91"/>
      <c r="T653" s="198"/>
      <c r="U653" s="201"/>
    </row>
    <row r="654" spans="3:21" ht="15" customHeight="1">
      <c r="C654" s="172"/>
      <c r="D654" s="316"/>
      <c r="E654" s="325"/>
      <c r="F654" s="240" t="s">
        <v>65</v>
      </c>
      <c r="G654" s="131"/>
      <c r="H654" s="131" t="s">
        <v>0</v>
      </c>
      <c r="I654" s="131" t="s">
        <v>139</v>
      </c>
      <c r="J654" s="131" t="s">
        <v>0</v>
      </c>
      <c r="K654" s="131" t="s">
        <v>140</v>
      </c>
      <c r="L654" s="131" t="s">
        <v>141</v>
      </c>
      <c r="M654" s="131" t="s">
        <v>0</v>
      </c>
      <c r="N654" s="131" t="s">
        <v>373</v>
      </c>
      <c r="O654" s="131" t="s">
        <v>143</v>
      </c>
      <c r="P654" s="131" t="s">
        <v>877</v>
      </c>
      <c r="Q654" s="89" t="str">
        <f t="shared" si="4"/>
        <v/>
      </c>
      <c r="R654" s="90" t="str">
        <f t="shared" si="5"/>
        <v/>
      </c>
      <c r="S654" s="91"/>
      <c r="T654" s="198"/>
      <c r="U654" s="201"/>
    </row>
    <row r="655" spans="3:21" ht="15" customHeight="1">
      <c r="C655" s="172"/>
      <c r="D655" s="316"/>
      <c r="E655" s="325"/>
      <c r="F655" s="240" t="s">
        <v>649</v>
      </c>
      <c r="G655" s="131"/>
      <c r="H655" s="131" t="s">
        <v>0</v>
      </c>
      <c r="I655" s="131" t="s">
        <v>139</v>
      </c>
      <c r="J655" s="131" t="s">
        <v>0</v>
      </c>
      <c r="K655" s="131" t="s">
        <v>140</v>
      </c>
      <c r="L655" s="131" t="s">
        <v>141</v>
      </c>
      <c r="M655" s="131" t="s">
        <v>0</v>
      </c>
      <c r="N655" s="131" t="s">
        <v>367</v>
      </c>
      <c r="O655" s="131" t="s">
        <v>143</v>
      </c>
      <c r="P655" s="131" t="s">
        <v>878</v>
      </c>
      <c r="Q655" s="89" t="str">
        <f t="shared" si="4"/>
        <v/>
      </c>
      <c r="R655" s="90" t="str">
        <f t="shared" si="5"/>
        <v/>
      </c>
      <c r="S655" s="91"/>
      <c r="T655" s="198"/>
      <c r="U655" s="201"/>
    </row>
    <row r="656" spans="3:21" ht="15" customHeight="1">
      <c r="C656" s="172"/>
      <c r="D656" s="316"/>
      <c r="E656" s="325"/>
      <c r="F656" s="240" t="s">
        <v>650</v>
      </c>
      <c r="G656" s="131"/>
      <c r="H656" s="131" t="s">
        <v>0</v>
      </c>
      <c r="I656" s="131" t="s">
        <v>139</v>
      </c>
      <c r="J656" s="131" t="s">
        <v>0</v>
      </c>
      <c r="K656" s="131" t="s">
        <v>140</v>
      </c>
      <c r="L656" s="131" t="s">
        <v>141</v>
      </c>
      <c r="M656" s="131" t="s">
        <v>0</v>
      </c>
      <c r="N656" s="131" t="s">
        <v>374</v>
      </c>
      <c r="O656" s="131" t="s">
        <v>143</v>
      </c>
      <c r="P656" s="131" t="s">
        <v>879</v>
      </c>
      <c r="Q656" s="89" t="str">
        <f t="shared" si="4"/>
        <v/>
      </c>
      <c r="R656" s="90" t="str">
        <f t="shared" si="5"/>
        <v/>
      </c>
      <c r="S656" s="91"/>
      <c r="T656" s="198"/>
      <c r="U656" s="201"/>
    </row>
    <row r="657" spans="3:40" ht="15" customHeight="1">
      <c r="C657" s="172"/>
      <c r="D657" s="316"/>
      <c r="E657" s="325"/>
      <c r="F657" s="240" t="s">
        <v>651</v>
      </c>
      <c r="G657" s="131"/>
      <c r="H657" s="131" t="s">
        <v>0</v>
      </c>
      <c r="I657" s="131" t="s">
        <v>139</v>
      </c>
      <c r="J657" s="131" t="s">
        <v>0</v>
      </c>
      <c r="K657" s="131" t="s">
        <v>140</v>
      </c>
      <c r="L657" s="131" t="s">
        <v>141</v>
      </c>
      <c r="M657" s="131" t="s">
        <v>0</v>
      </c>
      <c r="N657" s="131" t="s">
        <v>375</v>
      </c>
      <c r="O657" s="131" t="s">
        <v>143</v>
      </c>
      <c r="P657" s="131" t="s">
        <v>880</v>
      </c>
      <c r="Q657" s="89" t="str">
        <f t="shared" si="4"/>
        <v/>
      </c>
      <c r="R657" s="90" t="str">
        <f t="shared" si="5"/>
        <v/>
      </c>
      <c r="S657" s="91"/>
      <c r="T657" s="198"/>
      <c r="U657" s="198"/>
      <c r="Y657" s="199"/>
      <c r="Z657" s="199"/>
      <c r="AA657" s="199"/>
      <c r="AB657" s="199"/>
      <c r="AC657" s="199"/>
      <c r="AD657" s="199"/>
      <c r="AE657" s="199"/>
      <c r="AF657" s="199"/>
      <c r="AG657" s="199"/>
      <c r="AH657" s="199"/>
      <c r="AI657" s="199"/>
      <c r="AJ657" s="199"/>
      <c r="AK657" s="199"/>
      <c r="AL657" s="199"/>
      <c r="AM657" s="199"/>
      <c r="AN657" s="199"/>
    </row>
    <row r="658" spans="3:40" ht="15" customHeight="1">
      <c r="C658" s="172"/>
      <c r="D658" s="316"/>
      <c r="E658" s="325"/>
      <c r="F658" s="240" t="s">
        <v>652</v>
      </c>
      <c r="G658" s="131"/>
      <c r="H658" s="131" t="s">
        <v>0</v>
      </c>
      <c r="I658" s="131" t="s">
        <v>139</v>
      </c>
      <c r="J658" s="131" t="s">
        <v>0</v>
      </c>
      <c r="K658" s="131" t="s">
        <v>140</v>
      </c>
      <c r="L658" s="131" t="s">
        <v>141</v>
      </c>
      <c r="M658" s="131" t="s">
        <v>0</v>
      </c>
      <c r="N658" s="131" t="s">
        <v>376</v>
      </c>
      <c r="O658" s="131" t="s">
        <v>143</v>
      </c>
      <c r="P658" s="131" t="s">
        <v>881</v>
      </c>
      <c r="Q658" s="89" t="str">
        <f t="shared" ref="Q658:Q690" si="6">IF(OR(AND(Q206="",R206=""),AND(Q432="",R432=""),AND(R206="X",R432="X"),OR(R206="M",R432="M")),"",SUM(Q206,Q432))</f>
        <v/>
      </c>
      <c r="R658" s="90" t="str">
        <f t="shared" ref="R658:R690" si="7">IF(AND(OR(AND(R206="M",R432="M"),AND(R206="X",R432="X")),SUM(Q206,Q432)=0,ISNUMBER(Q658)),"",IF(OR(R206="M",R432="M"),"M",IF(AND(R206=R432,OR(R206="X",R206="W",R206="Z")),UPPER(R206),"")))</f>
        <v/>
      </c>
      <c r="S658" s="91"/>
      <c r="T658" s="198"/>
      <c r="U658" s="198"/>
      <c r="Y658" s="199"/>
      <c r="Z658" s="199"/>
      <c r="AA658" s="199"/>
      <c r="AB658" s="199"/>
      <c r="AC658" s="199"/>
      <c r="AD658" s="199"/>
      <c r="AE658" s="199"/>
      <c r="AF658" s="199"/>
      <c r="AG658" s="199"/>
      <c r="AH658" s="199"/>
      <c r="AI658" s="199"/>
      <c r="AJ658" s="199"/>
      <c r="AK658" s="199"/>
      <c r="AL658" s="199"/>
      <c r="AM658" s="199"/>
      <c r="AN658" s="199"/>
    </row>
    <row r="659" spans="3:40" ht="15" customHeight="1">
      <c r="C659" s="172"/>
      <c r="D659" s="316"/>
      <c r="E659" s="325"/>
      <c r="F659" s="240" t="s">
        <v>653</v>
      </c>
      <c r="G659" s="131"/>
      <c r="H659" s="131" t="s">
        <v>0</v>
      </c>
      <c r="I659" s="131" t="s">
        <v>139</v>
      </c>
      <c r="J659" s="131" t="s">
        <v>0</v>
      </c>
      <c r="K659" s="131" t="s">
        <v>140</v>
      </c>
      <c r="L659" s="131" t="s">
        <v>141</v>
      </c>
      <c r="M659" s="131" t="s">
        <v>0</v>
      </c>
      <c r="N659" s="131" t="s">
        <v>377</v>
      </c>
      <c r="O659" s="131" t="s">
        <v>143</v>
      </c>
      <c r="P659" s="131" t="s">
        <v>882</v>
      </c>
      <c r="Q659" s="89" t="str">
        <f t="shared" si="6"/>
        <v/>
      </c>
      <c r="R659" s="90" t="str">
        <f t="shared" si="7"/>
        <v/>
      </c>
      <c r="S659" s="91"/>
      <c r="T659" s="198"/>
      <c r="U659" s="198"/>
      <c r="Y659" s="199"/>
      <c r="Z659" s="199"/>
      <c r="AA659" s="199"/>
      <c r="AB659" s="199"/>
      <c r="AC659" s="199"/>
      <c r="AD659" s="199"/>
      <c r="AE659" s="199"/>
      <c r="AF659" s="199"/>
      <c r="AG659" s="199"/>
      <c r="AH659" s="199"/>
      <c r="AI659" s="199"/>
      <c r="AJ659" s="199"/>
      <c r="AK659" s="199"/>
      <c r="AL659" s="199"/>
      <c r="AM659" s="199"/>
      <c r="AN659" s="199"/>
    </row>
    <row r="660" spans="3:40" ht="15" customHeight="1">
      <c r="C660" s="172"/>
      <c r="D660" s="316"/>
      <c r="E660" s="325"/>
      <c r="F660" s="240" t="s">
        <v>654</v>
      </c>
      <c r="G660" s="131"/>
      <c r="H660" s="131" t="s">
        <v>0</v>
      </c>
      <c r="I660" s="131" t="s">
        <v>139</v>
      </c>
      <c r="J660" s="131" t="s">
        <v>0</v>
      </c>
      <c r="K660" s="131" t="s">
        <v>140</v>
      </c>
      <c r="L660" s="131" t="s">
        <v>141</v>
      </c>
      <c r="M660" s="131" t="s">
        <v>0</v>
      </c>
      <c r="N660" s="131" t="s">
        <v>378</v>
      </c>
      <c r="O660" s="131" t="s">
        <v>143</v>
      </c>
      <c r="P660" s="131" t="s">
        <v>883</v>
      </c>
      <c r="Q660" s="89" t="str">
        <f t="shared" si="6"/>
        <v/>
      </c>
      <c r="R660" s="90" t="str">
        <f t="shared" si="7"/>
        <v/>
      </c>
      <c r="S660" s="91"/>
      <c r="T660" s="198"/>
      <c r="U660" s="198"/>
      <c r="Y660" s="199"/>
      <c r="Z660" s="199"/>
      <c r="AA660" s="199"/>
      <c r="AB660" s="199"/>
      <c r="AC660" s="199"/>
      <c r="AD660" s="199"/>
      <c r="AE660" s="199"/>
      <c r="AF660" s="199"/>
      <c r="AG660" s="199"/>
      <c r="AH660" s="199"/>
      <c r="AI660" s="199"/>
      <c r="AJ660" s="199"/>
      <c r="AK660" s="199"/>
      <c r="AL660" s="199"/>
      <c r="AM660" s="199"/>
      <c r="AN660" s="199"/>
    </row>
    <row r="661" spans="3:40" ht="15" customHeight="1">
      <c r="C661" s="172"/>
      <c r="D661" s="316"/>
      <c r="E661" s="325"/>
      <c r="F661" s="240" t="s">
        <v>655</v>
      </c>
      <c r="G661" s="131"/>
      <c r="H661" s="131" t="s">
        <v>0</v>
      </c>
      <c r="I661" s="131" t="s">
        <v>139</v>
      </c>
      <c r="J661" s="131" t="s">
        <v>0</v>
      </c>
      <c r="K661" s="131" t="s">
        <v>140</v>
      </c>
      <c r="L661" s="131" t="s">
        <v>141</v>
      </c>
      <c r="M661" s="131" t="s">
        <v>0</v>
      </c>
      <c r="N661" s="131" t="s">
        <v>379</v>
      </c>
      <c r="O661" s="131" t="s">
        <v>143</v>
      </c>
      <c r="P661" s="131" t="s">
        <v>884</v>
      </c>
      <c r="Q661" s="89" t="str">
        <f t="shared" si="6"/>
        <v/>
      </c>
      <c r="R661" s="90" t="str">
        <f t="shared" si="7"/>
        <v/>
      </c>
      <c r="S661" s="91"/>
      <c r="T661" s="198"/>
      <c r="U661" s="198"/>
      <c r="Y661" s="199"/>
      <c r="Z661" s="199"/>
      <c r="AA661" s="199"/>
      <c r="AB661" s="199"/>
      <c r="AC661" s="199"/>
      <c r="AD661" s="199"/>
      <c r="AE661" s="199"/>
      <c r="AF661" s="199"/>
      <c r="AG661" s="199"/>
      <c r="AH661" s="199"/>
      <c r="AI661" s="199"/>
      <c r="AJ661" s="199"/>
      <c r="AK661" s="199"/>
      <c r="AL661" s="199"/>
      <c r="AM661" s="199"/>
      <c r="AN661" s="199"/>
    </row>
    <row r="662" spans="3:40" ht="15" customHeight="1">
      <c r="C662" s="172"/>
      <c r="D662" s="316"/>
      <c r="E662" s="325"/>
      <c r="F662" s="240" t="s">
        <v>656</v>
      </c>
      <c r="G662" s="131"/>
      <c r="H662" s="131" t="s">
        <v>0</v>
      </c>
      <c r="I662" s="131" t="s">
        <v>139</v>
      </c>
      <c r="J662" s="131" t="s">
        <v>0</v>
      </c>
      <c r="K662" s="131" t="s">
        <v>140</v>
      </c>
      <c r="L662" s="131" t="s">
        <v>141</v>
      </c>
      <c r="M662" s="131" t="s">
        <v>0</v>
      </c>
      <c r="N662" s="131" t="s">
        <v>380</v>
      </c>
      <c r="O662" s="131" t="s">
        <v>143</v>
      </c>
      <c r="P662" s="131" t="s">
        <v>885</v>
      </c>
      <c r="Q662" s="89" t="str">
        <f t="shared" si="6"/>
        <v/>
      </c>
      <c r="R662" s="90" t="str">
        <f t="shared" si="7"/>
        <v/>
      </c>
      <c r="S662" s="91"/>
      <c r="T662" s="198"/>
      <c r="U662" s="198"/>
      <c r="Y662" s="199"/>
      <c r="Z662" s="199"/>
      <c r="AA662" s="199"/>
      <c r="AB662" s="199"/>
      <c r="AC662" s="199"/>
      <c r="AD662" s="199"/>
      <c r="AE662" s="199"/>
      <c r="AF662" s="199"/>
      <c r="AG662" s="199"/>
      <c r="AH662" s="199"/>
      <c r="AI662" s="199"/>
      <c r="AJ662" s="199"/>
      <c r="AK662" s="199"/>
      <c r="AL662" s="199"/>
      <c r="AM662" s="199"/>
      <c r="AN662" s="199"/>
    </row>
    <row r="663" spans="3:40" ht="15" customHeight="1">
      <c r="C663" s="172"/>
      <c r="D663" s="316"/>
      <c r="E663" s="325"/>
      <c r="F663" s="240" t="s">
        <v>657</v>
      </c>
      <c r="G663" s="131"/>
      <c r="H663" s="131" t="s">
        <v>0</v>
      </c>
      <c r="I663" s="131" t="s">
        <v>139</v>
      </c>
      <c r="J663" s="131" t="s">
        <v>0</v>
      </c>
      <c r="K663" s="131" t="s">
        <v>140</v>
      </c>
      <c r="L663" s="131" t="s">
        <v>141</v>
      </c>
      <c r="M663" s="131" t="s">
        <v>0</v>
      </c>
      <c r="N663" s="131" t="s">
        <v>381</v>
      </c>
      <c r="O663" s="131" t="s">
        <v>143</v>
      </c>
      <c r="P663" s="131" t="s">
        <v>886</v>
      </c>
      <c r="Q663" s="89" t="str">
        <f t="shared" si="6"/>
        <v/>
      </c>
      <c r="R663" s="90" t="str">
        <f t="shared" si="7"/>
        <v/>
      </c>
      <c r="S663" s="91"/>
      <c r="T663" s="198"/>
      <c r="U663" s="198"/>
      <c r="Y663" s="199"/>
      <c r="Z663" s="199"/>
      <c r="AA663" s="199"/>
      <c r="AB663" s="199"/>
      <c r="AC663" s="199"/>
      <c r="AD663" s="199"/>
      <c r="AE663" s="199"/>
      <c r="AF663" s="199"/>
      <c r="AG663" s="199"/>
      <c r="AH663" s="199"/>
      <c r="AI663" s="199"/>
      <c r="AJ663" s="199"/>
      <c r="AK663" s="199"/>
      <c r="AL663" s="199"/>
      <c r="AM663" s="199"/>
      <c r="AN663" s="199"/>
    </row>
    <row r="664" spans="3:40" ht="15" customHeight="1">
      <c r="C664" s="172"/>
      <c r="D664" s="316"/>
      <c r="E664" s="325"/>
      <c r="F664" s="240" t="s">
        <v>658</v>
      </c>
      <c r="G664" s="131"/>
      <c r="H664" s="131" t="s">
        <v>0</v>
      </c>
      <c r="I664" s="131" t="s">
        <v>139</v>
      </c>
      <c r="J664" s="131" t="s">
        <v>0</v>
      </c>
      <c r="K664" s="131" t="s">
        <v>140</v>
      </c>
      <c r="L664" s="131" t="s">
        <v>141</v>
      </c>
      <c r="M664" s="131" t="s">
        <v>0</v>
      </c>
      <c r="N664" s="131" t="s">
        <v>382</v>
      </c>
      <c r="O664" s="131" t="s">
        <v>143</v>
      </c>
      <c r="P664" s="131" t="s">
        <v>887</v>
      </c>
      <c r="Q664" s="89" t="str">
        <f t="shared" si="6"/>
        <v/>
      </c>
      <c r="R664" s="90" t="str">
        <f t="shared" si="7"/>
        <v/>
      </c>
      <c r="S664" s="91"/>
      <c r="T664" s="198"/>
      <c r="U664" s="198"/>
      <c r="Y664" s="199"/>
      <c r="Z664" s="199"/>
      <c r="AA664" s="199"/>
      <c r="AB664" s="199"/>
      <c r="AC664" s="199"/>
      <c r="AD664" s="199"/>
      <c r="AE664" s="199"/>
      <c r="AF664" s="199"/>
      <c r="AG664" s="199"/>
      <c r="AH664" s="199"/>
      <c r="AI664" s="199"/>
      <c r="AJ664" s="199"/>
      <c r="AK664" s="199"/>
      <c r="AL664" s="199"/>
      <c r="AM664" s="199"/>
      <c r="AN664" s="199"/>
    </row>
    <row r="665" spans="3:40" ht="15" customHeight="1">
      <c r="C665" s="172"/>
      <c r="D665" s="316"/>
      <c r="E665" s="325"/>
      <c r="F665" s="240" t="s">
        <v>659</v>
      </c>
      <c r="G665" s="131"/>
      <c r="H665" s="131" t="s">
        <v>0</v>
      </c>
      <c r="I665" s="131" t="s">
        <v>139</v>
      </c>
      <c r="J665" s="131" t="s">
        <v>0</v>
      </c>
      <c r="K665" s="131" t="s">
        <v>140</v>
      </c>
      <c r="L665" s="131" t="s">
        <v>141</v>
      </c>
      <c r="M665" s="131" t="s">
        <v>0</v>
      </c>
      <c r="N665" s="131" t="s">
        <v>365</v>
      </c>
      <c r="O665" s="131" t="s">
        <v>143</v>
      </c>
      <c r="P665" s="131" t="s">
        <v>888</v>
      </c>
      <c r="Q665" s="89" t="str">
        <f t="shared" si="6"/>
        <v/>
      </c>
      <c r="R665" s="90" t="str">
        <f t="shared" si="7"/>
        <v/>
      </c>
      <c r="S665" s="91"/>
      <c r="T665" s="198"/>
      <c r="U665" s="198"/>
      <c r="Y665" s="199"/>
      <c r="Z665" s="199"/>
      <c r="AA665" s="199"/>
      <c r="AB665" s="199"/>
      <c r="AC665" s="199"/>
      <c r="AD665" s="199"/>
      <c r="AE665" s="199"/>
      <c r="AF665" s="199"/>
      <c r="AG665" s="199"/>
      <c r="AH665" s="199"/>
      <c r="AI665" s="199"/>
      <c r="AJ665" s="199"/>
      <c r="AK665" s="199"/>
      <c r="AL665" s="199"/>
      <c r="AM665" s="199"/>
      <c r="AN665" s="199"/>
    </row>
    <row r="666" spans="3:40" ht="15" customHeight="1">
      <c r="C666" s="172"/>
      <c r="D666" s="316"/>
      <c r="E666" s="325"/>
      <c r="F666" s="240" t="s">
        <v>66</v>
      </c>
      <c r="G666" s="131"/>
      <c r="H666" s="131" t="s">
        <v>0</v>
      </c>
      <c r="I666" s="131" t="s">
        <v>139</v>
      </c>
      <c r="J666" s="131" t="s">
        <v>0</v>
      </c>
      <c r="K666" s="131" t="s">
        <v>140</v>
      </c>
      <c r="L666" s="131" t="s">
        <v>141</v>
      </c>
      <c r="M666" s="131" t="s">
        <v>0</v>
      </c>
      <c r="N666" s="131" t="s">
        <v>383</v>
      </c>
      <c r="O666" s="131" t="s">
        <v>143</v>
      </c>
      <c r="P666" s="131" t="s">
        <v>889</v>
      </c>
      <c r="Q666" s="89" t="str">
        <f t="shared" si="6"/>
        <v/>
      </c>
      <c r="R666" s="90" t="str">
        <f t="shared" si="7"/>
        <v/>
      </c>
      <c r="S666" s="91"/>
      <c r="T666" s="198"/>
      <c r="U666" s="198"/>
      <c r="Y666" s="199"/>
      <c r="Z666" s="199"/>
      <c r="AA666" s="199"/>
      <c r="AB666" s="199"/>
      <c r="AC666" s="199"/>
      <c r="AD666" s="199"/>
      <c r="AE666" s="199"/>
      <c r="AF666" s="199"/>
      <c r="AG666" s="199"/>
      <c r="AH666" s="199"/>
      <c r="AI666" s="199"/>
      <c r="AJ666" s="199"/>
      <c r="AK666" s="199"/>
      <c r="AL666" s="199"/>
      <c r="AM666" s="199"/>
      <c r="AN666" s="199"/>
    </row>
    <row r="667" spans="3:40" ht="15" customHeight="1">
      <c r="C667" s="172"/>
      <c r="D667" s="316"/>
      <c r="E667" s="325"/>
      <c r="F667" s="240" t="s">
        <v>660</v>
      </c>
      <c r="G667" s="131"/>
      <c r="H667" s="131" t="s">
        <v>0</v>
      </c>
      <c r="I667" s="131" t="s">
        <v>139</v>
      </c>
      <c r="J667" s="131" t="s">
        <v>0</v>
      </c>
      <c r="K667" s="131" t="s">
        <v>140</v>
      </c>
      <c r="L667" s="131" t="s">
        <v>141</v>
      </c>
      <c r="M667" s="131" t="s">
        <v>0</v>
      </c>
      <c r="N667" s="131" t="s">
        <v>384</v>
      </c>
      <c r="O667" s="131" t="s">
        <v>143</v>
      </c>
      <c r="P667" s="131" t="s">
        <v>890</v>
      </c>
      <c r="Q667" s="89" t="str">
        <f t="shared" si="6"/>
        <v/>
      </c>
      <c r="R667" s="90" t="str">
        <f t="shared" si="7"/>
        <v/>
      </c>
      <c r="S667" s="91"/>
      <c r="T667" s="198"/>
      <c r="U667" s="198"/>
      <c r="Y667" s="199"/>
      <c r="Z667" s="199"/>
      <c r="AA667" s="199"/>
      <c r="AB667" s="199"/>
      <c r="AC667" s="199"/>
      <c r="AD667" s="199"/>
      <c r="AE667" s="199"/>
      <c r="AF667" s="199"/>
      <c r="AG667" s="199"/>
      <c r="AH667" s="199"/>
      <c r="AI667" s="199"/>
      <c r="AJ667" s="199"/>
      <c r="AK667" s="199"/>
      <c r="AL667" s="199"/>
      <c r="AM667" s="199"/>
      <c r="AN667" s="199"/>
    </row>
    <row r="668" spans="3:40" ht="15" customHeight="1">
      <c r="C668" s="172"/>
      <c r="D668" s="316"/>
      <c r="E668" s="325"/>
      <c r="F668" s="240" t="s">
        <v>661</v>
      </c>
      <c r="G668" s="131"/>
      <c r="H668" s="131" t="s">
        <v>0</v>
      </c>
      <c r="I668" s="131" t="s">
        <v>139</v>
      </c>
      <c r="J668" s="131" t="s">
        <v>0</v>
      </c>
      <c r="K668" s="131" t="s">
        <v>140</v>
      </c>
      <c r="L668" s="131" t="s">
        <v>141</v>
      </c>
      <c r="M668" s="131" t="s">
        <v>0</v>
      </c>
      <c r="N668" s="131" t="s">
        <v>385</v>
      </c>
      <c r="O668" s="131" t="s">
        <v>143</v>
      </c>
      <c r="P668" s="131" t="s">
        <v>891</v>
      </c>
      <c r="Q668" s="89" t="str">
        <f t="shared" si="6"/>
        <v/>
      </c>
      <c r="R668" s="90" t="str">
        <f t="shared" si="7"/>
        <v/>
      </c>
      <c r="S668" s="91"/>
      <c r="T668" s="198"/>
      <c r="U668" s="200"/>
      <c r="Y668" s="170"/>
      <c r="Z668" s="170"/>
      <c r="AA668" s="170"/>
      <c r="AB668" s="170"/>
      <c r="AC668" s="170"/>
      <c r="AD668" s="170"/>
      <c r="AE668" s="170"/>
      <c r="AF668" s="170"/>
      <c r="AG668" s="170"/>
      <c r="AH668" s="170"/>
      <c r="AI668" s="170"/>
      <c r="AJ668" s="170"/>
      <c r="AK668" s="170"/>
      <c r="AL668" s="170"/>
      <c r="AM668" s="170"/>
      <c r="AN668" s="170"/>
    </row>
    <row r="669" spans="3:40" ht="15" customHeight="1">
      <c r="C669" s="172"/>
      <c r="D669" s="316"/>
      <c r="E669" s="325"/>
      <c r="F669" s="241" t="s">
        <v>662</v>
      </c>
      <c r="G669" s="131"/>
      <c r="H669" s="131" t="s">
        <v>0</v>
      </c>
      <c r="I669" s="131" t="s">
        <v>139</v>
      </c>
      <c r="J669" s="131" t="s">
        <v>0</v>
      </c>
      <c r="K669" s="131" t="s">
        <v>140</v>
      </c>
      <c r="L669" s="131" t="s">
        <v>141</v>
      </c>
      <c r="M669" s="131" t="s">
        <v>0</v>
      </c>
      <c r="N669" s="131" t="s">
        <v>419</v>
      </c>
      <c r="O669" s="131" t="s">
        <v>143</v>
      </c>
      <c r="P669" s="131" t="s">
        <v>892</v>
      </c>
      <c r="Q669" s="89" t="str">
        <f t="shared" si="6"/>
        <v/>
      </c>
      <c r="R669" s="90" t="str">
        <f t="shared" si="7"/>
        <v/>
      </c>
      <c r="S669" s="91"/>
      <c r="T669" s="198"/>
      <c r="U669" s="198"/>
      <c r="Y669" s="199"/>
      <c r="Z669" s="199"/>
      <c r="AA669" s="199"/>
      <c r="AB669" s="199"/>
      <c r="AC669" s="199"/>
      <c r="AD669" s="199"/>
      <c r="AE669" s="199"/>
      <c r="AF669" s="199"/>
      <c r="AG669" s="199"/>
      <c r="AH669" s="199"/>
      <c r="AI669" s="199"/>
      <c r="AJ669" s="199"/>
      <c r="AK669" s="199"/>
      <c r="AL669" s="199"/>
      <c r="AM669" s="199"/>
      <c r="AN669" s="199"/>
    </row>
    <row r="670" spans="3:40" ht="15" customHeight="1">
      <c r="C670" s="172"/>
      <c r="D670" s="316" t="s">
        <v>482</v>
      </c>
      <c r="E670" s="326" t="s">
        <v>664</v>
      </c>
      <c r="F670" s="240" t="s">
        <v>665</v>
      </c>
      <c r="G670" s="131"/>
      <c r="H670" s="131" t="s">
        <v>0</v>
      </c>
      <c r="I670" s="131" t="s">
        <v>139</v>
      </c>
      <c r="J670" s="131" t="s">
        <v>0</v>
      </c>
      <c r="K670" s="131" t="s">
        <v>140</v>
      </c>
      <c r="L670" s="131" t="s">
        <v>141</v>
      </c>
      <c r="M670" s="131" t="s">
        <v>0</v>
      </c>
      <c r="N670" s="131" t="s">
        <v>386</v>
      </c>
      <c r="O670" s="131" t="s">
        <v>143</v>
      </c>
      <c r="P670" s="131" t="s">
        <v>893</v>
      </c>
      <c r="Q670" s="89" t="str">
        <f t="shared" si="6"/>
        <v/>
      </c>
      <c r="R670" s="90" t="str">
        <f t="shared" si="7"/>
        <v/>
      </c>
      <c r="S670" s="91"/>
      <c r="T670" s="198"/>
      <c r="U670" s="198"/>
      <c r="Y670" s="199"/>
      <c r="Z670" s="199"/>
      <c r="AA670" s="199"/>
      <c r="AB670" s="199"/>
      <c r="AC670" s="199"/>
      <c r="AD670" s="199"/>
      <c r="AE670" s="199"/>
      <c r="AF670" s="199"/>
      <c r="AG670" s="199"/>
      <c r="AH670" s="199"/>
      <c r="AI670" s="199"/>
      <c r="AJ670" s="199"/>
      <c r="AK670" s="199"/>
      <c r="AL670" s="199"/>
      <c r="AM670" s="199"/>
      <c r="AN670" s="199"/>
    </row>
    <row r="671" spans="3:40" ht="15" customHeight="1">
      <c r="C671" s="172"/>
      <c r="D671" s="316"/>
      <c r="E671" s="326"/>
      <c r="F671" s="240" t="s">
        <v>666</v>
      </c>
      <c r="G671" s="131"/>
      <c r="H671" s="131" t="s">
        <v>0</v>
      </c>
      <c r="I671" s="131" t="s">
        <v>139</v>
      </c>
      <c r="J671" s="131" t="s">
        <v>0</v>
      </c>
      <c r="K671" s="131" t="s">
        <v>140</v>
      </c>
      <c r="L671" s="131" t="s">
        <v>141</v>
      </c>
      <c r="M671" s="131" t="s">
        <v>0</v>
      </c>
      <c r="N671" s="131" t="s">
        <v>387</v>
      </c>
      <c r="O671" s="131" t="s">
        <v>143</v>
      </c>
      <c r="P671" s="131" t="s">
        <v>894</v>
      </c>
      <c r="Q671" s="89" t="str">
        <f t="shared" si="6"/>
        <v/>
      </c>
      <c r="R671" s="90" t="str">
        <f t="shared" si="7"/>
        <v/>
      </c>
      <c r="S671" s="91"/>
      <c r="T671" s="198"/>
      <c r="U671" s="198"/>
      <c r="Y671" s="199"/>
      <c r="Z671" s="199"/>
      <c r="AA671" s="199"/>
      <c r="AB671" s="199"/>
      <c r="AC671" s="199"/>
      <c r="AD671" s="199"/>
      <c r="AE671" s="199"/>
      <c r="AF671" s="199"/>
      <c r="AG671" s="199"/>
      <c r="AH671" s="199"/>
      <c r="AI671" s="199"/>
      <c r="AJ671" s="199"/>
      <c r="AK671" s="199"/>
      <c r="AL671" s="199"/>
      <c r="AM671" s="199"/>
      <c r="AN671" s="199"/>
    </row>
    <row r="672" spans="3:40" ht="15" customHeight="1">
      <c r="C672" s="172"/>
      <c r="D672" s="316"/>
      <c r="E672" s="326"/>
      <c r="F672" s="240" t="s">
        <v>667</v>
      </c>
      <c r="G672" s="131"/>
      <c r="H672" s="131" t="s">
        <v>0</v>
      </c>
      <c r="I672" s="131" t="s">
        <v>139</v>
      </c>
      <c r="J672" s="131" t="s">
        <v>0</v>
      </c>
      <c r="K672" s="131" t="s">
        <v>140</v>
      </c>
      <c r="L672" s="131" t="s">
        <v>141</v>
      </c>
      <c r="M672" s="131" t="s">
        <v>0</v>
      </c>
      <c r="N672" s="131" t="s">
        <v>388</v>
      </c>
      <c r="O672" s="131" t="s">
        <v>143</v>
      </c>
      <c r="P672" s="131" t="s">
        <v>895</v>
      </c>
      <c r="Q672" s="89" t="str">
        <f t="shared" si="6"/>
        <v/>
      </c>
      <c r="R672" s="90" t="str">
        <f t="shared" si="7"/>
        <v/>
      </c>
      <c r="S672" s="91"/>
      <c r="T672" s="198"/>
      <c r="U672" s="198"/>
      <c r="Y672" s="199"/>
      <c r="Z672" s="199"/>
      <c r="AA672" s="199"/>
      <c r="AB672" s="199"/>
      <c r="AC672" s="199"/>
      <c r="AD672" s="199"/>
      <c r="AE672" s="199"/>
      <c r="AF672" s="199"/>
      <c r="AG672" s="199"/>
      <c r="AH672" s="199"/>
      <c r="AI672" s="199"/>
      <c r="AJ672" s="199"/>
      <c r="AK672" s="199"/>
      <c r="AL672" s="199"/>
      <c r="AM672" s="199"/>
      <c r="AN672" s="199"/>
    </row>
    <row r="673" spans="3:40" ht="15" customHeight="1">
      <c r="C673" s="172"/>
      <c r="D673" s="316"/>
      <c r="E673" s="326"/>
      <c r="F673" s="240" t="s">
        <v>67</v>
      </c>
      <c r="G673" s="131"/>
      <c r="H673" s="131" t="s">
        <v>0</v>
      </c>
      <c r="I673" s="131" t="s">
        <v>139</v>
      </c>
      <c r="J673" s="131" t="s">
        <v>0</v>
      </c>
      <c r="K673" s="131" t="s">
        <v>140</v>
      </c>
      <c r="L673" s="131" t="s">
        <v>141</v>
      </c>
      <c r="M673" s="131" t="s">
        <v>0</v>
      </c>
      <c r="N673" s="131" t="s">
        <v>389</v>
      </c>
      <c r="O673" s="131" t="s">
        <v>143</v>
      </c>
      <c r="P673" s="131" t="s">
        <v>896</v>
      </c>
      <c r="Q673" s="89" t="str">
        <f t="shared" si="6"/>
        <v/>
      </c>
      <c r="R673" s="90" t="str">
        <f t="shared" si="7"/>
        <v/>
      </c>
      <c r="S673" s="91"/>
      <c r="T673" s="198"/>
      <c r="U673" s="198"/>
      <c r="Y673" s="199"/>
      <c r="Z673" s="199"/>
      <c r="AA673" s="199"/>
      <c r="AB673" s="199"/>
      <c r="AC673" s="199"/>
      <c r="AD673" s="199"/>
      <c r="AE673" s="199"/>
      <c r="AF673" s="199"/>
      <c r="AG673" s="199"/>
      <c r="AH673" s="199"/>
      <c r="AI673" s="199"/>
      <c r="AJ673" s="199"/>
      <c r="AK673" s="199"/>
      <c r="AL673" s="199"/>
      <c r="AM673" s="199"/>
      <c r="AN673" s="199"/>
    </row>
    <row r="674" spans="3:40" ht="15" customHeight="1">
      <c r="C674" s="172"/>
      <c r="D674" s="316"/>
      <c r="E674" s="326"/>
      <c r="F674" s="240" t="s">
        <v>668</v>
      </c>
      <c r="G674" s="131"/>
      <c r="H674" s="131" t="s">
        <v>0</v>
      </c>
      <c r="I674" s="131" t="s">
        <v>139</v>
      </c>
      <c r="J674" s="131" t="s">
        <v>0</v>
      </c>
      <c r="K674" s="131" t="s">
        <v>140</v>
      </c>
      <c r="L674" s="131" t="s">
        <v>141</v>
      </c>
      <c r="M674" s="131" t="s">
        <v>0</v>
      </c>
      <c r="N674" s="131" t="s">
        <v>390</v>
      </c>
      <c r="O674" s="131" t="s">
        <v>143</v>
      </c>
      <c r="P674" s="131" t="s">
        <v>897</v>
      </c>
      <c r="Q674" s="89" t="str">
        <f t="shared" si="6"/>
        <v/>
      </c>
      <c r="R674" s="90" t="str">
        <f t="shared" si="7"/>
        <v/>
      </c>
      <c r="S674" s="91"/>
      <c r="T674" s="198"/>
      <c r="U674" s="198"/>
      <c r="Y674" s="199"/>
      <c r="Z674" s="199"/>
      <c r="AA674" s="199"/>
      <c r="AB674" s="199"/>
      <c r="AC674" s="199"/>
      <c r="AD674" s="199"/>
      <c r="AE674" s="199"/>
      <c r="AF674" s="199"/>
      <c r="AG674" s="199"/>
      <c r="AH674" s="199"/>
      <c r="AI674" s="199"/>
      <c r="AJ674" s="199"/>
      <c r="AK674" s="199"/>
      <c r="AL674" s="199"/>
      <c r="AM674" s="199"/>
      <c r="AN674" s="199"/>
    </row>
    <row r="675" spans="3:40" ht="15" customHeight="1">
      <c r="C675" s="172"/>
      <c r="D675" s="316"/>
      <c r="E675" s="326"/>
      <c r="F675" s="240" t="s">
        <v>669</v>
      </c>
      <c r="G675" s="131"/>
      <c r="H675" s="131" t="s">
        <v>0</v>
      </c>
      <c r="I675" s="131" t="s">
        <v>139</v>
      </c>
      <c r="J675" s="131" t="s">
        <v>0</v>
      </c>
      <c r="K675" s="131" t="s">
        <v>140</v>
      </c>
      <c r="L675" s="131" t="s">
        <v>141</v>
      </c>
      <c r="M675" s="131" t="s">
        <v>0</v>
      </c>
      <c r="N675" s="131" t="s">
        <v>391</v>
      </c>
      <c r="O675" s="131" t="s">
        <v>143</v>
      </c>
      <c r="P675" s="131" t="s">
        <v>898</v>
      </c>
      <c r="Q675" s="89" t="str">
        <f t="shared" si="6"/>
        <v/>
      </c>
      <c r="R675" s="90" t="str">
        <f t="shared" si="7"/>
        <v/>
      </c>
      <c r="S675" s="91"/>
      <c r="T675" s="198"/>
      <c r="U675" s="198"/>
      <c r="Y675" s="199"/>
      <c r="Z675" s="199"/>
      <c r="AA675" s="199"/>
      <c r="AB675" s="199"/>
      <c r="AC675" s="199"/>
      <c r="AD675" s="199"/>
      <c r="AE675" s="199"/>
      <c r="AF675" s="199"/>
      <c r="AG675" s="199"/>
      <c r="AH675" s="199"/>
      <c r="AI675" s="199"/>
      <c r="AJ675" s="199"/>
      <c r="AK675" s="199"/>
      <c r="AL675" s="199"/>
      <c r="AM675" s="199"/>
      <c r="AN675" s="199"/>
    </row>
    <row r="676" spans="3:40" ht="15" customHeight="1">
      <c r="C676" s="172"/>
      <c r="D676" s="316"/>
      <c r="E676" s="326"/>
      <c r="F676" s="240" t="s">
        <v>68</v>
      </c>
      <c r="G676" s="131"/>
      <c r="H676" s="131" t="s">
        <v>0</v>
      </c>
      <c r="I676" s="131" t="s">
        <v>139</v>
      </c>
      <c r="J676" s="131" t="s">
        <v>0</v>
      </c>
      <c r="K676" s="131" t="s">
        <v>140</v>
      </c>
      <c r="L676" s="131" t="s">
        <v>141</v>
      </c>
      <c r="M676" s="131" t="s">
        <v>0</v>
      </c>
      <c r="N676" s="131" t="s">
        <v>392</v>
      </c>
      <c r="O676" s="131" t="s">
        <v>143</v>
      </c>
      <c r="P676" s="131" t="s">
        <v>899</v>
      </c>
      <c r="Q676" s="89" t="str">
        <f t="shared" si="6"/>
        <v/>
      </c>
      <c r="R676" s="90" t="str">
        <f t="shared" si="7"/>
        <v/>
      </c>
      <c r="S676" s="91"/>
      <c r="T676" s="198"/>
      <c r="U676" s="198"/>
      <c r="Y676" s="199"/>
      <c r="Z676" s="199"/>
      <c r="AA676" s="199"/>
      <c r="AB676" s="199"/>
      <c r="AC676" s="199"/>
      <c r="AD676" s="199"/>
      <c r="AE676" s="199"/>
      <c r="AF676" s="199"/>
      <c r="AG676" s="199"/>
      <c r="AH676" s="199"/>
      <c r="AI676" s="199"/>
      <c r="AJ676" s="199"/>
      <c r="AK676" s="199"/>
      <c r="AL676" s="199"/>
      <c r="AM676" s="199"/>
      <c r="AN676" s="199"/>
    </row>
    <row r="677" spans="3:40" ht="15" customHeight="1">
      <c r="C677" s="172"/>
      <c r="D677" s="316"/>
      <c r="E677" s="326"/>
      <c r="F677" s="240" t="s">
        <v>670</v>
      </c>
      <c r="G677" s="131"/>
      <c r="H677" s="131" t="s">
        <v>0</v>
      </c>
      <c r="I677" s="131" t="s">
        <v>139</v>
      </c>
      <c r="J677" s="131" t="s">
        <v>0</v>
      </c>
      <c r="K677" s="131" t="s">
        <v>140</v>
      </c>
      <c r="L677" s="131" t="s">
        <v>141</v>
      </c>
      <c r="M677" s="131" t="s">
        <v>0</v>
      </c>
      <c r="N677" s="131" t="s">
        <v>393</v>
      </c>
      <c r="O677" s="131" t="s">
        <v>143</v>
      </c>
      <c r="P677" s="131" t="s">
        <v>900</v>
      </c>
      <c r="Q677" s="89" t="str">
        <f t="shared" si="6"/>
        <v/>
      </c>
      <c r="R677" s="90" t="str">
        <f t="shared" si="7"/>
        <v/>
      </c>
      <c r="S677" s="91"/>
      <c r="T677" s="198"/>
      <c r="U677" s="198"/>
      <c r="Y677" s="199"/>
      <c r="Z677" s="199"/>
      <c r="AA677" s="199"/>
      <c r="AB677" s="199"/>
      <c r="AC677" s="199"/>
      <c r="AD677" s="199"/>
      <c r="AE677" s="199"/>
      <c r="AF677" s="199"/>
      <c r="AG677" s="199"/>
      <c r="AH677" s="199"/>
      <c r="AI677" s="199"/>
      <c r="AJ677" s="199"/>
      <c r="AK677" s="199"/>
      <c r="AL677" s="199"/>
      <c r="AM677" s="199"/>
      <c r="AN677" s="199"/>
    </row>
    <row r="678" spans="3:40" ht="15" customHeight="1">
      <c r="C678" s="172"/>
      <c r="D678" s="316"/>
      <c r="E678" s="326"/>
      <c r="F678" s="240" t="s">
        <v>671</v>
      </c>
      <c r="G678" s="131"/>
      <c r="H678" s="131" t="s">
        <v>0</v>
      </c>
      <c r="I678" s="131" t="s">
        <v>139</v>
      </c>
      <c r="J678" s="131" t="s">
        <v>0</v>
      </c>
      <c r="K678" s="131" t="s">
        <v>140</v>
      </c>
      <c r="L678" s="131" t="s">
        <v>141</v>
      </c>
      <c r="M678" s="131" t="s">
        <v>0</v>
      </c>
      <c r="N678" s="131" t="s">
        <v>394</v>
      </c>
      <c r="O678" s="131" t="s">
        <v>143</v>
      </c>
      <c r="P678" s="131" t="s">
        <v>901</v>
      </c>
      <c r="Q678" s="89" t="str">
        <f t="shared" si="6"/>
        <v/>
      </c>
      <c r="R678" s="90" t="str">
        <f t="shared" si="7"/>
        <v/>
      </c>
      <c r="S678" s="91"/>
      <c r="T678" s="198"/>
      <c r="U678" s="198"/>
      <c r="Y678" s="199"/>
      <c r="Z678" s="199"/>
      <c r="AA678" s="199"/>
      <c r="AB678" s="199"/>
      <c r="AC678" s="199"/>
      <c r="AD678" s="199"/>
      <c r="AE678" s="199"/>
      <c r="AF678" s="199"/>
      <c r="AG678" s="199"/>
      <c r="AH678" s="199"/>
      <c r="AI678" s="199"/>
      <c r="AJ678" s="199"/>
      <c r="AK678" s="199"/>
      <c r="AL678" s="199"/>
      <c r="AM678" s="199"/>
      <c r="AN678" s="199"/>
    </row>
    <row r="679" spans="3:40" ht="15" customHeight="1">
      <c r="C679" s="172"/>
      <c r="D679" s="316"/>
      <c r="E679" s="326"/>
      <c r="F679" s="240" t="s">
        <v>672</v>
      </c>
      <c r="G679" s="131"/>
      <c r="H679" s="131" t="s">
        <v>0</v>
      </c>
      <c r="I679" s="131" t="s">
        <v>139</v>
      </c>
      <c r="J679" s="131" t="s">
        <v>0</v>
      </c>
      <c r="K679" s="131" t="s">
        <v>140</v>
      </c>
      <c r="L679" s="131" t="s">
        <v>141</v>
      </c>
      <c r="M679" s="131" t="s">
        <v>0</v>
      </c>
      <c r="N679" s="131" t="s">
        <v>395</v>
      </c>
      <c r="O679" s="131" t="s">
        <v>143</v>
      </c>
      <c r="P679" s="131" t="s">
        <v>902</v>
      </c>
      <c r="Q679" s="89" t="str">
        <f t="shared" si="6"/>
        <v/>
      </c>
      <c r="R679" s="90" t="str">
        <f t="shared" si="7"/>
        <v/>
      </c>
      <c r="S679" s="91"/>
      <c r="T679" s="198"/>
      <c r="U679" s="198"/>
      <c r="Y679" s="199"/>
      <c r="Z679" s="199"/>
      <c r="AA679" s="199"/>
      <c r="AB679" s="199"/>
      <c r="AC679" s="199"/>
      <c r="AD679" s="199"/>
      <c r="AE679" s="199"/>
      <c r="AF679" s="199"/>
      <c r="AG679" s="199"/>
      <c r="AH679" s="199"/>
      <c r="AI679" s="199"/>
      <c r="AJ679" s="199"/>
      <c r="AK679" s="199"/>
      <c r="AL679" s="199"/>
      <c r="AM679" s="199"/>
      <c r="AN679" s="199"/>
    </row>
    <row r="680" spans="3:40" ht="15" customHeight="1">
      <c r="C680" s="172"/>
      <c r="D680" s="316"/>
      <c r="E680" s="326"/>
      <c r="F680" s="240" t="s">
        <v>673</v>
      </c>
      <c r="G680" s="131"/>
      <c r="H680" s="131" t="s">
        <v>0</v>
      </c>
      <c r="I680" s="131" t="s">
        <v>139</v>
      </c>
      <c r="J680" s="131" t="s">
        <v>0</v>
      </c>
      <c r="K680" s="131" t="s">
        <v>140</v>
      </c>
      <c r="L680" s="131" t="s">
        <v>141</v>
      </c>
      <c r="M680" s="131" t="s">
        <v>0</v>
      </c>
      <c r="N680" s="131" t="s">
        <v>396</v>
      </c>
      <c r="O680" s="131" t="s">
        <v>143</v>
      </c>
      <c r="P680" s="131" t="s">
        <v>903</v>
      </c>
      <c r="Q680" s="89" t="str">
        <f t="shared" si="6"/>
        <v/>
      </c>
      <c r="R680" s="90" t="str">
        <f t="shared" si="7"/>
        <v/>
      </c>
      <c r="S680" s="91"/>
      <c r="T680" s="198"/>
      <c r="U680" s="198"/>
      <c r="Y680" s="199"/>
      <c r="Z680" s="199"/>
      <c r="AA680" s="199"/>
      <c r="AB680" s="199"/>
      <c r="AC680" s="199"/>
      <c r="AD680" s="199"/>
      <c r="AE680" s="199"/>
      <c r="AF680" s="199"/>
      <c r="AG680" s="199"/>
      <c r="AH680" s="199"/>
      <c r="AI680" s="199"/>
      <c r="AJ680" s="199"/>
      <c r="AK680" s="199"/>
      <c r="AL680" s="199"/>
      <c r="AM680" s="199"/>
      <c r="AN680" s="199"/>
    </row>
    <row r="681" spans="3:40" ht="15" customHeight="1">
      <c r="C681" s="172"/>
      <c r="D681" s="316"/>
      <c r="E681" s="326"/>
      <c r="F681" s="240" t="s">
        <v>69</v>
      </c>
      <c r="G681" s="131"/>
      <c r="H681" s="131" t="s">
        <v>0</v>
      </c>
      <c r="I681" s="131" t="s">
        <v>139</v>
      </c>
      <c r="J681" s="131" t="s">
        <v>0</v>
      </c>
      <c r="K681" s="131" t="s">
        <v>140</v>
      </c>
      <c r="L681" s="131" t="s">
        <v>141</v>
      </c>
      <c r="M681" s="131" t="s">
        <v>0</v>
      </c>
      <c r="N681" s="131" t="s">
        <v>397</v>
      </c>
      <c r="O681" s="131" t="s">
        <v>143</v>
      </c>
      <c r="P681" s="131" t="s">
        <v>904</v>
      </c>
      <c r="Q681" s="89" t="str">
        <f t="shared" si="6"/>
        <v/>
      </c>
      <c r="R681" s="90" t="str">
        <f t="shared" si="7"/>
        <v/>
      </c>
      <c r="S681" s="91"/>
      <c r="T681" s="198"/>
      <c r="U681" s="198"/>
      <c r="Y681" s="199"/>
      <c r="Z681" s="199"/>
      <c r="AA681" s="199"/>
      <c r="AB681" s="199"/>
      <c r="AC681" s="199"/>
      <c r="AD681" s="199"/>
      <c r="AE681" s="199"/>
      <c r="AF681" s="199"/>
      <c r="AG681" s="199"/>
      <c r="AH681" s="199"/>
      <c r="AI681" s="199"/>
      <c r="AJ681" s="199"/>
      <c r="AK681" s="199"/>
      <c r="AL681" s="199"/>
      <c r="AM681" s="199"/>
      <c r="AN681" s="199"/>
    </row>
    <row r="682" spans="3:40" ht="15" customHeight="1">
      <c r="C682" s="172"/>
      <c r="D682" s="316"/>
      <c r="E682" s="326"/>
      <c r="F682" s="240" t="s">
        <v>674</v>
      </c>
      <c r="G682" s="131"/>
      <c r="H682" s="131" t="s">
        <v>0</v>
      </c>
      <c r="I682" s="131" t="s">
        <v>139</v>
      </c>
      <c r="J682" s="131" t="s">
        <v>0</v>
      </c>
      <c r="K682" s="131" t="s">
        <v>140</v>
      </c>
      <c r="L682" s="131" t="s">
        <v>141</v>
      </c>
      <c r="M682" s="131" t="s">
        <v>0</v>
      </c>
      <c r="N682" s="131" t="s">
        <v>398</v>
      </c>
      <c r="O682" s="131" t="s">
        <v>143</v>
      </c>
      <c r="P682" s="131" t="s">
        <v>905</v>
      </c>
      <c r="Q682" s="89" t="str">
        <f t="shared" si="6"/>
        <v/>
      </c>
      <c r="R682" s="90" t="str">
        <f t="shared" si="7"/>
        <v/>
      </c>
      <c r="S682" s="91"/>
      <c r="T682" s="198"/>
      <c r="U682" s="198"/>
      <c r="Y682" s="199"/>
      <c r="Z682" s="199"/>
      <c r="AA682" s="199"/>
      <c r="AB682" s="199"/>
      <c r="AC682" s="199"/>
      <c r="AD682" s="199"/>
      <c r="AE682" s="199"/>
      <c r="AF682" s="199"/>
      <c r="AG682" s="199"/>
      <c r="AH682" s="199"/>
      <c r="AI682" s="199"/>
      <c r="AJ682" s="199"/>
      <c r="AK682" s="199"/>
      <c r="AL682" s="199"/>
      <c r="AM682" s="199"/>
      <c r="AN682" s="199"/>
    </row>
    <row r="683" spans="3:40" ht="15" customHeight="1">
      <c r="C683" s="172"/>
      <c r="D683" s="316"/>
      <c r="E683" s="326"/>
      <c r="F683" s="240" t="s">
        <v>675</v>
      </c>
      <c r="G683" s="131"/>
      <c r="H683" s="131" t="s">
        <v>0</v>
      </c>
      <c r="I683" s="131" t="s">
        <v>139</v>
      </c>
      <c r="J683" s="131" t="s">
        <v>0</v>
      </c>
      <c r="K683" s="131" t="s">
        <v>140</v>
      </c>
      <c r="L683" s="131" t="s">
        <v>141</v>
      </c>
      <c r="M683" s="131" t="s">
        <v>0</v>
      </c>
      <c r="N683" s="131" t="s">
        <v>399</v>
      </c>
      <c r="O683" s="131" t="s">
        <v>143</v>
      </c>
      <c r="P683" s="131" t="s">
        <v>906</v>
      </c>
      <c r="Q683" s="89" t="str">
        <f t="shared" si="6"/>
        <v/>
      </c>
      <c r="R683" s="90" t="str">
        <f t="shared" si="7"/>
        <v/>
      </c>
      <c r="S683" s="91"/>
      <c r="T683" s="198"/>
      <c r="U683" s="198"/>
      <c r="Y683" s="199"/>
      <c r="Z683" s="199"/>
      <c r="AA683" s="199"/>
      <c r="AB683" s="199"/>
      <c r="AC683" s="199"/>
      <c r="AD683" s="199"/>
      <c r="AE683" s="199"/>
      <c r="AF683" s="199"/>
      <c r="AG683" s="199"/>
      <c r="AH683" s="199"/>
      <c r="AI683" s="199"/>
      <c r="AJ683" s="199"/>
      <c r="AK683" s="199"/>
      <c r="AL683" s="199"/>
      <c r="AM683" s="199"/>
      <c r="AN683" s="199"/>
    </row>
    <row r="684" spans="3:40" ht="15" customHeight="1">
      <c r="C684" s="172"/>
      <c r="D684" s="316"/>
      <c r="E684" s="326"/>
      <c r="F684" s="240" t="s">
        <v>70</v>
      </c>
      <c r="G684" s="131"/>
      <c r="H684" s="131" t="s">
        <v>0</v>
      </c>
      <c r="I684" s="131" t="s">
        <v>139</v>
      </c>
      <c r="J684" s="131" t="s">
        <v>0</v>
      </c>
      <c r="K684" s="131" t="s">
        <v>140</v>
      </c>
      <c r="L684" s="131" t="s">
        <v>141</v>
      </c>
      <c r="M684" s="131" t="s">
        <v>0</v>
      </c>
      <c r="N684" s="131" t="s">
        <v>400</v>
      </c>
      <c r="O684" s="131" t="s">
        <v>143</v>
      </c>
      <c r="P684" s="131" t="s">
        <v>907</v>
      </c>
      <c r="Q684" s="89" t="str">
        <f t="shared" si="6"/>
        <v/>
      </c>
      <c r="R684" s="90" t="str">
        <f t="shared" si="7"/>
        <v/>
      </c>
      <c r="S684" s="91"/>
      <c r="T684" s="198"/>
      <c r="U684" s="198"/>
      <c r="Y684" s="199"/>
      <c r="Z684" s="199"/>
      <c r="AA684" s="199"/>
      <c r="AB684" s="199"/>
      <c r="AC684" s="199"/>
      <c r="AD684" s="199"/>
      <c r="AE684" s="199"/>
      <c r="AF684" s="199"/>
      <c r="AG684" s="199"/>
      <c r="AH684" s="199"/>
      <c r="AI684" s="199"/>
      <c r="AJ684" s="199"/>
      <c r="AK684" s="199"/>
      <c r="AL684" s="199"/>
      <c r="AM684" s="199"/>
      <c r="AN684" s="199"/>
    </row>
    <row r="685" spans="3:40" ht="15" customHeight="1">
      <c r="C685" s="172"/>
      <c r="D685" s="316"/>
      <c r="E685" s="326"/>
      <c r="F685" s="240" t="s">
        <v>71</v>
      </c>
      <c r="G685" s="131"/>
      <c r="H685" s="131" t="s">
        <v>0</v>
      </c>
      <c r="I685" s="131" t="s">
        <v>139</v>
      </c>
      <c r="J685" s="131" t="s">
        <v>0</v>
      </c>
      <c r="K685" s="131" t="s">
        <v>140</v>
      </c>
      <c r="L685" s="131" t="s">
        <v>141</v>
      </c>
      <c r="M685" s="131" t="s">
        <v>0</v>
      </c>
      <c r="N685" s="131" t="s">
        <v>401</v>
      </c>
      <c r="O685" s="131" t="s">
        <v>143</v>
      </c>
      <c r="P685" s="131" t="s">
        <v>908</v>
      </c>
      <c r="Q685" s="89" t="str">
        <f t="shared" si="6"/>
        <v/>
      </c>
      <c r="R685" s="90" t="str">
        <f t="shared" si="7"/>
        <v/>
      </c>
      <c r="S685" s="91"/>
      <c r="T685" s="198"/>
      <c r="U685" s="198"/>
      <c r="Y685" s="199"/>
      <c r="Z685" s="199"/>
      <c r="AA685" s="199"/>
      <c r="AB685" s="199"/>
      <c r="AC685" s="199"/>
      <c r="AD685" s="199"/>
      <c r="AE685" s="199"/>
      <c r="AF685" s="199"/>
      <c r="AG685" s="199"/>
      <c r="AH685" s="199"/>
      <c r="AI685" s="199"/>
      <c r="AJ685" s="199"/>
      <c r="AK685" s="199"/>
      <c r="AL685" s="199"/>
      <c r="AM685" s="199"/>
      <c r="AN685" s="199"/>
    </row>
    <row r="686" spans="3:40" ht="15" customHeight="1">
      <c r="C686" s="172"/>
      <c r="D686" s="316"/>
      <c r="E686" s="326"/>
      <c r="F686" s="240" t="s">
        <v>72</v>
      </c>
      <c r="G686" s="131"/>
      <c r="H686" s="131" t="s">
        <v>0</v>
      </c>
      <c r="I686" s="131" t="s">
        <v>139</v>
      </c>
      <c r="J686" s="131" t="s">
        <v>0</v>
      </c>
      <c r="K686" s="131" t="s">
        <v>140</v>
      </c>
      <c r="L686" s="131" t="s">
        <v>141</v>
      </c>
      <c r="M686" s="131" t="s">
        <v>0</v>
      </c>
      <c r="N686" s="131" t="s">
        <v>402</v>
      </c>
      <c r="O686" s="131" t="s">
        <v>143</v>
      </c>
      <c r="P686" s="131" t="s">
        <v>909</v>
      </c>
      <c r="Q686" s="89" t="str">
        <f t="shared" si="6"/>
        <v/>
      </c>
      <c r="R686" s="90" t="str">
        <f t="shared" si="7"/>
        <v/>
      </c>
      <c r="S686" s="91"/>
      <c r="T686" s="198"/>
      <c r="U686" s="198"/>
      <c r="Y686" s="199"/>
      <c r="Z686" s="199"/>
      <c r="AA686" s="199"/>
      <c r="AB686" s="199"/>
      <c r="AC686" s="199"/>
      <c r="AD686" s="199"/>
      <c r="AE686" s="199"/>
      <c r="AF686" s="199"/>
      <c r="AG686" s="199"/>
      <c r="AH686" s="199"/>
      <c r="AI686" s="199"/>
      <c r="AJ686" s="199"/>
      <c r="AK686" s="199"/>
      <c r="AL686" s="199"/>
      <c r="AM686" s="199"/>
      <c r="AN686" s="199"/>
    </row>
    <row r="687" spans="3:40" ht="15" customHeight="1">
      <c r="C687" s="172"/>
      <c r="D687" s="316"/>
      <c r="E687" s="326"/>
      <c r="F687" s="240" t="s">
        <v>676</v>
      </c>
      <c r="G687" s="131"/>
      <c r="H687" s="131" t="s">
        <v>0</v>
      </c>
      <c r="I687" s="131" t="s">
        <v>139</v>
      </c>
      <c r="J687" s="131" t="s">
        <v>0</v>
      </c>
      <c r="K687" s="131" t="s">
        <v>140</v>
      </c>
      <c r="L687" s="131" t="s">
        <v>141</v>
      </c>
      <c r="M687" s="131" t="s">
        <v>0</v>
      </c>
      <c r="N687" s="131" t="s">
        <v>403</v>
      </c>
      <c r="O687" s="131" t="s">
        <v>143</v>
      </c>
      <c r="P687" s="131" t="s">
        <v>910</v>
      </c>
      <c r="Q687" s="89" t="str">
        <f t="shared" si="6"/>
        <v/>
      </c>
      <c r="R687" s="90" t="str">
        <f t="shared" si="7"/>
        <v/>
      </c>
      <c r="S687" s="91"/>
      <c r="T687" s="198"/>
      <c r="U687" s="200"/>
      <c r="Y687" s="170"/>
      <c r="Z687" s="170"/>
      <c r="AA687" s="170"/>
      <c r="AB687" s="170"/>
      <c r="AC687" s="170"/>
      <c r="AD687" s="170"/>
      <c r="AE687" s="170"/>
      <c r="AF687" s="170"/>
      <c r="AG687" s="170"/>
      <c r="AH687" s="170"/>
      <c r="AI687" s="170"/>
      <c r="AJ687" s="170"/>
      <c r="AK687" s="170"/>
      <c r="AL687" s="170"/>
      <c r="AM687" s="170"/>
      <c r="AN687" s="170"/>
    </row>
    <row r="688" spans="3:40" ht="15" customHeight="1">
      <c r="C688" s="175"/>
      <c r="D688" s="316"/>
      <c r="E688" s="326"/>
      <c r="F688" s="241" t="s">
        <v>677</v>
      </c>
      <c r="G688" s="131"/>
      <c r="H688" s="131" t="s">
        <v>0</v>
      </c>
      <c r="I688" s="131" t="s">
        <v>139</v>
      </c>
      <c r="J688" s="131" t="s">
        <v>0</v>
      </c>
      <c r="K688" s="131" t="s">
        <v>140</v>
      </c>
      <c r="L688" s="131" t="s">
        <v>141</v>
      </c>
      <c r="M688" s="131" t="s">
        <v>0</v>
      </c>
      <c r="N688" s="131" t="s">
        <v>420</v>
      </c>
      <c r="O688" s="131" t="s">
        <v>143</v>
      </c>
      <c r="P688" s="131" t="s">
        <v>911</v>
      </c>
      <c r="Q688" s="89" t="str">
        <f t="shared" si="6"/>
        <v/>
      </c>
      <c r="R688" s="90" t="str">
        <f t="shared" si="7"/>
        <v/>
      </c>
      <c r="S688" s="91"/>
      <c r="T688" s="198"/>
      <c r="U688" s="198"/>
      <c r="Y688" s="199"/>
      <c r="Z688" s="199"/>
      <c r="AA688" s="199"/>
      <c r="AB688" s="199"/>
      <c r="AC688" s="199"/>
      <c r="AD688" s="199"/>
      <c r="AE688" s="199"/>
      <c r="AF688" s="199"/>
      <c r="AG688" s="199"/>
      <c r="AH688" s="199"/>
      <c r="AI688" s="199"/>
      <c r="AJ688" s="199"/>
      <c r="AK688" s="199"/>
      <c r="AL688" s="199"/>
      <c r="AM688" s="199"/>
      <c r="AN688" s="199"/>
    </row>
    <row r="689" spans="3:40" ht="15" customHeight="1">
      <c r="C689" s="175"/>
      <c r="D689" s="316" t="s">
        <v>482</v>
      </c>
      <c r="E689" s="327" t="s">
        <v>679</v>
      </c>
      <c r="F689" s="328"/>
      <c r="G689" s="131"/>
      <c r="H689" s="131" t="s">
        <v>0</v>
      </c>
      <c r="I689" s="131" t="s">
        <v>139</v>
      </c>
      <c r="J689" s="131" t="s">
        <v>0</v>
      </c>
      <c r="K689" s="131" t="s">
        <v>140</v>
      </c>
      <c r="L689" s="131" t="s">
        <v>141</v>
      </c>
      <c r="M689" s="131" t="s">
        <v>0</v>
      </c>
      <c r="N689" s="131" t="s">
        <v>404</v>
      </c>
      <c r="O689" s="131" t="s">
        <v>404</v>
      </c>
      <c r="P689" s="131" t="s">
        <v>912</v>
      </c>
      <c r="Q689" s="89" t="str">
        <f t="shared" si="6"/>
        <v/>
      </c>
      <c r="R689" s="90" t="str">
        <f t="shared" si="7"/>
        <v/>
      </c>
      <c r="S689" s="91"/>
      <c r="T689" s="198"/>
      <c r="U689" s="198"/>
      <c r="Y689" s="199"/>
      <c r="Z689" s="199"/>
      <c r="AA689" s="199"/>
      <c r="AB689" s="199"/>
      <c r="AC689" s="199"/>
      <c r="AD689" s="199"/>
      <c r="AE689" s="199"/>
      <c r="AF689" s="199"/>
      <c r="AG689" s="199"/>
      <c r="AH689" s="199"/>
      <c r="AI689" s="199"/>
      <c r="AJ689" s="199"/>
      <c r="AK689" s="199"/>
      <c r="AL689" s="199"/>
      <c r="AM689" s="199"/>
      <c r="AN689" s="199"/>
    </row>
    <row r="690" spans="3:40" ht="15" customHeight="1">
      <c r="C690" s="175"/>
      <c r="D690" s="316"/>
      <c r="E690" s="323" t="s">
        <v>680</v>
      </c>
      <c r="F690" s="324"/>
      <c r="G690" s="131"/>
      <c r="H690" s="131" t="s">
        <v>0</v>
      </c>
      <c r="I690" s="131" t="s">
        <v>139</v>
      </c>
      <c r="J690" s="131" t="s">
        <v>0</v>
      </c>
      <c r="K690" s="131" t="s">
        <v>140</v>
      </c>
      <c r="L690" s="131" t="s">
        <v>141</v>
      </c>
      <c r="M690" s="131" t="s">
        <v>0</v>
      </c>
      <c r="N690" s="131" t="s">
        <v>409</v>
      </c>
      <c r="O690" s="131" t="s">
        <v>409</v>
      </c>
      <c r="P690" s="131" t="s">
        <v>913</v>
      </c>
      <c r="Q690" s="89" t="str">
        <f t="shared" si="6"/>
        <v/>
      </c>
      <c r="R690" s="90" t="str">
        <f t="shared" si="7"/>
        <v/>
      </c>
      <c r="S690" s="91"/>
      <c r="T690" s="174"/>
      <c r="U690" s="175"/>
      <c r="Y690" s="184"/>
      <c r="Z690" s="184"/>
      <c r="AA690" s="184"/>
      <c r="AB690" s="184"/>
      <c r="AC690" s="184"/>
      <c r="AD690" s="184"/>
      <c r="AE690" s="184"/>
      <c r="AF690" s="184"/>
      <c r="AG690" s="184"/>
      <c r="AH690" s="184"/>
      <c r="AI690" s="184"/>
      <c r="AJ690" s="184"/>
      <c r="AK690" s="184"/>
      <c r="AL690" s="184"/>
      <c r="AM690" s="184"/>
      <c r="AN690" s="184"/>
    </row>
    <row r="691" spans="3:40">
      <c r="C691" s="175"/>
      <c r="D691" s="174"/>
      <c r="E691" s="175"/>
      <c r="F691" s="203"/>
      <c r="G691" s="204"/>
      <c r="H691" s="205"/>
      <c r="I691" s="204"/>
      <c r="J691" s="205"/>
      <c r="K691" s="204"/>
      <c r="L691" s="205"/>
      <c r="M691" s="204"/>
      <c r="N691" s="205"/>
      <c r="O691" s="204"/>
      <c r="P691" s="204"/>
      <c r="Q691" s="174"/>
      <c r="R691" s="175"/>
      <c r="S691" s="174"/>
      <c r="T691" s="174"/>
      <c r="U691" s="175"/>
    </row>
    <row r="692" spans="3:40">
      <c r="C692" s="175"/>
      <c r="D692" s="174"/>
      <c r="E692" s="175"/>
      <c r="F692" s="203"/>
      <c r="G692" s="204"/>
      <c r="H692" s="205"/>
      <c r="I692" s="204"/>
      <c r="J692" s="205"/>
      <c r="K692" s="204"/>
      <c r="L692" s="205"/>
      <c r="M692" s="204"/>
      <c r="N692" s="205"/>
      <c r="O692" s="204"/>
      <c r="P692" s="204"/>
      <c r="Q692" s="174"/>
      <c r="R692" s="175"/>
      <c r="S692" s="174"/>
      <c r="T692" s="174"/>
      <c r="U692" s="175"/>
    </row>
    <row r="693" spans="3:40" hidden="1"/>
    <row r="694" spans="3:40" hidden="1">
      <c r="Q694" s="122">
        <f>SUMPRODUCT(--(Q14:Q238=0),--(Q14:Q238&lt;&gt;""),--(R14:R238="Z"))+SUMPRODUCT(--(Q14:Q238=0),--(Q14:Q238&lt;&gt;""),--(R14:R238=""))+SUMPRODUCT(--(Q14:Q238&gt;0),--(R14:R238="W"))+SUMPRODUCT(--(Q14:Q238&gt;0), --(Q14:Q238&lt;&gt;""),--(R14:R238=""))+SUMPRODUCT(--(Q14:Q238=""),--(R14:R238="Z"))
+SUMPRODUCT(--(Q240:Q464=0),--(Q240:Q464&lt;&gt;""),--(R240:R464="Z"))+SUMPRODUCT(--(Q240:Q464=0),--(Q240:Q464&lt;&gt;""),--(R240:R464=""))+SUMPRODUCT(--(Q240:Q464&gt;0),--(R240:R464="W"))+SUMPRODUCT(--(Q240:Q464&gt;0), --(Q240:Q464&lt;&gt;""),--(R240:R464=""))+SUMPRODUCT(--(Q240:Q464=""),--(R240:R464="Z"))
+SUMPRODUCT(--(Q466:Q690=0),--(Q466:Q690&lt;&gt;""),--(R466:R690="Z"))+SUMPRODUCT(--(Q466:Q690=0),--(Q466:Q690&lt;&gt;""),--(R466:R690=""))+SUMPRODUCT(--(Q466:Q690&gt;0),--(R466:R690="W"))+SUMPRODUCT(--(Q466:Q690&gt;0), --(Q466:Q690&lt;&gt;""),--(R466:R690=""))+SUMPRODUCT(--(Q466:Q690=""),--(R466:R690="Z"))</f>
        <v>0</v>
      </c>
      <c r="R694" s="123"/>
      <c r="S694" s="123"/>
    </row>
    <row r="695" spans="3:40" hidden="1"/>
    <row r="696" spans="3:40" hidden="1"/>
    <row r="697" spans="3:40" hidden="1"/>
    <row r="698" spans="3:40" hidden="1"/>
    <row r="699" spans="3:40" hidden="1"/>
    <row r="700" spans="3:40" hidden="1"/>
    <row r="701" spans="3:40" hidden="1"/>
    <row r="702" spans="3:40" hidden="1"/>
    <row r="703" spans="3:40" hidden="1"/>
  </sheetData>
  <sheetProtection password="CA1C" sheet="1" objects="1" scenarios="1" formatCells="0" formatColumns="0" formatRows="0" sort="0" autoFilter="0"/>
  <mergeCells count="49">
    <mergeCell ref="D1:U1"/>
    <mergeCell ref="Q3:S3"/>
    <mergeCell ref="E171:E217"/>
    <mergeCell ref="E218:E236"/>
    <mergeCell ref="E237:F237"/>
    <mergeCell ref="Q2:S2"/>
    <mergeCell ref="D2:F2"/>
    <mergeCell ref="D14:D69"/>
    <mergeCell ref="D70:D74"/>
    <mergeCell ref="D75:D118"/>
    <mergeCell ref="D119:D170"/>
    <mergeCell ref="D171:D217"/>
    <mergeCell ref="D218:D236"/>
    <mergeCell ref="D237:D238"/>
    <mergeCell ref="E238:F238"/>
    <mergeCell ref="E14:E69"/>
    <mergeCell ref="E70:E74"/>
    <mergeCell ref="E75:E118"/>
    <mergeCell ref="E119:E170"/>
    <mergeCell ref="E240:E295"/>
    <mergeCell ref="E296:E300"/>
    <mergeCell ref="D240:D295"/>
    <mergeCell ref="D296:D300"/>
    <mergeCell ref="D301:D344"/>
    <mergeCell ref="E522:E526"/>
    <mergeCell ref="D345:D396"/>
    <mergeCell ref="D397:D443"/>
    <mergeCell ref="E301:E344"/>
    <mergeCell ref="E345:E396"/>
    <mergeCell ref="E397:E443"/>
    <mergeCell ref="E444:E462"/>
    <mergeCell ref="E463:F463"/>
    <mergeCell ref="E464:F464"/>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s>
  <conditionalFormatting sqref="Q14:Q238 Q240:Q464 Q466:Q690">
    <cfRule type="expression" dxfId="60" priority="3">
      <formula xml:space="preserve"> OR(AND(Q14=0,Q14&lt;&gt;"",R14&lt;&gt;"Z",R14&lt;&gt;""),AND(Q14&gt;0,Q14&lt;&gt;"",R14&lt;&gt;"W",R14&lt;&gt;""),AND(Q14="", R14="W"))</formula>
    </cfRule>
  </conditionalFormatting>
  <conditionalFormatting sqref="R14:R238 R240:R464 R466:R690">
    <cfRule type="expression" dxfId="59" priority="2">
      <formula xml:space="preserve"> OR(AND(Q14=0,Q14&lt;&gt;"",R14&lt;&gt;"Z",R14&lt;&gt;""),AND(Q14&gt;0,Q14&lt;&gt;"",R14&lt;&gt;"W",R14&lt;&gt;""),AND(Q14="", R14="W"))</formula>
    </cfRule>
  </conditionalFormatting>
  <conditionalFormatting sqref="S14:S238 S240:S464 S466:S690">
    <cfRule type="expression" dxfId="58" priority="1">
      <formula xml:space="preserve"> AND(OR(R14="X",R14="W"),S14="")</formula>
    </cfRule>
  </conditionalFormatting>
  <conditionalFormatting sqref="Q69 Q295">
    <cfRule type="expression" dxfId="57" priority="4">
      <formula>OR(COUNTIF(R14:R68,"M")=55,COUNTIF(R14:R68,"X")=55)</formula>
    </cfRule>
    <cfRule type="expression" dxfId="56" priority="5">
      <formula>IF(OR(SUMPRODUCT(--(Q14:Q68=""),--(R14:R68=""))&gt;0,COUNTIF(R14:R68,"M")&gt;0,COUNTIF(R14:R68,"X")=55),"",SUM(Q14:Q68)) &lt;&gt; Q69</formula>
    </cfRule>
  </conditionalFormatting>
  <conditionalFormatting sqref="R69 R295">
    <cfRule type="expression" dxfId="55" priority="6">
      <formula>OR(COUNTIF(R14:R68,"M")=55,COUNTIF(R14:R68,"X")=55)</formula>
    </cfRule>
    <cfRule type="expression" dxfId="54" priority="7">
      <formula>IF(AND(OR(COUNTIF(R14:R68,"M")=55,COUNTIF(R14:R68,"X")=55),SUM(Q14:Q68)=0,ISNUMBER(Q69)),"",IF(COUNTIF(R14:R68,"M")&gt;0,"M",IF(AND(COUNTIF(R14:R68,R14)=55,OR(R14="X",R14="W",R14="Z")),UPPER(R14),""))) &lt;&gt; R69</formula>
    </cfRule>
  </conditionalFormatting>
  <conditionalFormatting sqref="Q74 Q300">
    <cfRule type="expression" dxfId="53" priority="8">
      <formula>OR(COUNTIF(R70:R73,"M")=4,COUNTIF(R70:R73,"X")=4)</formula>
    </cfRule>
    <cfRule type="expression" dxfId="52" priority="9">
      <formula>IF(OR(SUMPRODUCT(--(Q70:Q73=""),--(R70:R73=""))&gt;0,COUNTIF(R70:R73,"M")&gt;0,COUNTIF(R70:R73,"X")=4),"",SUM(Q70:Q73)) &lt;&gt; Q74</formula>
    </cfRule>
  </conditionalFormatting>
  <conditionalFormatting sqref="R74 R300">
    <cfRule type="expression" dxfId="51" priority="10">
      <formula>OR(COUNTIF(R70:R73,"M")=4,COUNTIF(R70:R73,"X")=4)</formula>
    </cfRule>
    <cfRule type="expression" dxfId="50" priority="11">
      <formula>IF(AND(OR(COUNTIF(R70:R73,"M")=4,COUNTIF(R70:R73,"X")=4),SUM(Q70:Q73)=0,ISNUMBER(Q74)),"",IF(COUNTIF(R70:R73,"M")&gt;0,"M",IF(AND(COUNTIF(R70:R73,R70)=4,OR(R70="X",R70="W",R70="Z")),UPPER(R70),""))) &lt;&gt; R74</formula>
    </cfRule>
  </conditionalFormatting>
  <conditionalFormatting sqref="Q118 Q344">
    <cfRule type="expression" dxfId="49" priority="12">
      <formula>OR(COUNTIF(R75:R117,"M")=43,COUNTIF(R75:R117,"X")=43)</formula>
    </cfRule>
    <cfRule type="expression" dxfId="48" priority="13">
      <formula>IF(OR(SUMPRODUCT(--(Q75:Q117=""),--(R75:R117=""))&gt;0,COUNTIF(R75:R117,"M")&gt;0,COUNTIF(R75:R117,"X")=43),"",SUM(Q75:Q117)) &lt;&gt; Q118</formula>
    </cfRule>
  </conditionalFormatting>
  <conditionalFormatting sqref="R118 R344">
    <cfRule type="expression" dxfId="47" priority="14">
      <formula>OR(COUNTIF(R75:R117,"M")=43,COUNTIF(R75:R117,"X")=43)</formula>
    </cfRule>
    <cfRule type="expression" dxfId="46" priority="15">
      <formula>IF(AND(OR(COUNTIF(R75:R117,"M")=43,COUNTIF(R75:R117,"X")=43),SUM(Q75:Q117)=0,ISNUMBER(Q118)),"",IF(COUNTIF(R75:R117,"M")&gt;0,"M",IF(AND(COUNTIF(R75:R117,R75)=43,OR(R75="X",R75="W",R75="Z")),UPPER(R75),""))) &lt;&gt; R118</formula>
    </cfRule>
  </conditionalFormatting>
  <conditionalFormatting sqref="Q170 Q396">
    <cfRule type="expression" dxfId="45" priority="16">
      <formula>OR(COUNTIF(R119:R169,"M")=51,COUNTIF(R119:R169,"X")=51)</formula>
    </cfRule>
    <cfRule type="expression" dxfId="44" priority="17">
      <formula>IF(OR(SUMPRODUCT(--(Q119:Q169=""),--(R119:R169=""))&gt;0,COUNTIF(R119:R169,"M")&gt;0,COUNTIF(R119:R169,"X")=51),"",SUM(Q119:Q169)) &lt;&gt; Q170</formula>
    </cfRule>
  </conditionalFormatting>
  <conditionalFormatting sqref="R170 R396">
    <cfRule type="expression" dxfId="43" priority="18">
      <formula>OR(COUNTIF(R119:R169,"M")=51,COUNTIF(R119:R169,"X")=51)</formula>
    </cfRule>
    <cfRule type="expression" dxfId="42" priority="19">
      <formula>IF(AND(OR(COUNTIF(R119:R169,"M")=51,COUNTIF(R119:R169,"X")=51),SUM(Q119:Q169)=0,ISNUMBER(Q170)),"",IF(COUNTIF(R119:R169,"M")&gt;0,"M",IF(AND(COUNTIF(R119:R169,R119)=51,OR(R119="X",R119="W",R119="Z")),UPPER(R119),""))) &lt;&gt; R170</formula>
    </cfRule>
  </conditionalFormatting>
  <conditionalFormatting sqref="Q217 Q443">
    <cfRule type="expression" dxfId="41" priority="20">
      <formula>OR(COUNTIF(R171:R216,"M")=46,COUNTIF(R171:R216,"X")=46)</formula>
    </cfRule>
    <cfRule type="expression" dxfId="40" priority="21">
      <formula>IF(OR(SUMPRODUCT(--(Q171:Q216=""),--(R171:R216=""))&gt;0,COUNTIF(R171:R216,"M")&gt;0,COUNTIF(R171:R216,"X")=46),"",SUM(Q171:Q216)) &lt;&gt; Q217</formula>
    </cfRule>
  </conditionalFormatting>
  <conditionalFormatting sqref="R217 R443">
    <cfRule type="expression" dxfId="39" priority="22">
      <formula>OR(COUNTIF(R171:R216,"M")=46,COUNTIF(R171:R216,"X")=46)</formula>
    </cfRule>
    <cfRule type="expression" dxfId="38" priority="23">
      <formula>IF(AND(OR(COUNTIF(R171:R216,"M")=46,COUNTIF(R171:R216,"X")=46),SUM(Q171:Q216)=0,ISNUMBER(Q217)),"",IF(COUNTIF(R171:R216,"M")&gt;0,"M",IF(AND(COUNTIF(R171:R216,R171)=46,OR(R171="X",R171="W",R171="Z")),UPPER(R171),""))) &lt;&gt; R217</formula>
    </cfRule>
  </conditionalFormatting>
  <conditionalFormatting sqref="Q236 Q462">
    <cfRule type="expression" dxfId="37" priority="24">
      <formula>OR(COUNTIF(R218:R235,"M")=18,COUNTIF(R218:R235,"X")=18)</formula>
    </cfRule>
    <cfRule type="expression" dxfId="36" priority="25">
      <formula>IF(OR(SUMPRODUCT(--(Q218:Q235=""),--(R218:R235=""))&gt;0,COUNTIF(R218:R235,"M")&gt;0,COUNTIF(R218:R235,"X")=18),"",SUM(Q218:Q235)) &lt;&gt; Q236</formula>
    </cfRule>
  </conditionalFormatting>
  <conditionalFormatting sqref="R236 R462">
    <cfRule type="expression" dxfId="35" priority="26">
      <formula>OR(COUNTIF(R218:R235,"M")=18,COUNTIF(R218:R235,"X")=18)</formula>
    </cfRule>
    <cfRule type="expression" dxfId="34" priority="27">
      <formula>IF(AND(OR(COUNTIF(R218:R235,"M")=18,COUNTIF(R218:R235,"X")=18),SUM(Q218:Q235)=0,ISNUMBER(Q236)),"",IF(COUNTIF(R218:R235,"M")&gt;0,"M",IF(AND(COUNTIF(R218:R235,R218)=18,OR(R218="X",R218="W",R218="Z")),UPPER(R218),""))) &lt;&gt; R236</formula>
    </cfRule>
  </conditionalFormatting>
  <conditionalFormatting sqref="Q238 Q464">
    <cfRule type="expression" dxfId="33" priority="28">
      <formula>OR(AND(R69="X",R74="X",R118="X",R170="X",R217="X",R236="X",R237="X"),AND(R69="M",R74="M",R118="M",R170="M",R217="M",R236="M",R237="M"))</formula>
    </cfRule>
    <cfRule type="expression" dxfId="32" priority="29">
      <formula>IF(OR(AND(Q69="",R69=""),AND(Q74="",R74=""),,AND(Q118="",R118=""),AND(Q170="",R170=""),AND(Q217="",R217=""),AND(Q236="",R236=""),AND(Q237="",R237=""),AND(R69="X",R74="X",R118="X",R170="X",R217="X",R236="X",R237="X"),OR(R69="M",R74="M",R118="M",R170="M",R217="M",R236="M",R237="M")),"",SUM(Q69,Q74,Q118,Q170,Q217,Q236,Q237)) &lt;&gt; Q238</formula>
    </cfRule>
  </conditionalFormatting>
  <conditionalFormatting sqref="R238 R464">
    <cfRule type="expression" dxfId="31" priority="30">
      <formula>OR(AND(R69="X",R74="X",R118="X",R170="X",R217="X",R236="X",R237="X"),AND(R69="M",R74="M",R118="M",R170="M",R217="M",R236="M",R237="M"))</formula>
    </cfRule>
    <cfRule type="expression" dxfId="30" priority="31">
      <formula>IF(AND(OR(AND(R69="M",R74="M",R118="M",R170="M",R217="M",R236="M",R237="M"),AND(R69="X",R74="X",R118="X",R170="X",R217="X",R236="X",R237="X")),SUM(Q69,Q74,Q118,Q170,Q217,Q236,Q237)=0,ISNUMBER(Q238)),"",IF(OR(R69="M",R74="M",R118="M",R170="M",R217="M",R236="M",R237="M"),"M",IF(AND(R69=R74, R69=R118, R69=R170, R69=R217, R69=R236, R69=R237,OR(R69="X", R69="W", R69="Z")),UPPER(R69),""))) &lt;&gt; R238</formula>
    </cfRule>
  </conditionalFormatting>
  <conditionalFormatting sqref="Q466:Q690">
    <cfRule type="expression" dxfId="29" priority="32">
      <formula>OR(AND(R14="X",R240="X"),AND(R14="M",R240="M"))</formula>
    </cfRule>
  </conditionalFormatting>
  <conditionalFormatting sqref="Q466:Q690">
    <cfRule type="expression" dxfId="28" priority="33">
      <formula>IF(OR(AND(Q14="",R14=""),AND(Q240="",R240=""),AND(R14="X",R240="X"),OR(R14="M",R240="M")),"",SUM(Q14,Q240)) &lt;&gt; Q466</formula>
    </cfRule>
  </conditionalFormatting>
  <conditionalFormatting sqref="R466:R690">
    <cfRule type="expression" dxfId="27" priority="34">
      <formula>OR(AND(R14="X",R240="X"),AND(R14="M",R240="M"))</formula>
    </cfRule>
  </conditionalFormatting>
  <conditionalFormatting sqref="R466:R690">
    <cfRule type="expression" dxfId="26" priority="35">
      <formula>IF(AND(OR(AND(R14="M",R240="M"),AND(R14="X",R240="X")),SUM(Q14,Q240)=0,ISNUMBER(Q466)),"",IF(OR(R14="M",R240="M"),"M",IF(AND(R14=R240,OR(R14="X",R14="W",R14="Z")),UPPER(R14),""))) &lt;&gt; R466</formula>
    </cfRule>
  </conditionalFormatting>
  <dataValidations count="4">
    <dataValidation allowBlank="1" showInputMessage="1" showErrorMessage="1" sqref="Q691:S1048576 Q465:S465 A1:P1048576 Q239:S239 AL1:XFD1048576 Q1:AK13 T14:AK1048576"/>
    <dataValidation type="textLength" allowBlank="1" showInputMessage="1" showErrorMessage="1" errorTitle="Entrée non valide" error="La longueur du texte devrait être comprise entre 2 et 500 caractères" sqref="S240:S464 S14:S238 S466:S690">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240:R464 R14:R238 R466:R690">
      <formula1>"Z,M,X,W"</formula1>
    </dataValidation>
    <dataValidation type="decimal" operator="greaterThanOrEqual" allowBlank="1" showInputMessage="1" showErrorMessage="1" errorTitle="Entrée non valide" error="Veuillez entrer une valeur numérique" sqref="Q240:Q464 Q14:Q238 Q466:Q690">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62"/>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9.140625" defaultRowHeight="15"/>
  <cols>
    <col min="1" max="1" width="18.28515625" style="210" hidden="1" customWidth="1"/>
    <col min="2" max="2" width="5" style="210" hidden="1" customWidth="1"/>
    <col min="3" max="3" width="5.7109375" style="210" customWidth="1"/>
    <col min="4" max="4" width="12.140625" style="210" customWidth="1"/>
    <col min="5" max="5" width="63" style="210" bestFit="1" customWidth="1"/>
    <col min="6" max="6" width="5.28515625" style="210" hidden="1" customWidth="1"/>
    <col min="7" max="7" width="4.140625" style="210" hidden="1" customWidth="1"/>
    <col min="8" max="8" width="3" style="210" hidden="1" customWidth="1"/>
    <col min="9" max="9" width="5.85546875" style="210" hidden="1" customWidth="1"/>
    <col min="10" max="10" width="3" style="210" hidden="1" customWidth="1"/>
    <col min="11" max="11" width="5.28515625" style="210" hidden="1" customWidth="1"/>
    <col min="12" max="12" width="3.7109375" style="210" hidden="1" customWidth="1"/>
    <col min="13" max="13" width="6.7109375" style="210" hidden="1" customWidth="1"/>
    <col min="14" max="15" width="4.140625" style="210" hidden="1" customWidth="1"/>
    <col min="16" max="16" width="11.28515625" style="210" hidden="1" customWidth="1"/>
    <col min="17" max="17" width="12.7109375" style="214" customWidth="1"/>
    <col min="18" max="18" width="2.7109375" style="210" customWidth="1"/>
    <col min="19" max="19" width="5.7109375" style="210" customWidth="1"/>
    <col min="20" max="20" width="12.7109375" style="214" customWidth="1"/>
    <col min="21" max="21" width="2.7109375" style="210" customWidth="1"/>
    <col min="22" max="22" width="5.7109375" style="210" customWidth="1"/>
    <col min="23" max="23" width="12.7109375" style="214" customWidth="1"/>
    <col min="24" max="24" width="2.7109375" style="210" customWidth="1"/>
    <col min="25" max="25" width="5.7109375" style="210" customWidth="1"/>
    <col min="26" max="26" width="12.7109375" style="214" customWidth="1"/>
    <col min="27" max="27" width="2.7109375" style="210" customWidth="1"/>
    <col min="28" max="28" width="5.7109375" style="210" customWidth="1"/>
    <col min="29" max="29" width="12.7109375" style="214" customWidth="1"/>
    <col min="30" max="30" width="2.7109375" style="210" customWidth="1"/>
    <col min="31" max="31" width="5.7109375" style="210" customWidth="1"/>
    <col min="32" max="32" width="12.7109375" style="214" customWidth="1"/>
    <col min="33" max="33" width="2.7109375" style="210" customWidth="1"/>
    <col min="34" max="34" width="5.7109375" style="210" customWidth="1"/>
    <col min="35" max="35" width="12.7109375" style="214" customWidth="1"/>
    <col min="36" max="36" width="2.7109375" style="210" customWidth="1"/>
    <col min="37" max="38" width="5.7109375" style="210" customWidth="1"/>
    <col min="39" max="39" width="2.7109375" style="210" customWidth="1"/>
    <col min="40" max="40" width="4.7109375" style="210" customWidth="1"/>
    <col min="41" max="16384" width="9.140625" style="210"/>
  </cols>
  <sheetData>
    <row r="1" spans="1:38" s="208" customFormat="1" ht="21.75" customHeight="1">
      <c r="A1" s="93" t="s">
        <v>83</v>
      </c>
      <c r="B1" s="94" t="s">
        <v>411</v>
      </c>
      <c r="C1" s="95"/>
      <c r="D1" s="303" t="s">
        <v>914</v>
      </c>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row>
    <row r="2" spans="1:38" ht="3.75" customHeight="1">
      <c r="A2" s="93" t="s">
        <v>89</v>
      </c>
      <c r="B2" s="98" t="str">
        <f>VLOOKUP(VAL_C1!$B$2,VAL_Drop_Down_Lists!$A$3:$B$213,2,FALSE)</f>
        <v>_X</v>
      </c>
      <c r="C2" s="100"/>
      <c r="D2" s="100"/>
      <c r="E2" s="100"/>
      <c r="F2" s="100"/>
      <c r="G2" s="100"/>
      <c r="H2" s="100"/>
      <c r="I2" s="100"/>
      <c r="J2" s="100"/>
      <c r="K2" s="100"/>
      <c r="L2" s="100"/>
      <c r="M2" s="100"/>
      <c r="N2" s="100"/>
      <c r="O2" s="100"/>
      <c r="P2" s="100"/>
      <c r="Q2" s="209"/>
      <c r="R2" s="100"/>
      <c r="S2" s="100"/>
      <c r="T2" s="209"/>
      <c r="U2" s="100"/>
      <c r="V2" s="100"/>
      <c r="W2" s="209"/>
      <c r="X2" s="100"/>
      <c r="Y2" s="100"/>
      <c r="Z2" s="209"/>
      <c r="AA2" s="100"/>
      <c r="AB2" s="100"/>
      <c r="AC2" s="209"/>
      <c r="AD2" s="100"/>
      <c r="AE2" s="100"/>
      <c r="AF2" s="209"/>
      <c r="AG2" s="100"/>
      <c r="AH2" s="100"/>
      <c r="AI2" s="209"/>
      <c r="AJ2" s="100"/>
      <c r="AK2" s="100"/>
      <c r="AL2" s="100"/>
    </row>
    <row r="3" spans="1:38" ht="42.75" customHeight="1">
      <c r="A3" s="93" t="s">
        <v>93</v>
      </c>
      <c r="B3" s="98" t="str">
        <f>IF(VAL_C1!$H$32&lt;&gt;"", YEAR(VAL_C1!$H$32),"")</f>
        <v/>
      </c>
      <c r="C3" s="100"/>
      <c r="D3" s="319" t="s">
        <v>917</v>
      </c>
      <c r="E3" s="320"/>
      <c r="F3" s="238"/>
      <c r="G3" s="238"/>
      <c r="H3" s="238"/>
      <c r="I3" s="238"/>
      <c r="J3" s="238"/>
      <c r="K3" s="238"/>
      <c r="L3" s="238"/>
      <c r="M3" s="238"/>
      <c r="N3" s="238"/>
      <c r="O3" s="238"/>
      <c r="P3" s="238"/>
      <c r="Q3" s="293" t="s">
        <v>465</v>
      </c>
      <c r="R3" s="293"/>
      <c r="S3" s="293"/>
      <c r="T3" s="293" t="s">
        <v>466</v>
      </c>
      <c r="U3" s="293"/>
      <c r="V3" s="293"/>
      <c r="W3" s="293"/>
      <c r="X3" s="293"/>
      <c r="Y3" s="293"/>
      <c r="Z3" s="293" t="s">
        <v>467</v>
      </c>
      <c r="AA3" s="293"/>
      <c r="AB3" s="293"/>
      <c r="AC3" s="293"/>
      <c r="AD3" s="293"/>
      <c r="AE3" s="293"/>
      <c r="AF3" s="293" t="s">
        <v>468</v>
      </c>
      <c r="AG3" s="293"/>
      <c r="AH3" s="293"/>
      <c r="AI3" s="294" t="s">
        <v>469</v>
      </c>
      <c r="AJ3" s="294"/>
      <c r="AK3" s="294"/>
      <c r="AL3" s="100"/>
    </row>
    <row r="4" spans="1:38" ht="43.5" customHeight="1">
      <c r="A4" s="93" t="s">
        <v>96</v>
      </c>
      <c r="B4" s="98" t="str">
        <f>IF(VAL_C1!$H$33&lt;&gt;"", YEAR(VAL_C1!$H$33),"")</f>
        <v/>
      </c>
      <c r="C4" s="100"/>
      <c r="D4" s="320"/>
      <c r="E4" s="320"/>
      <c r="F4" s="238"/>
      <c r="G4" s="238"/>
      <c r="H4" s="238"/>
      <c r="I4" s="238"/>
      <c r="J4" s="238"/>
      <c r="K4" s="238"/>
      <c r="L4" s="238"/>
      <c r="M4" s="238"/>
      <c r="N4" s="238"/>
      <c r="O4" s="238"/>
      <c r="P4" s="238"/>
      <c r="Q4" s="293" t="s">
        <v>470</v>
      </c>
      <c r="R4" s="293"/>
      <c r="S4" s="293"/>
      <c r="T4" s="293" t="s">
        <v>470</v>
      </c>
      <c r="U4" s="293"/>
      <c r="V4" s="293"/>
      <c r="W4" s="293" t="s">
        <v>997</v>
      </c>
      <c r="X4" s="293"/>
      <c r="Y4" s="293"/>
      <c r="Z4" s="293" t="s">
        <v>470</v>
      </c>
      <c r="AA4" s="293"/>
      <c r="AB4" s="293"/>
      <c r="AC4" s="293" t="s">
        <v>997</v>
      </c>
      <c r="AD4" s="293"/>
      <c r="AE4" s="293"/>
      <c r="AF4" s="293" t="s">
        <v>470</v>
      </c>
      <c r="AG4" s="293"/>
      <c r="AH4" s="293"/>
      <c r="AI4" s="294" t="s">
        <v>470</v>
      </c>
      <c r="AJ4" s="294"/>
      <c r="AK4" s="294"/>
      <c r="AL4" s="100"/>
    </row>
    <row r="5" spans="1:38" s="97" customFormat="1" ht="22.5" customHeight="1">
      <c r="A5" s="93" t="s">
        <v>98</v>
      </c>
      <c r="B5" s="94" t="s">
        <v>0</v>
      </c>
      <c r="C5" s="100"/>
      <c r="D5" s="237" t="s">
        <v>486</v>
      </c>
      <c r="E5" s="127" t="s">
        <v>488</v>
      </c>
      <c r="F5" s="238"/>
      <c r="G5" s="238"/>
      <c r="H5" s="238"/>
      <c r="I5" s="238"/>
      <c r="J5" s="238"/>
      <c r="K5" s="238"/>
      <c r="L5" s="238"/>
      <c r="M5" s="238"/>
      <c r="N5" s="238"/>
      <c r="O5" s="238"/>
      <c r="P5" s="238"/>
      <c r="Q5" s="293" t="s">
        <v>471</v>
      </c>
      <c r="R5" s="293"/>
      <c r="S5" s="293"/>
      <c r="T5" s="293" t="s">
        <v>472</v>
      </c>
      <c r="U5" s="293"/>
      <c r="V5" s="293"/>
      <c r="W5" s="293" t="s">
        <v>915</v>
      </c>
      <c r="X5" s="293"/>
      <c r="Y5" s="293"/>
      <c r="Z5" s="293" t="s">
        <v>474</v>
      </c>
      <c r="AA5" s="293"/>
      <c r="AB5" s="293"/>
      <c r="AC5" s="293" t="s">
        <v>916</v>
      </c>
      <c r="AD5" s="293"/>
      <c r="AE5" s="293"/>
      <c r="AF5" s="293" t="s">
        <v>476</v>
      </c>
      <c r="AG5" s="293"/>
      <c r="AH5" s="293"/>
      <c r="AI5" s="294" t="s">
        <v>477</v>
      </c>
      <c r="AJ5" s="294"/>
      <c r="AK5" s="294"/>
      <c r="AL5" s="100"/>
    </row>
    <row r="6" spans="1:38" s="97" customFormat="1" ht="15" hidden="1" customHeight="1">
      <c r="A6" s="93" t="s">
        <v>100</v>
      </c>
      <c r="B6" s="94"/>
      <c r="C6" s="100"/>
      <c r="D6" s="238"/>
      <c r="E6" s="238"/>
      <c r="F6" s="211"/>
      <c r="G6" s="211"/>
      <c r="H6" s="211"/>
      <c r="I6" s="211"/>
      <c r="J6" s="211"/>
      <c r="K6" s="211"/>
      <c r="L6" s="211"/>
      <c r="M6" s="211"/>
      <c r="N6" s="211"/>
      <c r="O6" s="155"/>
      <c r="P6" s="155" t="s">
        <v>1</v>
      </c>
      <c r="Q6" s="155" t="s">
        <v>407</v>
      </c>
      <c r="R6" s="155"/>
      <c r="S6" s="155"/>
      <c r="T6" s="155" t="s">
        <v>407</v>
      </c>
      <c r="U6" s="155"/>
      <c r="V6" s="155"/>
      <c r="W6" s="155" t="s">
        <v>407</v>
      </c>
      <c r="X6" s="155"/>
      <c r="Y6" s="155"/>
      <c r="Z6" s="155" t="s">
        <v>407</v>
      </c>
      <c r="AA6" s="155"/>
      <c r="AB6" s="155"/>
      <c r="AC6" s="155" t="s">
        <v>407</v>
      </c>
      <c r="AD6" s="155"/>
      <c r="AE6" s="155"/>
      <c r="AF6" s="155" t="s">
        <v>407</v>
      </c>
      <c r="AG6" s="155"/>
      <c r="AH6" s="155"/>
      <c r="AI6" s="155" t="s">
        <v>407</v>
      </c>
      <c r="AJ6" s="155"/>
      <c r="AK6" s="155"/>
      <c r="AL6" s="100"/>
    </row>
    <row r="7" spans="1:38" s="97" customFormat="1" ht="15" hidden="1" customHeight="1">
      <c r="A7" s="93" t="s">
        <v>102</v>
      </c>
      <c r="B7" s="98" t="str">
        <f>IF(VAL_C1!$H$33&lt;&gt;"", YEAR(VAL_C1!$H$33),"")</f>
        <v/>
      </c>
      <c r="C7" s="100"/>
      <c r="D7" s="238"/>
      <c r="E7" s="238"/>
      <c r="F7" s="211"/>
      <c r="G7" s="211"/>
      <c r="H7" s="211"/>
      <c r="I7" s="211"/>
      <c r="J7" s="211"/>
      <c r="K7" s="211"/>
      <c r="L7" s="211"/>
      <c r="M7" s="211"/>
      <c r="N7" s="211"/>
      <c r="O7" s="155"/>
      <c r="P7" s="155" t="s">
        <v>129</v>
      </c>
      <c r="Q7" s="155" t="s">
        <v>144</v>
      </c>
      <c r="R7" s="155"/>
      <c r="S7" s="155"/>
      <c r="T7" s="155" t="s">
        <v>145</v>
      </c>
      <c r="U7" s="155"/>
      <c r="V7" s="155"/>
      <c r="W7" s="155" t="s">
        <v>145</v>
      </c>
      <c r="X7" s="155"/>
      <c r="Y7" s="155"/>
      <c r="Z7" s="155" t="s">
        <v>146</v>
      </c>
      <c r="AA7" s="155"/>
      <c r="AB7" s="155"/>
      <c r="AC7" s="155" t="s">
        <v>146</v>
      </c>
      <c r="AD7" s="155"/>
      <c r="AE7" s="155"/>
      <c r="AF7" s="155" t="s">
        <v>147</v>
      </c>
      <c r="AG7" s="155"/>
      <c r="AH7" s="155"/>
      <c r="AI7" s="155" t="s">
        <v>148</v>
      </c>
      <c r="AJ7" s="155"/>
      <c r="AK7" s="155"/>
      <c r="AL7" s="100"/>
    </row>
    <row r="8" spans="1:38" s="97" customFormat="1" ht="15" hidden="1" customHeight="1">
      <c r="A8" s="93" t="s">
        <v>104</v>
      </c>
      <c r="B8" s="98" t="str">
        <f>IF(VAL_C1!$H$34&lt;&gt;"", YEAR(VAL_C1!$H$34),"")</f>
        <v/>
      </c>
      <c r="C8" s="100"/>
      <c r="D8" s="238"/>
      <c r="E8" s="238"/>
      <c r="F8" s="211"/>
      <c r="G8" s="211"/>
      <c r="H8" s="211"/>
      <c r="I8" s="211"/>
      <c r="J8" s="211"/>
      <c r="K8" s="211"/>
      <c r="L8" s="211"/>
      <c r="M8" s="211"/>
      <c r="N8" s="211"/>
      <c r="O8" s="155"/>
      <c r="P8" s="155" t="s">
        <v>130</v>
      </c>
      <c r="Q8" s="155" t="s">
        <v>0</v>
      </c>
      <c r="R8" s="155"/>
      <c r="S8" s="155"/>
      <c r="T8" s="155" t="s">
        <v>0</v>
      </c>
      <c r="U8" s="155"/>
      <c r="V8" s="155"/>
      <c r="W8" s="155" t="s">
        <v>0</v>
      </c>
      <c r="X8" s="155"/>
      <c r="Y8" s="155"/>
      <c r="Z8" s="155" t="s">
        <v>0</v>
      </c>
      <c r="AA8" s="155"/>
      <c r="AB8" s="155"/>
      <c r="AC8" s="155" t="s">
        <v>0</v>
      </c>
      <c r="AD8" s="155"/>
      <c r="AE8" s="155"/>
      <c r="AF8" s="155" t="s">
        <v>0</v>
      </c>
      <c r="AG8" s="155"/>
      <c r="AH8" s="155"/>
      <c r="AI8" s="155" t="s">
        <v>0</v>
      </c>
      <c r="AJ8" s="155"/>
      <c r="AK8" s="155"/>
      <c r="AL8" s="100"/>
    </row>
    <row r="9" spans="1:38" s="186" customFormat="1" ht="15" hidden="1" customHeight="1">
      <c r="A9" s="93" t="s">
        <v>106</v>
      </c>
      <c r="B9" s="94" t="s">
        <v>460</v>
      </c>
      <c r="C9" s="100"/>
      <c r="D9" s="238"/>
      <c r="E9" s="238"/>
      <c r="F9" s="211"/>
      <c r="G9" s="211"/>
      <c r="H9" s="211"/>
      <c r="I9" s="211"/>
      <c r="J9" s="211"/>
      <c r="K9" s="211"/>
      <c r="L9" s="211"/>
      <c r="M9" s="211"/>
      <c r="N9" s="211"/>
      <c r="O9" s="155"/>
      <c r="P9" s="155" t="s">
        <v>131</v>
      </c>
      <c r="Q9" s="155" t="s">
        <v>0</v>
      </c>
      <c r="R9" s="155"/>
      <c r="S9" s="155"/>
      <c r="T9" s="155" t="s">
        <v>0</v>
      </c>
      <c r="U9" s="155"/>
      <c r="V9" s="155"/>
      <c r="W9" s="155" t="s">
        <v>406</v>
      </c>
      <c r="X9" s="155"/>
      <c r="Y9" s="155"/>
      <c r="Z9" s="155" t="s">
        <v>0</v>
      </c>
      <c r="AA9" s="155"/>
      <c r="AB9" s="155"/>
      <c r="AC9" s="155" t="s">
        <v>406</v>
      </c>
      <c r="AD9" s="155"/>
      <c r="AE9" s="155"/>
      <c r="AF9" s="155" t="s">
        <v>0</v>
      </c>
      <c r="AG9" s="155"/>
      <c r="AH9" s="155"/>
      <c r="AI9" s="155" t="s">
        <v>0</v>
      </c>
      <c r="AJ9" s="155"/>
      <c r="AK9" s="155"/>
      <c r="AL9" s="100"/>
    </row>
    <row r="10" spans="1:38" s="186" customFormat="1" ht="21" hidden="1" customHeight="1">
      <c r="A10" s="93" t="s">
        <v>108</v>
      </c>
      <c r="B10" s="94">
        <v>0</v>
      </c>
      <c r="C10" s="100"/>
      <c r="D10" s="238"/>
      <c r="E10" s="238"/>
      <c r="F10" s="154"/>
      <c r="G10" s="154"/>
      <c r="H10" s="154"/>
      <c r="I10" s="154"/>
      <c r="J10" s="154"/>
      <c r="K10" s="154"/>
      <c r="L10" s="154"/>
      <c r="M10" s="154"/>
      <c r="N10" s="154"/>
      <c r="O10" s="155"/>
      <c r="P10" s="155" t="s">
        <v>2</v>
      </c>
      <c r="Q10" s="155" t="s">
        <v>0</v>
      </c>
      <c r="R10" s="155"/>
      <c r="S10" s="155"/>
      <c r="T10" s="155" t="s">
        <v>0</v>
      </c>
      <c r="U10" s="155"/>
      <c r="V10" s="155"/>
      <c r="W10" s="155" t="s">
        <v>0</v>
      </c>
      <c r="X10" s="155"/>
      <c r="Y10" s="155"/>
      <c r="Z10" s="155" t="s">
        <v>0</v>
      </c>
      <c r="AA10" s="155"/>
      <c r="AB10" s="155"/>
      <c r="AC10" s="155" t="s">
        <v>0</v>
      </c>
      <c r="AD10" s="155"/>
      <c r="AE10" s="155"/>
      <c r="AF10" s="155" t="s">
        <v>0</v>
      </c>
      <c r="AG10" s="155"/>
      <c r="AH10" s="155"/>
      <c r="AI10" s="155" t="s">
        <v>0</v>
      </c>
      <c r="AJ10" s="155"/>
      <c r="AK10" s="155"/>
      <c r="AL10" s="100"/>
    </row>
    <row r="11" spans="1:38" s="186" customFormat="1" ht="21" hidden="1" customHeight="1">
      <c r="A11" s="93" t="s">
        <v>110</v>
      </c>
      <c r="B11" s="94">
        <v>0</v>
      </c>
      <c r="C11" s="100"/>
      <c r="D11" s="238"/>
      <c r="E11" s="238"/>
      <c r="F11" s="154"/>
      <c r="G11" s="154"/>
      <c r="H11" s="154"/>
      <c r="I11" s="154"/>
      <c r="J11" s="154"/>
      <c r="K11" s="154"/>
      <c r="L11" s="154"/>
      <c r="M11" s="154"/>
      <c r="N11" s="154"/>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00"/>
    </row>
    <row r="12" spans="1:38" s="186" customFormat="1" ht="3.75" hidden="1" customHeight="1">
      <c r="A12" s="109"/>
      <c r="B12" s="110"/>
      <c r="C12" s="100"/>
      <c r="D12" s="238"/>
      <c r="E12" s="238"/>
      <c r="F12" s="154"/>
      <c r="G12" s="154"/>
      <c r="H12" s="154"/>
      <c r="I12" s="154"/>
      <c r="J12" s="154"/>
      <c r="K12" s="154"/>
      <c r="L12" s="154"/>
      <c r="M12" s="154"/>
      <c r="N12" s="154"/>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00"/>
    </row>
    <row r="13" spans="1:38" s="186" customFormat="1" ht="3.75" hidden="1" customHeight="1">
      <c r="C13" s="100"/>
      <c r="D13" s="100"/>
      <c r="E13" s="100"/>
      <c r="F13" s="155"/>
      <c r="G13" s="155"/>
      <c r="H13" s="157" t="s">
        <v>111</v>
      </c>
      <c r="I13" s="157" t="s">
        <v>114</v>
      </c>
      <c r="J13" s="157" t="s">
        <v>116</v>
      </c>
      <c r="K13" s="157" t="s">
        <v>118</v>
      </c>
      <c r="L13" s="157" t="s">
        <v>120</v>
      </c>
      <c r="M13" s="157" t="s">
        <v>122</v>
      </c>
      <c r="N13" s="157" t="s">
        <v>124</v>
      </c>
      <c r="O13" s="157" t="s">
        <v>126</v>
      </c>
      <c r="P13" s="155"/>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38" s="132" customFormat="1" ht="15" customHeight="1">
      <c r="C14" s="100"/>
      <c r="D14" s="304" t="s">
        <v>480</v>
      </c>
      <c r="E14" s="133" t="s">
        <v>489</v>
      </c>
      <c r="F14" s="155"/>
      <c r="G14" s="155"/>
      <c r="H14" s="155" t="s">
        <v>135</v>
      </c>
      <c r="I14" s="155" t="s">
        <v>139</v>
      </c>
      <c r="J14" s="155" t="s">
        <v>0</v>
      </c>
      <c r="K14" s="155" t="s">
        <v>140</v>
      </c>
      <c r="L14" s="155" t="s">
        <v>141</v>
      </c>
      <c r="M14" s="155" t="s">
        <v>448</v>
      </c>
      <c r="N14" s="155" t="s">
        <v>409</v>
      </c>
      <c r="O14" s="155" t="s">
        <v>409</v>
      </c>
      <c r="P14" s="159"/>
      <c r="Q14" s="45"/>
      <c r="R14" s="46"/>
      <c r="S14" s="47"/>
      <c r="T14" s="45"/>
      <c r="U14" s="46"/>
      <c r="V14" s="47"/>
      <c r="W14" s="45"/>
      <c r="X14" s="46"/>
      <c r="Y14" s="47"/>
      <c r="Z14" s="45"/>
      <c r="AA14" s="46"/>
      <c r="AB14" s="47"/>
      <c r="AC14" s="45"/>
      <c r="AD14" s="46"/>
      <c r="AE14" s="47"/>
      <c r="AF14" s="45"/>
      <c r="AG14" s="46"/>
      <c r="AH14" s="47"/>
      <c r="AI14" s="42" t="str">
        <f>IF(OR(EXACT(Q14,R14),EXACT(T14,U14),EXACT(Z14,AA14),EXACT(AF14,AG14),AND(R14=U14,U14=AA14,AA14=AG14,R14="X"),OR(R14="M",U14="M",AA14="M",AG14="M")),"",SUM(Q14,T14,Z14,AF14))</f>
        <v/>
      </c>
      <c r="AJ14" s="43" t="str">
        <f xml:space="preserve"> IF(AND(AND(R14="X",U14="X",AA14="X",AG14="X"),SUM(Q14,T14,Z14,AF14)=0,ISNUMBER(AI14)),"",IF(OR(R14="M",U14="M",AA14="M",AG14="M"),"M",IF(AND(R14=U14,U14=AA14,AA14=AG14,OR(R14="W",R14="Z",R14="X")),UPPER(R14),"")))</f>
        <v/>
      </c>
      <c r="AK14" s="44"/>
      <c r="AL14" s="100"/>
    </row>
    <row r="15" spans="1:38" s="132" customFormat="1" ht="15" customHeight="1">
      <c r="C15" s="100"/>
      <c r="D15" s="304"/>
      <c r="E15" s="133" t="s">
        <v>490</v>
      </c>
      <c r="F15" s="155"/>
      <c r="G15" s="155"/>
      <c r="H15" s="155" t="s">
        <v>135</v>
      </c>
      <c r="I15" s="155" t="s">
        <v>139</v>
      </c>
      <c r="J15" s="155" t="s">
        <v>0</v>
      </c>
      <c r="K15" s="155" t="s">
        <v>140</v>
      </c>
      <c r="L15" s="155" t="s">
        <v>141</v>
      </c>
      <c r="M15" s="155" t="s">
        <v>449</v>
      </c>
      <c r="N15" s="155" t="s">
        <v>409</v>
      </c>
      <c r="O15" s="155" t="s">
        <v>409</v>
      </c>
      <c r="P15" s="159"/>
      <c r="Q15" s="45"/>
      <c r="R15" s="46"/>
      <c r="S15" s="47"/>
      <c r="T15" s="45"/>
      <c r="U15" s="46"/>
      <c r="V15" s="47"/>
      <c r="W15" s="45"/>
      <c r="X15" s="46"/>
      <c r="Y15" s="47"/>
      <c r="Z15" s="45"/>
      <c r="AA15" s="46"/>
      <c r="AB15" s="47"/>
      <c r="AC15" s="45"/>
      <c r="AD15" s="46"/>
      <c r="AE15" s="47"/>
      <c r="AF15" s="45"/>
      <c r="AG15" s="46"/>
      <c r="AH15" s="47"/>
      <c r="AI15" s="42" t="str">
        <f t="shared" ref="AI15:AI24" si="0">IF(OR(EXACT(Q15,R15),EXACT(T15,U15),EXACT(Z15,AA15),EXACT(AF15,AG15),AND(R15=U15,U15=AA15,AA15=AG15,R15="X"),OR(R15="M",U15="M",AA15="M",AG15="M")),"",SUM(Q15,T15,Z15,AF15))</f>
        <v/>
      </c>
      <c r="AJ15" s="43" t="str">
        <f t="shared" ref="AJ15:AJ24" si="1" xml:space="preserve"> IF(AND(AND(R15="X",U15="X",AA15="X",AG15="X"),SUM(Q15,T15,Z15,AF15)=0,ISNUMBER(AI15)),"",IF(OR(R15="M",U15="M",AA15="M",AG15="M"),"M",IF(AND(R15=U15,U15=AA15,AA15=AG15,OR(R15="W",R15="Z",R15="X")),UPPER(R15),"")))</f>
        <v/>
      </c>
      <c r="AK15" s="44"/>
      <c r="AL15" s="100"/>
    </row>
    <row r="16" spans="1:38" s="132" customFormat="1" ht="15" customHeight="1">
      <c r="C16" s="100"/>
      <c r="D16" s="304"/>
      <c r="E16" s="133" t="s">
        <v>491</v>
      </c>
      <c r="F16" s="155"/>
      <c r="G16" s="155"/>
      <c r="H16" s="155" t="s">
        <v>135</v>
      </c>
      <c r="I16" s="155" t="s">
        <v>139</v>
      </c>
      <c r="J16" s="155" t="s">
        <v>0</v>
      </c>
      <c r="K16" s="155" t="s">
        <v>140</v>
      </c>
      <c r="L16" s="155" t="s">
        <v>141</v>
      </c>
      <c r="M16" s="155" t="s">
        <v>450</v>
      </c>
      <c r="N16" s="155" t="s">
        <v>409</v>
      </c>
      <c r="O16" s="155" t="s">
        <v>409</v>
      </c>
      <c r="P16" s="159"/>
      <c r="Q16" s="45"/>
      <c r="R16" s="46"/>
      <c r="S16" s="47"/>
      <c r="T16" s="45"/>
      <c r="U16" s="46"/>
      <c r="V16" s="47"/>
      <c r="W16" s="45"/>
      <c r="X16" s="46"/>
      <c r="Y16" s="47"/>
      <c r="Z16" s="45"/>
      <c r="AA16" s="46"/>
      <c r="AB16" s="47"/>
      <c r="AC16" s="45"/>
      <c r="AD16" s="46"/>
      <c r="AE16" s="47"/>
      <c r="AF16" s="45"/>
      <c r="AG16" s="46"/>
      <c r="AH16" s="47"/>
      <c r="AI16" s="42" t="str">
        <f t="shared" si="0"/>
        <v/>
      </c>
      <c r="AJ16" s="43" t="str">
        <f t="shared" si="1"/>
        <v/>
      </c>
      <c r="AK16" s="44"/>
      <c r="AL16" s="100"/>
    </row>
    <row r="17" spans="3:38" s="132" customFormat="1" ht="15" customHeight="1">
      <c r="C17" s="100"/>
      <c r="D17" s="304"/>
      <c r="E17" s="133" t="s">
        <v>492</v>
      </c>
      <c r="F17" s="155"/>
      <c r="G17" s="155"/>
      <c r="H17" s="155" t="s">
        <v>135</v>
      </c>
      <c r="I17" s="155" t="s">
        <v>139</v>
      </c>
      <c r="J17" s="155" t="s">
        <v>0</v>
      </c>
      <c r="K17" s="155" t="s">
        <v>140</v>
      </c>
      <c r="L17" s="155" t="s">
        <v>141</v>
      </c>
      <c r="M17" s="155" t="s">
        <v>451</v>
      </c>
      <c r="N17" s="155" t="s">
        <v>409</v>
      </c>
      <c r="O17" s="155" t="s">
        <v>409</v>
      </c>
      <c r="P17" s="159"/>
      <c r="Q17" s="45"/>
      <c r="R17" s="46"/>
      <c r="S17" s="47"/>
      <c r="T17" s="45"/>
      <c r="U17" s="46"/>
      <c r="V17" s="47"/>
      <c r="W17" s="45"/>
      <c r="X17" s="46"/>
      <c r="Y17" s="47"/>
      <c r="Z17" s="45"/>
      <c r="AA17" s="46"/>
      <c r="AB17" s="47"/>
      <c r="AC17" s="45"/>
      <c r="AD17" s="46"/>
      <c r="AE17" s="47"/>
      <c r="AF17" s="45"/>
      <c r="AG17" s="46"/>
      <c r="AH17" s="47"/>
      <c r="AI17" s="42" t="str">
        <f t="shared" si="0"/>
        <v/>
      </c>
      <c r="AJ17" s="43" t="str">
        <f t="shared" si="1"/>
        <v/>
      </c>
      <c r="AK17" s="44"/>
      <c r="AL17" s="100"/>
    </row>
    <row r="18" spans="3:38" s="132" customFormat="1" ht="15" customHeight="1">
      <c r="C18" s="100"/>
      <c r="D18" s="304"/>
      <c r="E18" s="133" t="s">
        <v>493</v>
      </c>
      <c r="F18" s="155"/>
      <c r="G18" s="155"/>
      <c r="H18" s="155" t="s">
        <v>135</v>
      </c>
      <c r="I18" s="155" t="s">
        <v>139</v>
      </c>
      <c r="J18" s="155" t="s">
        <v>0</v>
      </c>
      <c r="K18" s="155" t="s">
        <v>140</v>
      </c>
      <c r="L18" s="155" t="s">
        <v>141</v>
      </c>
      <c r="M18" s="155" t="s">
        <v>452</v>
      </c>
      <c r="N18" s="155" t="s">
        <v>409</v>
      </c>
      <c r="O18" s="155" t="s">
        <v>409</v>
      </c>
      <c r="P18" s="159"/>
      <c r="Q18" s="45"/>
      <c r="R18" s="46"/>
      <c r="S18" s="47"/>
      <c r="T18" s="45"/>
      <c r="U18" s="46"/>
      <c r="V18" s="47"/>
      <c r="W18" s="45"/>
      <c r="X18" s="46"/>
      <c r="Y18" s="47"/>
      <c r="Z18" s="45"/>
      <c r="AA18" s="46"/>
      <c r="AB18" s="47"/>
      <c r="AC18" s="45"/>
      <c r="AD18" s="46"/>
      <c r="AE18" s="47"/>
      <c r="AF18" s="45"/>
      <c r="AG18" s="46"/>
      <c r="AH18" s="47"/>
      <c r="AI18" s="42" t="str">
        <f t="shared" si="0"/>
        <v/>
      </c>
      <c r="AJ18" s="43" t="str">
        <f t="shared" si="1"/>
        <v/>
      </c>
      <c r="AK18" s="44"/>
      <c r="AL18" s="100"/>
    </row>
    <row r="19" spans="3:38" s="132" customFormat="1" ht="15" customHeight="1">
      <c r="C19" s="100"/>
      <c r="D19" s="304"/>
      <c r="E19" s="133" t="s">
        <v>494</v>
      </c>
      <c r="F19" s="155"/>
      <c r="G19" s="155"/>
      <c r="H19" s="155" t="s">
        <v>135</v>
      </c>
      <c r="I19" s="155" t="s">
        <v>139</v>
      </c>
      <c r="J19" s="155" t="s">
        <v>0</v>
      </c>
      <c r="K19" s="155" t="s">
        <v>140</v>
      </c>
      <c r="L19" s="155" t="s">
        <v>141</v>
      </c>
      <c r="M19" s="155" t="s">
        <v>453</v>
      </c>
      <c r="N19" s="155" t="s">
        <v>409</v>
      </c>
      <c r="O19" s="155" t="s">
        <v>409</v>
      </c>
      <c r="P19" s="159"/>
      <c r="Q19" s="45"/>
      <c r="R19" s="46"/>
      <c r="S19" s="47"/>
      <c r="T19" s="45"/>
      <c r="U19" s="46"/>
      <c r="V19" s="47"/>
      <c r="W19" s="45"/>
      <c r="X19" s="46"/>
      <c r="Y19" s="47"/>
      <c r="Z19" s="45"/>
      <c r="AA19" s="46"/>
      <c r="AB19" s="47"/>
      <c r="AC19" s="45"/>
      <c r="AD19" s="46"/>
      <c r="AE19" s="47"/>
      <c r="AF19" s="45"/>
      <c r="AG19" s="46"/>
      <c r="AH19" s="47"/>
      <c r="AI19" s="42" t="str">
        <f t="shared" si="0"/>
        <v/>
      </c>
      <c r="AJ19" s="43" t="str">
        <f t="shared" si="1"/>
        <v/>
      </c>
      <c r="AK19" s="44"/>
      <c r="AL19" s="100"/>
    </row>
    <row r="20" spans="3:38" s="132" customFormat="1" ht="15" customHeight="1">
      <c r="C20" s="100"/>
      <c r="D20" s="304"/>
      <c r="E20" s="133" t="s">
        <v>495</v>
      </c>
      <c r="F20" s="155"/>
      <c r="G20" s="155"/>
      <c r="H20" s="155" t="s">
        <v>135</v>
      </c>
      <c r="I20" s="155" t="s">
        <v>139</v>
      </c>
      <c r="J20" s="155" t="s">
        <v>0</v>
      </c>
      <c r="K20" s="155" t="s">
        <v>140</v>
      </c>
      <c r="L20" s="155" t="s">
        <v>141</v>
      </c>
      <c r="M20" s="155" t="s">
        <v>454</v>
      </c>
      <c r="N20" s="155" t="s">
        <v>409</v>
      </c>
      <c r="O20" s="155" t="s">
        <v>409</v>
      </c>
      <c r="P20" s="159"/>
      <c r="Q20" s="45"/>
      <c r="R20" s="46"/>
      <c r="S20" s="47"/>
      <c r="T20" s="45"/>
      <c r="U20" s="46"/>
      <c r="V20" s="47"/>
      <c r="W20" s="45"/>
      <c r="X20" s="46"/>
      <c r="Y20" s="47"/>
      <c r="Z20" s="45"/>
      <c r="AA20" s="46"/>
      <c r="AB20" s="47"/>
      <c r="AC20" s="45"/>
      <c r="AD20" s="46"/>
      <c r="AE20" s="47"/>
      <c r="AF20" s="45"/>
      <c r="AG20" s="46"/>
      <c r="AH20" s="47"/>
      <c r="AI20" s="42" t="str">
        <f t="shared" si="0"/>
        <v/>
      </c>
      <c r="AJ20" s="43" t="str">
        <f t="shared" si="1"/>
        <v/>
      </c>
      <c r="AK20" s="44"/>
      <c r="AL20" s="100"/>
    </row>
    <row r="21" spans="3:38" s="132" customFormat="1" ht="15" customHeight="1">
      <c r="C21" s="100"/>
      <c r="D21" s="304"/>
      <c r="E21" s="133" t="s">
        <v>496</v>
      </c>
      <c r="F21" s="155"/>
      <c r="G21" s="155"/>
      <c r="H21" s="155" t="s">
        <v>135</v>
      </c>
      <c r="I21" s="155" t="s">
        <v>139</v>
      </c>
      <c r="J21" s="155" t="s">
        <v>0</v>
      </c>
      <c r="K21" s="155" t="s">
        <v>140</v>
      </c>
      <c r="L21" s="155" t="s">
        <v>141</v>
      </c>
      <c r="M21" s="155" t="s">
        <v>455</v>
      </c>
      <c r="N21" s="155" t="s">
        <v>409</v>
      </c>
      <c r="O21" s="155" t="s">
        <v>409</v>
      </c>
      <c r="P21" s="159"/>
      <c r="Q21" s="45"/>
      <c r="R21" s="46"/>
      <c r="S21" s="47"/>
      <c r="T21" s="45"/>
      <c r="U21" s="46"/>
      <c r="V21" s="47"/>
      <c r="W21" s="45"/>
      <c r="X21" s="46"/>
      <c r="Y21" s="47"/>
      <c r="Z21" s="45"/>
      <c r="AA21" s="46"/>
      <c r="AB21" s="47"/>
      <c r="AC21" s="45"/>
      <c r="AD21" s="46"/>
      <c r="AE21" s="47"/>
      <c r="AF21" s="45"/>
      <c r="AG21" s="46"/>
      <c r="AH21" s="47"/>
      <c r="AI21" s="42" t="str">
        <f t="shared" si="0"/>
        <v/>
      </c>
      <c r="AJ21" s="43" t="str">
        <f t="shared" si="1"/>
        <v/>
      </c>
      <c r="AK21" s="44"/>
      <c r="AL21" s="100"/>
    </row>
    <row r="22" spans="3:38" s="132" customFormat="1" ht="15" customHeight="1">
      <c r="C22" s="100"/>
      <c r="D22" s="304"/>
      <c r="E22" s="133" t="s">
        <v>497</v>
      </c>
      <c r="F22" s="155"/>
      <c r="G22" s="155"/>
      <c r="H22" s="155" t="s">
        <v>135</v>
      </c>
      <c r="I22" s="155" t="s">
        <v>139</v>
      </c>
      <c r="J22" s="155" t="s">
        <v>0</v>
      </c>
      <c r="K22" s="155" t="s">
        <v>140</v>
      </c>
      <c r="L22" s="155" t="s">
        <v>141</v>
      </c>
      <c r="M22" s="155" t="s">
        <v>456</v>
      </c>
      <c r="N22" s="155" t="s">
        <v>409</v>
      </c>
      <c r="O22" s="155" t="s">
        <v>409</v>
      </c>
      <c r="P22" s="159"/>
      <c r="Q22" s="45"/>
      <c r="R22" s="46"/>
      <c r="S22" s="47"/>
      <c r="T22" s="45"/>
      <c r="U22" s="46"/>
      <c r="V22" s="47"/>
      <c r="W22" s="45"/>
      <c r="X22" s="46"/>
      <c r="Y22" s="47"/>
      <c r="Z22" s="45"/>
      <c r="AA22" s="46"/>
      <c r="AB22" s="47"/>
      <c r="AC22" s="45"/>
      <c r="AD22" s="46"/>
      <c r="AE22" s="47"/>
      <c r="AF22" s="45"/>
      <c r="AG22" s="46"/>
      <c r="AH22" s="47"/>
      <c r="AI22" s="42" t="str">
        <f t="shared" si="0"/>
        <v/>
      </c>
      <c r="AJ22" s="43" t="str">
        <f t="shared" si="1"/>
        <v/>
      </c>
      <c r="AK22" s="44"/>
      <c r="AL22" s="100"/>
    </row>
    <row r="23" spans="3:38" s="132" customFormat="1" ht="15" customHeight="1">
      <c r="C23" s="100"/>
      <c r="D23" s="304"/>
      <c r="E23" s="133" t="s">
        <v>459</v>
      </c>
      <c r="F23" s="155"/>
      <c r="G23" s="155"/>
      <c r="H23" s="155" t="s">
        <v>135</v>
      </c>
      <c r="I23" s="155" t="s">
        <v>139</v>
      </c>
      <c r="J23" s="155" t="s">
        <v>0</v>
      </c>
      <c r="K23" s="155" t="s">
        <v>140</v>
      </c>
      <c r="L23" s="155" t="s">
        <v>141</v>
      </c>
      <c r="M23" s="155" t="s">
        <v>457</v>
      </c>
      <c r="N23" s="155" t="s">
        <v>409</v>
      </c>
      <c r="O23" s="155" t="s">
        <v>409</v>
      </c>
      <c r="P23" s="159"/>
      <c r="Q23" s="45"/>
      <c r="R23" s="46"/>
      <c r="S23" s="47"/>
      <c r="T23" s="45"/>
      <c r="U23" s="46"/>
      <c r="V23" s="47"/>
      <c r="W23" s="45"/>
      <c r="X23" s="46"/>
      <c r="Y23" s="47"/>
      <c r="Z23" s="45"/>
      <c r="AA23" s="46"/>
      <c r="AB23" s="47"/>
      <c r="AC23" s="45"/>
      <c r="AD23" s="46"/>
      <c r="AE23" s="47"/>
      <c r="AF23" s="45"/>
      <c r="AG23" s="46"/>
      <c r="AH23" s="47"/>
      <c r="AI23" s="42" t="str">
        <f t="shared" si="0"/>
        <v/>
      </c>
      <c r="AJ23" s="43" t="str">
        <f t="shared" si="1"/>
        <v/>
      </c>
      <c r="AK23" s="44"/>
      <c r="AL23" s="100"/>
    </row>
    <row r="24" spans="3:38" s="132" customFormat="1" ht="15" customHeight="1">
      <c r="C24" s="100"/>
      <c r="D24" s="304"/>
      <c r="E24" s="133" t="s">
        <v>498</v>
      </c>
      <c r="F24" s="155"/>
      <c r="G24" s="155"/>
      <c r="H24" s="155" t="s">
        <v>135</v>
      </c>
      <c r="I24" s="155" t="s">
        <v>139</v>
      </c>
      <c r="J24" s="155" t="s">
        <v>0</v>
      </c>
      <c r="K24" s="155" t="s">
        <v>140</v>
      </c>
      <c r="L24" s="155" t="s">
        <v>141</v>
      </c>
      <c r="M24" s="155" t="s">
        <v>143</v>
      </c>
      <c r="N24" s="155" t="s">
        <v>409</v>
      </c>
      <c r="O24" s="155" t="s">
        <v>409</v>
      </c>
      <c r="P24" s="159"/>
      <c r="Q24" s="45"/>
      <c r="R24" s="46"/>
      <c r="S24" s="47"/>
      <c r="T24" s="45"/>
      <c r="U24" s="46"/>
      <c r="V24" s="47"/>
      <c r="W24" s="45"/>
      <c r="X24" s="46"/>
      <c r="Y24" s="47"/>
      <c r="Z24" s="45"/>
      <c r="AA24" s="46"/>
      <c r="AB24" s="47"/>
      <c r="AC24" s="45"/>
      <c r="AD24" s="46"/>
      <c r="AE24" s="47"/>
      <c r="AF24" s="45"/>
      <c r="AG24" s="46"/>
      <c r="AH24" s="47"/>
      <c r="AI24" s="42" t="str">
        <f t="shared" si="0"/>
        <v/>
      </c>
      <c r="AJ24" s="43" t="str">
        <f t="shared" si="1"/>
        <v/>
      </c>
      <c r="AK24" s="44"/>
      <c r="AL24" s="100"/>
    </row>
    <row r="25" spans="3:38" s="132" customFormat="1" ht="15" customHeight="1">
      <c r="C25" s="100"/>
      <c r="D25" s="304"/>
      <c r="E25" s="136" t="s">
        <v>487</v>
      </c>
      <c r="F25" s="155"/>
      <c r="G25" s="155"/>
      <c r="H25" s="155" t="s">
        <v>135</v>
      </c>
      <c r="I25" s="155" t="s">
        <v>139</v>
      </c>
      <c r="J25" s="155" t="s">
        <v>0</v>
      </c>
      <c r="K25" s="155" t="s">
        <v>140</v>
      </c>
      <c r="L25" s="155" t="s">
        <v>141</v>
      </c>
      <c r="M25" s="155" t="s">
        <v>0</v>
      </c>
      <c r="N25" s="155" t="s">
        <v>409</v>
      </c>
      <c r="O25" s="155" t="s">
        <v>409</v>
      </c>
      <c r="P25" s="212"/>
      <c r="Q25" s="42" t="str">
        <f>IF(OR(SUMPRODUCT(--(Q14:Q24=""),--(R14:R24=""))&gt;0,COUNTIF(R14:R24,"M")&gt;0,COUNTIF(R14:R24,"X")=11),"",SUM(Q14:Q24))</f>
        <v/>
      </c>
      <c r="R25" s="43" t="str">
        <f>IF(AND(COUNTIF(R14:R24,"X")=11,SUM(Q14:Q24)=0,ISNUMBER(Q25)),"",IF(COUNTIF(R14:R24,"M")&gt;0,"M",IF(AND(COUNTIF(R14:R24,R14)=11,OR(R14="X",R14="W",R14="Z")),UPPER(R14),"")))</f>
        <v/>
      </c>
      <c r="S25" s="44"/>
      <c r="T25" s="42" t="str">
        <f t="shared" ref="T25" si="2">IF(OR(SUMPRODUCT(--(T14:T24=""),--(U14:U24=""))&gt;0,COUNTIF(U14:U24,"M")&gt;0,COUNTIF(U14:U24,"X")=11),"",SUM(T14:T24))</f>
        <v/>
      </c>
      <c r="U25" s="43" t="str">
        <f t="shared" ref="U25" si="3">IF(AND(COUNTIF(U14:U24,"X")=11,SUM(T14:T24)=0,ISNUMBER(T25)),"",IF(COUNTIF(U14:U24,"M")&gt;0,"M",IF(AND(COUNTIF(U14:U24,U14)=11,OR(U14="X",U14="W",U14="Z")),UPPER(U14),"")))</f>
        <v/>
      </c>
      <c r="V25" s="44"/>
      <c r="W25" s="42" t="str">
        <f t="shared" ref="W25" si="4">IF(OR(SUMPRODUCT(--(W14:W24=""),--(X14:X24=""))&gt;0,COUNTIF(X14:X24,"M")&gt;0,COUNTIF(X14:X24,"X")=11),"",SUM(W14:W24))</f>
        <v/>
      </c>
      <c r="X25" s="43" t="str">
        <f t="shared" ref="X25" si="5">IF(AND(COUNTIF(X14:X24,"X")=11,SUM(W14:W24)=0,ISNUMBER(W25)),"",IF(COUNTIF(X14:X24,"M")&gt;0,"M",IF(AND(COUNTIF(X14:X24,X14)=11,OR(X14="X",X14="W",X14="Z")),UPPER(X14),"")))</f>
        <v/>
      </c>
      <c r="Y25" s="44"/>
      <c r="Z25" s="42" t="str">
        <f t="shared" ref="Z25" si="6">IF(OR(SUMPRODUCT(--(Z14:Z24=""),--(AA14:AA24=""))&gt;0,COUNTIF(AA14:AA24,"M")&gt;0,COUNTIF(AA14:AA24,"X")=11),"",SUM(Z14:Z24))</f>
        <v/>
      </c>
      <c r="AA25" s="43" t="str">
        <f t="shared" ref="AA25" si="7">IF(AND(COUNTIF(AA14:AA24,"X")=11,SUM(Z14:Z24)=0,ISNUMBER(Z25)),"",IF(COUNTIF(AA14:AA24,"M")&gt;0,"M",IF(AND(COUNTIF(AA14:AA24,AA14)=11,OR(AA14="X",AA14="W",AA14="Z")),UPPER(AA14),"")))</f>
        <v/>
      </c>
      <c r="AB25" s="44"/>
      <c r="AC25" s="42" t="str">
        <f t="shared" ref="AC25" si="8">IF(OR(SUMPRODUCT(--(AC14:AC24=""),--(AD14:AD24=""))&gt;0,COUNTIF(AD14:AD24,"M")&gt;0,COUNTIF(AD14:AD24,"X")=11),"",SUM(AC14:AC24))</f>
        <v/>
      </c>
      <c r="AD25" s="43" t="str">
        <f t="shared" ref="AD25" si="9">IF(AND(COUNTIF(AD14:AD24,"X")=11,SUM(AC14:AC24)=0,ISNUMBER(AC25)),"",IF(COUNTIF(AD14:AD24,"M")&gt;0,"M",IF(AND(COUNTIF(AD14:AD24,AD14)=11,OR(AD14="X",AD14="W",AD14="Z")),UPPER(AD14),"")))</f>
        <v/>
      </c>
      <c r="AE25" s="44"/>
      <c r="AF25" s="42" t="str">
        <f t="shared" ref="AF25" si="10">IF(OR(SUMPRODUCT(--(AF14:AF24=""),--(AG14:AG24=""))&gt;0,COUNTIF(AG14:AG24,"M")&gt;0,COUNTIF(AG14:AG24,"X")=11),"",SUM(AF14:AF24))</f>
        <v/>
      </c>
      <c r="AG25" s="43" t="str">
        <f t="shared" ref="AG25" si="11">IF(AND(COUNTIF(AG14:AG24,"X")=11,SUM(AF14:AF24)=0,ISNUMBER(AF25)),"",IF(COUNTIF(AG14:AG24,"M")&gt;0,"M",IF(AND(COUNTIF(AG14:AG24,AG14)=11,OR(AG14="X",AG14="W",AG14="Z")),UPPER(AG14),"")))</f>
        <v/>
      </c>
      <c r="AH25" s="44"/>
      <c r="AI25" s="42" t="str">
        <f t="shared" ref="AI25" si="12">IF(OR(SUMPRODUCT(--(AI14:AI24=""),--(AJ14:AJ24=""))&gt;0,COUNTIF(AJ14:AJ24,"M")&gt;0,COUNTIF(AJ14:AJ24,"X")=11),"",SUM(AI14:AI24))</f>
        <v/>
      </c>
      <c r="AJ25" s="43" t="str">
        <f t="shared" ref="AJ25" si="13">IF(AND(COUNTIF(AJ14:AJ24,"X")=11,SUM(AI14:AI24)=0,ISNUMBER(AI25)),"",IF(COUNTIF(AJ14:AJ24,"M")&gt;0,"M",IF(AND(COUNTIF(AJ14:AJ24,AJ14)=11,OR(AJ14="X",AJ14="W",AJ14="Z")),UPPER(AJ14),"")))</f>
        <v/>
      </c>
      <c r="AK25" s="44"/>
      <c r="AL25" s="100"/>
    </row>
    <row r="26" spans="3:38" s="132" customFormat="1" ht="15" customHeight="1">
      <c r="C26" s="100"/>
      <c r="D26" s="304" t="s">
        <v>481</v>
      </c>
      <c r="E26" s="133" t="s">
        <v>489</v>
      </c>
      <c r="F26" s="155"/>
      <c r="G26" s="155"/>
      <c r="H26" s="155" t="s">
        <v>136</v>
      </c>
      <c r="I26" s="155" t="s">
        <v>139</v>
      </c>
      <c r="J26" s="155" t="s">
        <v>0</v>
      </c>
      <c r="K26" s="155" t="s">
        <v>140</v>
      </c>
      <c r="L26" s="155" t="s">
        <v>141</v>
      </c>
      <c r="M26" s="155" t="s">
        <v>448</v>
      </c>
      <c r="N26" s="155" t="s">
        <v>409</v>
      </c>
      <c r="O26" s="155" t="s">
        <v>409</v>
      </c>
      <c r="P26" s="159"/>
      <c r="Q26" s="45"/>
      <c r="R26" s="46"/>
      <c r="S26" s="47"/>
      <c r="T26" s="45"/>
      <c r="U26" s="46"/>
      <c r="V26" s="47"/>
      <c r="W26" s="45"/>
      <c r="X26" s="46"/>
      <c r="Y26" s="47"/>
      <c r="Z26" s="45"/>
      <c r="AA26" s="46"/>
      <c r="AB26" s="47"/>
      <c r="AC26" s="45"/>
      <c r="AD26" s="46"/>
      <c r="AE26" s="47"/>
      <c r="AF26" s="45"/>
      <c r="AG26" s="46"/>
      <c r="AH26" s="47"/>
      <c r="AI26" s="42" t="str">
        <f t="shared" ref="AI26:AI36" si="14">IF(OR(EXACT(Q26,R26),EXACT(T26,U26),EXACT(Z26,AA26),EXACT(AF26,AG26),AND(R26=U26,U26=AA26,AA26=AG26,R26="X"),OR(R26="M",U26="M",AA26="M",AG26="M")),"",SUM(Q26,T26,Z26,AF26))</f>
        <v/>
      </c>
      <c r="AJ26" s="43" t="str">
        <f t="shared" ref="AJ26:AJ36" si="15" xml:space="preserve"> IF(AND(AND(R26="X",U26="X",AA26="X",AG26="X"),SUM(Q26,T26,Z26,AF26)=0,ISNUMBER(AI26)),"",IF(OR(R26="M",U26="M",AA26="M",AG26="M"),"M",IF(AND(R26=U26,U26=AA26,AA26=AG26,OR(R26="W",R26="Z",R26="X")),UPPER(R26),"")))</f>
        <v/>
      </c>
      <c r="AK26" s="44"/>
      <c r="AL26" s="100"/>
    </row>
    <row r="27" spans="3:38" s="132" customFormat="1" ht="15" customHeight="1">
      <c r="C27" s="100"/>
      <c r="D27" s="304"/>
      <c r="E27" s="133" t="s">
        <v>490</v>
      </c>
      <c r="F27" s="155"/>
      <c r="G27" s="155"/>
      <c r="H27" s="155" t="s">
        <v>136</v>
      </c>
      <c r="I27" s="155" t="s">
        <v>139</v>
      </c>
      <c r="J27" s="155" t="s">
        <v>0</v>
      </c>
      <c r="K27" s="155" t="s">
        <v>140</v>
      </c>
      <c r="L27" s="155" t="s">
        <v>141</v>
      </c>
      <c r="M27" s="155" t="s">
        <v>449</v>
      </c>
      <c r="N27" s="155" t="s">
        <v>409</v>
      </c>
      <c r="O27" s="155" t="s">
        <v>409</v>
      </c>
      <c r="P27" s="159"/>
      <c r="Q27" s="45"/>
      <c r="R27" s="46"/>
      <c r="S27" s="47"/>
      <c r="T27" s="45"/>
      <c r="U27" s="46"/>
      <c r="V27" s="47"/>
      <c r="W27" s="45"/>
      <c r="X27" s="46"/>
      <c r="Y27" s="47"/>
      <c r="Z27" s="45"/>
      <c r="AA27" s="46"/>
      <c r="AB27" s="47"/>
      <c r="AC27" s="45"/>
      <c r="AD27" s="46"/>
      <c r="AE27" s="47"/>
      <c r="AF27" s="45"/>
      <c r="AG27" s="46"/>
      <c r="AH27" s="47"/>
      <c r="AI27" s="42" t="str">
        <f t="shared" si="14"/>
        <v/>
      </c>
      <c r="AJ27" s="43" t="str">
        <f t="shared" si="15"/>
        <v/>
      </c>
      <c r="AK27" s="44"/>
      <c r="AL27" s="100"/>
    </row>
    <row r="28" spans="3:38" s="132" customFormat="1" ht="15" customHeight="1">
      <c r="C28" s="100"/>
      <c r="D28" s="304"/>
      <c r="E28" s="133" t="s">
        <v>491</v>
      </c>
      <c r="F28" s="155"/>
      <c r="G28" s="155"/>
      <c r="H28" s="155" t="s">
        <v>136</v>
      </c>
      <c r="I28" s="155" t="s">
        <v>139</v>
      </c>
      <c r="J28" s="155" t="s">
        <v>0</v>
      </c>
      <c r="K28" s="155" t="s">
        <v>140</v>
      </c>
      <c r="L28" s="155" t="s">
        <v>141</v>
      </c>
      <c r="M28" s="155" t="s">
        <v>450</v>
      </c>
      <c r="N28" s="155" t="s">
        <v>409</v>
      </c>
      <c r="O28" s="155" t="s">
        <v>409</v>
      </c>
      <c r="P28" s="159"/>
      <c r="Q28" s="45"/>
      <c r="R28" s="46"/>
      <c r="S28" s="47"/>
      <c r="T28" s="45"/>
      <c r="U28" s="46"/>
      <c r="V28" s="47"/>
      <c r="W28" s="45"/>
      <c r="X28" s="46"/>
      <c r="Y28" s="47"/>
      <c r="Z28" s="45"/>
      <c r="AA28" s="46"/>
      <c r="AB28" s="47"/>
      <c r="AC28" s="45"/>
      <c r="AD28" s="46"/>
      <c r="AE28" s="47"/>
      <c r="AF28" s="45"/>
      <c r="AG28" s="46"/>
      <c r="AH28" s="47"/>
      <c r="AI28" s="42" t="str">
        <f t="shared" si="14"/>
        <v/>
      </c>
      <c r="AJ28" s="43" t="str">
        <f t="shared" si="15"/>
        <v/>
      </c>
      <c r="AK28" s="44"/>
      <c r="AL28" s="100"/>
    </row>
    <row r="29" spans="3:38" s="132" customFormat="1" ht="15" customHeight="1">
      <c r="C29" s="100"/>
      <c r="D29" s="304"/>
      <c r="E29" s="133" t="s">
        <v>492</v>
      </c>
      <c r="F29" s="155"/>
      <c r="G29" s="155"/>
      <c r="H29" s="155" t="s">
        <v>136</v>
      </c>
      <c r="I29" s="155" t="s">
        <v>139</v>
      </c>
      <c r="J29" s="155" t="s">
        <v>0</v>
      </c>
      <c r="K29" s="155" t="s">
        <v>140</v>
      </c>
      <c r="L29" s="155" t="s">
        <v>141</v>
      </c>
      <c r="M29" s="155" t="s">
        <v>451</v>
      </c>
      <c r="N29" s="155" t="s">
        <v>409</v>
      </c>
      <c r="O29" s="155" t="s">
        <v>409</v>
      </c>
      <c r="P29" s="159"/>
      <c r="Q29" s="45"/>
      <c r="R29" s="46"/>
      <c r="S29" s="47"/>
      <c r="T29" s="45"/>
      <c r="U29" s="46"/>
      <c r="V29" s="47"/>
      <c r="W29" s="45"/>
      <c r="X29" s="46"/>
      <c r="Y29" s="47"/>
      <c r="Z29" s="45"/>
      <c r="AA29" s="46"/>
      <c r="AB29" s="47"/>
      <c r="AC29" s="45"/>
      <c r="AD29" s="46"/>
      <c r="AE29" s="47"/>
      <c r="AF29" s="45"/>
      <c r="AG29" s="46"/>
      <c r="AH29" s="47"/>
      <c r="AI29" s="42" t="str">
        <f t="shared" si="14"/>
        <v/>
      </c>
      <c r="AJ29" s="43" t="str">
        <f t="shared" si="15"/>
        <v/>
      </c>
      <c r="AK29" s="44"/>
      <c r="AL29" s="100"/>
    </row>
    <row r="30" spans="3:38" s="132" customFormat="1" ht="15" customHeight="1">
      <c r="C30" s="100"/>
      <c r="D30" s="304"/>
      <c r="E30" s="133" t="s">
        <v>493</v>
      </c>
      <c r="F30" s="155"/>
      <c r="G30" s="155"/>
      <c r="H30" s="155" t="s">
        <v>136</v>
      </c>
      <c r="I30" s="155" t="s">
        <v>139</v>
      </c>
      <c r="J30" s="155" t="s">
        <v>0</v>
      </c>
      <c r="K30" s="155" t="s">
        <v>140</v>
      </c>
      <c r="L30" s="155" t="s">
        <v>141</v>
      </c>
      <c r="M30" s="155" t="s">
        <v>452</v>
      </c>
      <c r="N30" s="155" t="s">
        <v>409</v>
      </c>
      <c r="O30" s="155" t="s">
        <v>409</v>
      </c>
      <c r="P30" s="159"/>
      <c r="Q30" s="45"/>
      <c r="R30" s="46"/>
      <c r="S30" s="47"/>
      <c r="T30" s="45"/>
      <c r="U30" s="46"/>
      <c r="V30" s="47"/>
      <c r="W30" s="45"/>
      <c r="X30" s="46"/>
      <c r="Y30" s="47"/>
      <c r="Z30" s="45"/>
      <c r="AA30" s="46"/>
      <c r="AB30" s="47"/>
      <c r="AC30" s="45"/>
      <c r="AD30" s="46"/>
      <c r="AE30" s="47"/>
      <c r="AF30" s="45"/>
      <c r="AG30" s="46"/>
      <c r="AH30" s="47"/>
      <c r="AI30" s="42" t="str">
        <f t="shared" si="14"/>
        <v/>
      </c>
      <c r="AJ30" s="43" t="str">
        <f t="shared" si="15"/>
        <v/>
      </c>
      <c r="AK30" s="44"/>
      <c r="AL30" s="100"/>
    </row>
    <row r="31" spans="3:38" s="132" customFormat="1" ht="15" customHeight="1">
      <c r="C31" s="100"/>
      <c r="D31" s="304"/>
      <c r="E31" s="133" t="s">
        <v>494</v>
      </c>
      <c r="F31" s="155"/>
      <c r="G31" s="155"/>
      <c r="H31" s="155" t="s">
        <v>136</v>
      </c>
      <c r="I31" s="155" t="s">
        <v>139</v>
      </c>
      <c r="J31" s="155" t="s">
        <v>0</v>
      </c>
      <c r="K31" s="155" t="s">
        <v>140</v>
      </c>
      <c r="L31" s="155" t="s">
        <v>141</v>
      </c>
      <c r="M31" s="155" t="s">
        <v>453</v>
      </c>
      <c r="N31" s="155" t="s">
        <v>409</v>
      </c>
      <c r="O31" s="155" t="s">
        <v>409</v>
      </c>
      <c r="P31" s="159"/>
      <c r="Q31" s="45"/>
      <c r="R31" s="46"/>
      <c r="S31" s="47"/>
      <c r="T31" s="45"/>
      <c r="U31" s="46"/>
      <c r="V31" s="47"/>
      <c r="W31" s="45"/>
      <c r="X31" s="46"/>
      <c r="Y31" s="47"/>
      <c r="Z31" s="45"/>
      <c r="AA31" s="46"/>
      <c r="AB31" s="47"/>
      <c r="AC31" s="45"/>
      <c r="AD31" s="46"/>
      <c r="AE31" s="47"/>
      <c r="AF31" s="45"/>
      <c r="AG31" s="46"/>
      <c r="AH31" s="47"/>
      <c r="AI31" s="42" t="str">
        <f t="shared" si="14"/>
        <v/>
      </c>
      <c r="AJ31" s="43" t="str">
        <f t="shared" si="15"/>
        <v/>
      </c>
      <c r="AK31" s="44"/>
      <c r="AL31" s="100"/>
    </row>
    <row r="32" spans="3:38" s="132" customFormat="1" ht="15" customHeight="1">
      <c r="C32" s="100"/>
      <c r="D32" s="304"/>
      <c r="E32" s="133" t="s">
        <v>495</v>
      </c>
      <c r="F32" s="155"/>
      <c r="G32" s="155"/>
      <c r="H32" s="155" t="s">
        <v>136</v>
      </c>
      <c r="I32" s="155" t="s">
        <v>139</v>
      </c>
      <c r="J32" s="155" t="s">
        <v>0</v>
      </c>
      <c r="K32" s="155" t="s">
        <v>140</v>
      </c>
      <c r="L32" s="155" t="s">
        <v>141</v>
      </c>
      <c r="M32" s="155" t="s">
        <v>454</v>
      </c>
      <c r="N32" s="155" t="s">
        <v>409</v>
      </c>
      <c r="O32" s="155" t="s">
        <v>409</v>
      </c>
      <c r="P32" s="159"/>
      <c r="Q32" s="45"/>
      <c r="R32" s="46"/>
      <c r="S32" s="47"/>
      <c r="T32" s="45"/>
      <c r="U32" s="46"/>
      <c r="V32" s="47"/>
      <c r="W32" s="45"/>
      <c r="X32" s="46"/>
      <c r="Y32" s="47"/>
      <c r="Z32" s="45"/>
      <c r="AA32" s="46"/>
      <c r="AB32" s="47"/>
      <c r="AC32" s="45"/>
      <c r="AD32" s="46"/>
      <c r="AE32" s="47"/>
      <c r="AF32" s="45"/>
      <c r="AG32" s="46"/>
      <c r="AH32" s="47"/>
      <c r="AI32" s="42" t="str">
        <f t="shared" si="14"/>
        <v/>
      </c>
      <c r="AJ32" s="43" t="str">
        <f t="shared" si="15"/>
        <v/>
      </c>
      <c r="AK32" s="44"/>
      <c r="AL32" s="100"/>
    </row>
    <row r="33" spans="3:38" s="132" customFormat="1" ht="15" customHeight="1">
      <c r="C33" s="100"/>
      <c r="D33" s="304"/>
      <c r="E33" s="133" t="s">
        <v>496</v>
      </c>
      <c r="F33" s="155"/>
      <c r="G33" s="155"/>
      <c r="H33" s="155" t="s">
        <v>136</v>
      </c>
      <c r="I33" s="155" t="s">
        <v>139</v>
      </c>
      <c r="J33" s="155" t="s">
        <v>0</v>
      </c>
      <c r="K33" s="155" t="s">
        <v>140</v>
      </c>
      <c r="L33" s="155" t="s">
        <v>141</v>
      </c>
      <c r="M33" s="155" t="s">
        <v>455</v>
      </c>
      <c r="N33" s="155" t="s">
        <v>409</v>
      </c>
      <c r="O33" s="155" t="s">
        <v>409</v>
      </c>
      <c r="P33" s="159"/>
      <c r="Q33" s="45"/>
      <c r="R33" s="46"/>
      <c r="S33" s="47"/>
      <c r="T33" s="45"/>
      <c r="U33" s="46"/>
      <c r="V33" s="47"/>
      <c r="W33" s="45"/>
      <c r="X33" s="46"/>
      <c r="Y33" s="47"/>
      <c r="Z33" s="45"/>
      <c r="AA33" s="46"/>
      <c r="AB33" s="47"/>
      <c r="AC33" s="45"/>
      <c r="AD33" s="46"/>
      <c r="AE33" s="47"/>
      <c r="AF33" s="45"/>
      <c r="AG33" s="46"/>
      <c r="AH33" s="47"/>
      <c r="AI33" s="42" t="str">
        <f t="shared" si="14"/>
        <v/>
      </c>
      <c r="AJ33" s="43" t="str">
        <f t="shared" si="15"/>
        <v/>
      </c>
      <c r="AK33" s="44"/>
      <c r="AL33" s="100"/>
    </row>
    <row r="34" spans="3:38" s="132" customFormat="1" ht="15" customHeight="1">
      <c r="C34" s="100"/>
      <c r="D34" s="304"/>
      <c r="E34" s="133" t="s">
        <v>497</v>
      </c>
      <c r="F34" s="155"/>
      <c r="G34" s="155"/>
      <c r="H34" s="155" t="s">
        <v>136</v>
      </c>
      <c r="I34" s="155" t="s">
        <v>139</v>
      </c>
      <c r="J34" s="155" t="s">
        <v>0</v>
      </c>
      <c r="K34" s="155" t="s">
        <v>140</v>
      </c>
      <c r="L34" s="155" t="s">
        <v>141</v>
      </c>
      <c r="M34" s="155" t="s">
        <v>456</v>
      </c>
      <c r="N34" s="155" t="s">
        <v>409</v>
      </c>
      <c r="O34" s="155" t="s">
        <v>409</v>
      </c>
      <c r="P34" s="159"/>
      <c r="Q34" s="45"/>
      <c r="R34" s="46"/>
      <c r="S34" s="47"/>
      <c r="T34" s="45"/>
      <c r="U34" s="46"/>
      <c r="V34" s="47"/>
      <c r="W34" s="45"/>
      <c r="X34" s="46"/>
      <c r="Y34" s="47"/>
      <c r="Z34" s="45"/>
      <c r="AA34" s="46"/>
      <c r="AB34" s="47"/>
      <c r="AC34" s="45"/>
      <c r="AD34" s="46"/>
      <c r="AE34" s="47"/>
      <c r="AF34" s="45"/>
      <c r="AG34" s="46"/>
      <c r="AH34" s="47"/>
      <c r="AI34" s="42" t="str">
        <f t="shared" si="14"/>
        <v/>
      </c>
      <c r="AJ34" s="43" t="str">
        <f t="shared" si="15"/>
        <v/>
      </c>
      <c r="AK34" s="44"/>
      <c r="AL34" s="100"/>
    </row>
    <row r="35" spans="3:38" s="132" customFormat="1" ht="15" customHeight="1">
      <c r="C35" s="100"/>
      <c r="D35" s="304"/>
      <c r="E35" s="133" t="s">
        <v>459</v>
      </c>
      <c r="F35" s="155"/>
      <c r="G35" s="155"/>
      <c r="H35" s="155" t="s">
        <v>136</v>
      </c>
      <c r="I35" s="155" t="s">
        <v>139</v>
      </c>
      <c r="J35" s="155" t="s">
        <v>0</v>
      </c>
      <c r="K35" s="155" t="s">
        <v>140</v>
      </c>
      <c r="L35" s="155" t="s">
        <v>141</v>
      </c>
      <c r="M35" s="155" t="s">
        <v>457</v>
      </c>
      <c r="N35" s="155" t="s">
        <v>409</v>
      </c>
      <c r="O35" s="155" t="s">
        <v>409</v>
      </c>
      <c r="P35" s="159"/>
      <c r="Q35" s="45"/>
      <c r="R35" s="46"/>
      <c r="S35" s="47"/>
      <c r="T35" s="45"/>
      <c r="U35" s="46"/>
      <c r="V35" s="47"/>
      <c r="W35" s="45"/>
      <c r="X35" s="46"/>
      <c r="Y35" s="47"/>
      <c r="Z35" s="45"/>
      <c r="AA35" s="46"/>
      <c r="AB35" s="47"/>
      <c r="AC35" s="45"/>
      <c r="AD35" s="46"/>
      <c r="AE35" s="47"/>
      <c r="AF35" s="45"/>
      <c r="AG35" s="46"/>
      <c r="AH35" s="47"/>
      <c r="AI35" s="42" t="str">
        <f t="shared" si="14"/>
        <v/>
      </c>
      <c r="AJ35" s="43" t="str">
        <f t="shared" si="15"/>
        <v/>
      </c>
      <c r="AK35" s="44"/>
      <c r="AL35" s="100"/>
    </row>
    <row r="36" spans="3:38" s="132" customFormat="1" ht="15" customHeight="1">
      <c r="C36" s="100"/>
      <c r="D36" s="304"/>
      <c r="E36" s="133" t="s">
        <v>498</v>
      </c>
      <c r="F36" s="155"/>
      <c r="G36" s="155"/>
      <c r="H36" s="155" t="s">
        <v>136</v>
      </c>
      <c r="I36" s="155" t="s">
        <v>139</v>
      </c>
      <c r="J36" s="155" t="s">
        <v>0</v>
      </c>
      <c r="K36" s="155" t="s">
        <v>140</v>
      </c>
      <c r="L36" s="155" t="s">
        <v>141</v>
      </c>
      <c r="M36" s="155" t="s">
        <v>143</v>
      </c>
      <c r="N36" s="155" t="s">
        <v>409</v>
      </c>
      <c r="O36" s="155" t="s">
        <v>409</v>
      </c>
      <c r="P36" s="159"/>
      <c r="Q36" s="45"/>
      <c r="R36" s="46"/>
      <c r="S36" s="47"/>
      <c r="T36" s="45"/>
      <c r="U36" s="46"/>
      <c r="V36" s="47"/>
      <c r="W36" s="45"/>
      <c r="X36" s="46"/>
      <c r="Y36" s="47"/>
      <c r="Z36" s="45"/>
      <c r="AA36" s="46"/>
      <c r="AB36" s="47"/>
      <c r="AC36" s="45"/>
      <c r="AD36" s="46"/>
      <c r="AE36" s="47"/>
      <c r="AF36" s="45"/>
      <c r="AG36" s="46"/>
      <c r="AH36" s="47"/>
      <c r="AI36" s="42" t="str">
        <f t="shared" si="14"/>
        <v/>
      </c>
      <c r="AJ36" s="43" t="str">
        <f t="shared" si="15"/>
        <v/>
      </c>
      <c r="AK36" s="44"/>
      <c r="AL36" s="100"/>
    </row>
    <row r="37" spans="3:38" s="132" customFormat="1" ht="15" customHeight="1">
      <c r="C37" s="100"/>
      <c r="D37" s="304"/>
      <c r="E37" s="136" t="s">
        <v>487</v>
      </c>
      <c r="F37" s="155"/>
      <c r="G37" s="155"/>
      <c r="H37" s="155" t="s">
        <v>136</v>
      </c>
      <c r="I37" s="155" t="s">
        <v>139</v>
      </c>
      <c r="J37" s="155" t="s">
        <v>0</v>
      </c>
      <c r="K37" s="155" t="s">
        <v>140</v>
      </c>
      <c r="L37" s="155" t="s">
        <v>141</v>
      </c>
      <c r="M37" s="155" t="s">
        <v>0</v>
      </c>
      <c r="N37" s="155" t="s">
        <v>409</v>
      </c>
      <c r="O37" s="155" t="s">
        <v>409</v>
      </c>
      <c r="P37" s="213"/>
      <c r="Q37" s="42" t="str">
        <f t="shared" ref="Q37" si="16">IF(OR(SUMPRODUCT(--(Q26:Q36=""),--(R26:R36=""))&gt;0,COUNTIF(R26:R36,"M")&gt;0,COUNTIF(R26:R36,"X")=11),"",SUM(Q26:Q36))</f>
        <v/>
      </c>
      <c r="R37" s="43" t="str">
        <f t="shared" ref="R37" si="17">IF(AND(COUNTIF(R26:R36,"X")=11,SUM(Q26:Q36)=0,ISNUMBER(Q37)),"",IF(COUNTIF(R26:R36,"M")&gt;0,"M",IF(AND(COUNTIF(R26:R36,R26)=11,OR(R26="X",R26="W",R26="Z")),UPPER(R26),"")))</f>
        <v/>
      </c>
      <c r="S37" s="44"/>
      <c r="T37" s="42" t="str">
        <f t="shared" ref="T37" si="18">IF(OR(SUMPRODUCT(--(T26:T36=""),--(U26:U36=""))&gt;0,COUNTIF(U26:U36,"M")&gt;0,COUNTIF(U26:U36,"X")=11),"",SUM(T26:T36))</f>
        <v/>
      </c>
      <c r="U37" s="43" t="str">
        <f t="shared" ref="U37" si="19">IF(AND(COUNTIF(U26:U36,"X")=11,SUM(T26:T36)=0,ISNUMBER(T37)),"",IF(COUNTIF(U26:U36,"M")&gt;0,"M",IF(AND(COUNTIF(U26:U36,U26)=11,OR(U26="X",U26="W",U26="Z")),UPPER(U26),"")))</f>
        <v/>
      </c>
      <c r="V37" s="44"/>
      <c r="W37" s="42" t="str">
        <f t="shared" ref="W37" si="20">IF(OR(SUMPRODUCT(--(W26:W36=""),--(X26:X36=""))&gt;0,COUNTIF(X26:X36,"M")&gt;0,COUNTIF(X26:X36,"X")=11),"",SUM(W26:W36))</f>
        <v/>
      </c>
      <c r="X37" s="43" t="str">
        <f t="shared" ref="X37" si="21">IF(AND(COUNTIF(X26:X36,"X")=11,SUM(W26:W36)=0,ISNUMBER(W37)),"",IF(COUNTIF(X26:X36,"M")&gt;0,"M",IF(AND(COUNTIF(X26:X36,X26)=11,OR(X26="X",X26="W",X26="Z")),UPPER(X26),"")))</f>
        <v/>
      </c>
      <c r="Y37" s="44"/>
      <c r="Z37" s="42" t="str">
        <f t="shared" ref="Z37" si="22">IF(OR(SUMPRODUCT(--(Z26:Z36=""),--(AA26:AA36=""))&gt;0,COUNTIF(AA26:AA36,"M")&gt;0,COUNTIF(AA26:AA36,"X")=11),"",SUM(Z26:Z36))</f>
        <v/>
      </c>
      <c r="AA37" s="43" t="str">
        <f t="shared" ref="AA37" si="23">IF(AND(COUNTIF(AA26:AA36,"X")=11,SUM(Z26:Z36)=0,ISNUMBER(Z37)),"",IF(COUNTIF(AA26:AA36,"M")&gt;0,"M",IF(AND(COUNTIF(AA26:AA36,AA26)=11,OR(AA26="X",AA26="W",AA26="Z")),UPPER(AA26),"")))</f>
        <v/>
      </c>
      <c r="AB37" s="44"/>
      <c r="AC37" s="42" t="str">
        <f t="shared" ref="AC37" si="24">IF(OR(SUMPRODUCT(--(AC26:AC36=""),--(AD26:AD36=""))&gt;0,COUNTIF(AD26:AD36,"M")&gt;0,COUNTIF(AD26:AD36,"X")=11),"",SUM(AC26:AC36))</f>
        <v/>
      </c>
      <c r="AD37" s="43" t="str">
        <f t="shared" ref="AD37" si="25">IF(AND(COUNTIF(AD26:AD36,"X")=11,SUM(AC26:AC36)=0,ISNUMBER(AC37)),"",IF(COUNTIF(AD26:AD36,"M")&gt;0,"M",IF(AND(COUNTIF(AD26:AD36,AD26)=11,OR(AD26="X",AD26="W",AD26="Z")),UPPER(AD26),"")))</f>
        <v/>
      </c>
      <c r="AE37" s="44"/>
      <c r="AF37" s="42" t="str">
        <f t="shared" ref="AF37" si="26">IF(OR(SUMPRODUCT(--(AF26:AF36=""),--(AG26:AG36=""))&gt;0,COUNTIF(AG26:AG36,"M")&gt;0,COUNTIF(AG26:AG36,"X")=11),"",SUM(AF26:AF36))</f>
        <v/>
      </c>
      <c r="AG37" s="43" t="str">
        <f t="shared" ref="AG37" si="27">IF(AND(COUNTIF(AG26:AG36,"X")=11,SUM(AF26:AF36)=0,ISNUMBER(AF37)),"",IF(COUNTIF(AG26:AG36,"M")&gt;0,"M",IF(AND(COUNTIF(AG26:AG36,AG26)=11,OR(AG26="X",AG26="W",AG26="Z")),UPPER(AG26),"")))</f>
        <v/>
      </c>
      <c r="AH37" s="44"/>
      <c r="AI37" s="42" t="str">
        <f t="shared" ref="AI37" si="28">IF(OR(SUMPRODUCT(--(AI26:AI36=""),--(AJ26:AJ36=""))&gt;0,COUNTIF(AJ26:AJ36,"M")&gt;0,COUNTIF(AJ26:AJ36,"X")=11),"",SUM(AI26:AI36))</f>
        <v/>
      </c>
      <c r="AJ37" s="43" t="str">
        <f t="shared" ref="AJ37" si="29">IF(AND(COUNTIF(AJ26:AJ36,"X")=11,SUM(AI26:AI36)=0,ISNUMBER(AI37)),"",IF(COUNTIF(AJ26:AJ36,"M")&gt;0,"M",IF(AND(COUNTIF(AJ26:AJ36,AJ26)=11,OR(AJ26="X",AJ26="W",AJ26="Z")),UPPER(AJ26),"")))</f>
        <v/>
      </c>
      <c r="AK37" s="44"/>
      <c r="AL37" s="100"/>
    </row>
    <row r="38" spans="3:38" s="132" customFormat="1" ht="15" customHeight="1">
      <c r="C38" s="100"/>
      <c r="D38" s="305" t="s">
        <v>482</v>
      </c>
      <c r="E38" s="138" t="s">
        <v>489</v>
      </c>
      <c r="F38" s="155"/>
      <c r="G38" s="155"/>
      <c r="H38" s="155" t="s">
        <v>0</v>
      </c>
      <c r="I38" s="155" t="s">
        <v>139</v>
      </c>
      <c r="J38" s="155" t="s">
        <v>0</v>
      </c>
      <c r="K38" s="155" t="s">
        <v>140</v>
      </c>
      <c r="L38" s="155" t="s">
        <v>141</v>
      </c>
      <c r="M38" s="155" t="s">
        <v>448</v>
      </c>
      <c r="N38" s="155" t="s">
        <v>409</v>
      </c>
      <c r="O38" s="155" t="s">
        <v>409</v>
      </c>
      <c r="P38" s="159"/>
      <c r="Q38" s="42" t="str">
        <f t="shared" ref="Q38" si="30">IF(OR(AND(Q14="",R14=""),AND(Q26="",R26=""),AND(R14="X",R26="X"),OR(R14="M",R26="M")),"",SUM(Q14,Q26))</f>
        <v/>
      </c>
      <c r="R38" s="43" t="str">
        <f>IF(AND(AND(R14="X",R26="X"),SUM(Q14,Q26)=0,ISNUMBER(Q38)),"",IF(OR(R14="M",R26="M"),"M",IF(AND(R14=R26,OR(R14="X",R14="W",R14="Z")),UPPER(R14),"")))</f>
        <v/>
      </c>
      <c r="S38" s="44"/>
      <c r="T38" s="42" t="str">
        <f t="shared" ref="T38:T49" si="31">IF(OR(AND(T14="",U14=""),AND(T26="",U26=""),AND(U14="X",U26="X"),OR(U14="M",U26="M")),"",SUM(T14,T26))</f>
        <v/>
      </c>
      <c r="U38" s="43" t="str">
        <f t="shared" ref="U38" si="32">IF(AND(AND(U14="X",U26="X"),SUM(T14,T26)=0,ISNUMBER(T38)),"",IF(OR(U14="M",U26="M"),"M",IF(AND(U14=U26,OR(U14="X",U14="W",U14="Z")),UPPER(U14),"")))</f>
        <v/>
      </c>
      <c r="V38" s="44"/>
      <c r="W38" s="42" t="str">
        <f t="shared" ref="W38:W49" si="33">IF(OR(AND(W14="",X14=""),AND(W26="",X26=""),AND(X14="X",X26="X"),OR(X14="M",X26="M")),"",SUM(W14,W26))</f>
        <v/>
      </c>
      <c r="X38" s="43" t="str">
        <f t="shared" ref="X38" si="34">IF(AND(AND(X14="X",X26="X"),SUM(W14,W26)=0,ISNUMBER(W38)),"",IF(OR(X14="M",X26="M"),"M",IF(AND(X14=X26,OR(X14="X",X14="W",X14="Z")),UPPER(X14),"")))</f>
        <v/>
      </c>
      <c r="Y38" s="44"/>
      <c r="Z38" s="42" t="str">
        <f t="shared" ref="Z38:Z49" si="35">IF(OR(AND(Z14="",AA14=""),AND(Z26="",AA26=""),AND(AA14="X",AA26="X"),OR(AA14="M",AA26="M")),"",SUM(Z14,Z26))</f>
        <v/>
      </c>
      <c r="AA38" s="43" t="str">
        <f t="shared" ref="AA38" si="36">IF(AND(AND(AA14="X",AA26="X"),SUM(Z14,Z26)=0,ISNUMBER(Z38)),"",IF(OR(AA14="M",AA26="M"),"M",IF(AND(AA14=AA26,OR(AA14="X",AA14="W",AA14="Z")),UPPER(AA14),"")))</f>
        <v/>
      </c>
      <c r="AB38" s="44"/>
      <c r="AC38" s="42" t="str">
        <f t="shared" ref="AC38:AC49" si="37">IF(OR(AND(AC14="",AD14=""),AND(AC26="",AD26=""),AND(AD14="X",AD26="X"),OR(AD14="M",AD26="M")),"",SUM(AC14,AC26))</f>
        <v/>
      </c>
      <c r="AD38" s="43" t="str">
        <f t="shared" ref="AD38" si="38">IF(AND(AND(AD14="X",AD26="X"),SUM(AC14,AC26)=0,ISNUMBER(AC38)),"",IF(OR(AD14="M",AD26="M"),"M",IF(AND(AD14=AD26,OR(AD14="X",AD14="W",AD14="Z")),UPPER(AD14),"")))</f>
        <v/>
      </c>
      <c r="AE38" s="44"/>
      <c r="AF38" s="42" t="str">
        <f t="shared" ref="AF38:AF49" si="39">IF(OR(AND(AF14="",AG14=""),AND(AF26="",AG26=""),AND(AG14="X",AG26="X"),OR(AG14="M",AG26="M")),"",SUM(AF14,AF26))</f>
        <v/>
      </c>
      <c r="AG38" s="43" t="str">
        <f t="shared" ref="AG38" si="40">IF(AND(AND(AG14="X",AG26="X"),SUM(AF14,AF26)=0,ISNUMBER(AF38)),"",IF(OR(AG14="M",AG26="M"),"M",IF(AND(AG14=AG26,OR(AG14="X",AG14="W",AG14="Z")),UPPER(AG14),"")))</f>
        <v/>
      </c>
      <c r="AH38" s="44"/>
      <c r="AI38" s="42" t="str">
        <f t="shared" ref="AI38:AI49" si="41">IF(OR(AND(AI14="",AJ14=""),AND(AI26="",AJ26=""),AND(AJ14="X",AJ26="X"),OR(AJ14="M",AJ26="M")),"",SUM(AI14,AI26))</f>
        <v/>
      </c>
      <c r="AJ38" s="43" t="str">
        <f t="shared" ref="AJ38" si="42">IF(AND(AND(AJ14="X",AJ26="X"),SUM(AI14,AI26)=0,ISNUMBER(AI38)),"",IF(OR(AJ14="M",AJ26="M"),"M",IF(AND(AJ14=AJ26,OR(AJ14="X",AJ14="W",AJ14="Z")),UPPER(AJ14),"")))</f>
        <v/>
      </c>
      <c r="AK38" s="44"/>
      <c r="AL38" s="100"/>
    </row>
    <row r="39" spans="3:38" s="132" customFormat="1" ht="15" customHeight="1">
      <c r="C39" s="100"/>
      <c r="D39" s="306"/>
      <c r="E39" s="138" t="s">
        <v>490</v>
      </c>
      <c r="F39" s="155"/>
      <c r="G39" s="155"/>
      <c r="H39" s="155" t="s">
        <v>0</v>
      </c>
      <c r="I39" s="155" t="s">
        <v>139</v>
      </c>
      <c r="J39" s="155" t="s">
        <v>0</v>
      </c>
      <c r="K39" s="155" t="s">
        <v>140</v>
      </c>
      <c r="L39" s="155" t="s">
        <v>141</v>
      </c>
      <c r="M39" s="155" t="s">
        <v>449</v>
      </c>
      <c r="N39" s="155" t="s">
        <v>409</v>
      </c>
      <c r="O39" s="155" t="s">
        <v>409</v>
      </c>
      <c r="P39" s="159"/>
      <c r="Q39" s="42" t="str">
        <f t="shared" ref="Q39:Q49" si="43">IF(OR(AND(Q15="",R15=""),AND(Q27="",R27=""),AND(R15="X",R27="X"),OR(R15="M",R27="M")),"",SUM(Q15,Q27))</f>
        <v/>
      </c>
      <c r="R39" s="43" t="str">
        <f t="shared" ref="R39" si="44">IF(AND(AND(R15="X",R27="X"),SUM(Q15,Q27)=0,ISNUMBER(Q39)),"",IF(OR(R15="M",R27="M"),"M",IF(AND(R15=R27,OR(R15="X",R15="W",R15="Z")),UPPER(R15),"")))</f>
        <v/>
      </c>
      <c r="S39" s="44"/>
      <c r="T39" s="42" t="str">
        <f t="shared" si="31"/>
        <v/>
      </c>
      <c r="U39" s="43" t="str">
        <f t="shared" ref="U39" si="45">IF(AND(AND(U15="X",U27="X"),SUM(T15,T27)=0,ISNUMBER(T39)),"",IF(OR(U15="M",U27="M"),"M",IF(AND(U15=U27,OR(U15="X",U15="W",U15="Z")),UPPER(U15),"")))</f>
        <v/>
      </c>
      <c r="V39" s="44"/>
      <c r="W39" s="42" t="str">
        <f t="shared" si="33"/>
        <v/>
      </c>
      <c r="X39" s="43" t="str">
        <f t="shared" ref="X39" si="46">IF(AND(AND(X15="X",X27="X"),SUM(W15,W27)=0,ISNUMBER(W39)),"",IF(OR(X15="M",X27="M"),"M",IF(AND(X15=X27,OR(X15="X",X15="W",X15="Z")),UPPER(X15),"")))</f>
        <v/>
      </c>
      <c r="Y39" s="44"/>
      <c r="Z39" s="42" t="str">
        <f t="shared" si="35"/>
        <v/>
      </c>
      <c r="AA39" s="43" t="str">
        <f t="shared" ref="AA39" si="47">IF(AND(AND(AA15="X",AA27="X"),SUM(Z15,Z27)=0,ISNUMBER(Z39)),"",IF(OR(AA15="M",AA27="M"),"M",IF(AND(AA15=AA27,OR(AA15="X",AA15="W",AA15="Z")),UPPER(AA15),"")))</f>
        <v/>
      </c>
      <c r="AB39" s="44"/>
      <c r="AC39" s="42" t="str">
        <f t="shared" si="37"/>
        <v/>
      </c>
      <c r="AD39" s="43" t="str">
        <f t="shared" ref="AD39" si="48">IF(AND(AND(AD15="X",AD27="X"),SUM(AC15,AC27)=0,ISNUMBER(AC39)),"",IF(OR(AD15="M",AD27="M"),"M",IF(AND(AD15=AD27,OR(AD15="X",AD15="W",AD15="Z")),UPPER(AD15),"")))</f>
        <v/>
      </c>
      <c r="AE39" s="44"/>
      <c r="AF39" s="42" t="str">
        <f t="shared" si="39"/>
        <v/>
      </c>
      <c r="AG39" s="43" t="str">
        <f t="shared" ref="AG39" si="49">IF(AND(AND(AG15="X",AG27="X"),SUM(AF15,AF27)=0,ISNUMBER(AF39)),"",IF(OR(AG15="M",AG27="M"),"M",IF(AND(AG15=AG27,OR(AG15="X",AG15="W",AG15="Z")),UPPER(AG15),"")))</f>
        <v/>
      </c>
      <c r="AH39" s="44"/>
      <c r="AI39" s="42" t="str">
        <f t="shared" si="41"/>
        <v/>
      </c>
      <c r="AJ39" s="43" t="str">
        <f t="shared" ref="AJ39" si="50">IF(AND(AND(AJ15="X",AJ27="X"),SUM(AI15,AI27)=0,ISNUMBER(AI39)),"",IF(OR(AJ15="M",AJ27="M"),"M",IF(AND(AJ15=AJ27,OR(AJ15="X",AJ15="W",AJ15="Z")),UPPER(AJ15),"")))</f>
        <v/>
      </c>
      <c r="AK39" s="44"/>
      <c r="AL39" s="100"/>
    </row>
    <row r="40" spans="3:38" s="132" customFormat="1" ht="15" customHeight="1">
      <c r="C40" s="100"/>
      <c r="D40" s="306"/>
      <c r="E40" s="138" t="s">
        <v>491</v>
      </c>
      <c r="F40" s="155"/>
      <c r="G40" s="155"/>
      <c r="H40" s="155" t="s">
        <v>0</v>
      </c>
      <c r="I40" s="155" t="s">
        <v>139</v>
      </c>
      <c r="J40" s="155" t="s">
        <v>0</v>
      </c>
      <c r="K40" s="155" t="s">
        <v>140</v>
      </c>
      <c r="L40" s="155" t="s">
        <v>141</v>
      </c>
      <c r="M40" s="155" t="s">
        <v>450</v>
      </c>
      <c r="N40" s="155" t="s">
        <v>409</v>
      </c>
      <c r="O40" s="155" t="s">
        <v>409</v>
      </c>
      <c r="P40" s="159"/>
      <c r="Q40" s="42" t="str">
        <f t="shared" si="43"/>
        <v/>
      </c>
      <c r="R40" s="43" t="str">
        <f t="shared" ref="R40" si="51">IF(AND(AND(R16="X",R28="X"),SUM(Q16,Q28)=0,ISNUMBER(Q40)),"",IF(OR(R16="M",R28="M"),"M",IF(AND(R16=R28,OR(R16="X",R16="W",R16="Z")),UPPER(R16),"")))</f>
        <v/>
      </c>
      <c r="S40" s="44"/>
      <c r="T40" s="42" t="str">
        <f t="shared" si="31"/>
        <v/>
      </c>
      <c r="U40" s="43" t="str">
        <f t="shared" ref="U40" si="52">IF(AND(AND(U16="X",U28="X"),SUM(T16,T28)=0,ISNUMBER(T40)),"",IF(OR(U16="M",U28="M"),"M",IF(AND(U16=U28,OR(U16="X",U16="W",U16="Z")),UPPER(U16),"")))</f>
        <v/>
      </c>
      <c r="V40" s="44"/>
      <c r="W40" s="42" t="str">
        <f t="shared" si="33"/>
        <v/>
      </c>
      <c r="X40" s="43" t="str">
        <f t="shared" ref="X40" si="53">IF(AND(AND(X16="X",X28="X"),SUM(W16,W28)=0,ISNUMBER(W40)),"",IF(OR(X16="M",X28="M"),"M",IF(AND(X16=X28,OR(X16="X",X16="W",X16="Z")),UPPER(X16),"")))</f>
        <v/>
      </c>
      <c r="Y40" s="44"/>
      <c r="Z40" s="42" t="str">
        <f t="shared" si="35"/>
        <v/>
      </c>
      <c r="AA40" s="43" t="str">
        <f t="shared" ref="AA40" si="54">IF(AND(AND(AA16="X",AA28="X"),SUM(Z16,Z28)=0,ISNUMBER(Z40)),"",IF(OR(AA16="M",AA28="M"),"M",IF(AND(AA16=AA28,OR(AA16="X",AA16="W",AA16="Z")),UPPER(AA16),"")))</f>
        <v/>
      </c>
      <c r="AB40" s="44"/>
      <c r="AC40" s="42" t="str">
        <f t="shared" si="37"/>
        <v/>
      </c>
      <c r="AD40" s="43" t="str">
        <f t="shared" ref="AD40" si="55">IF(AND(AND(AD16="X",AD28="X"),SUM(AC16,AC28)=0,ISNUMBER(AC40)),"",IF(OR(AD16="M",AD28="M"),"M",IF(AND(AD16=AD28,OR(AD16="X",AD16="W",AD16="Z")),UPPER(AD16),"")))</f>
        <v/>
      </c>
      <c r="AE40" s="44"/>
      <c r="AF40" s="42" t="str">
        <f t="shared" si="39"/>
        <v/>
      </c>
      <c r="AG40" s="43" t="str">
        <f t="shared" ref="AG40" si="56">IF(AND(AND(AG16="X",AG28="X"),SUM(AF16,AF28)=0,ISNUMBER(AF40)),"",IF(OR(AG16="M",AG28="M"),"M",IF(AND(AG16=AG28,OR(AG16="X",AG16="W",AG16="Z")),UPPER(AG16),"")))</f>
        <v/>
      </c>
      <c r="AH40" s="44"/>
      <c r="AI40" s="42" t="str">
        <f t="shared" si="41"/>
        <v/>
      </c>
      <c r="AJ40" s="43" t="str">
        <f t="shared" ref="AJ40" si="57">IF(AND(AND(AJ16="X",AJ28="X"),SUM(AI16,AI28)=0,ISNUMBER(AI40)),"",IF(OR(AJ16="M",AJ28="M"),"M",IF(AND(AJ16=AJ28,OR(AJ16="X",AJ16="W",AJ16="Z")),UPPER(AJ16),"")))</f>
        <v/>
      </c>
      <c r="AK40" s="44"/>
      <c r="AL40" s="100"/>
    </row>
    <row r="41" spans="3:38" s="132" customFormat="1" ht="15" customHeight="1">
      <c r="C41" s="100"/>
      <c r="D41" s="306"/>
      <c r="E41" s="138" t="s">
        <v>492</v>
      </c>
      <c r="F41" s="155"/>
      <c r="G41" s="155"/>
      <c r="H41" s="155" t="s">
        <v>0</v>
      </c>
      <c r="I41" s="155" t="s">
        <v>139</v>
      </c>
      <c r="J41" s="155" t="s">
        <v>0</v>
      </c>
      <c r="K41" s="155" t="s">
        <v>140</v>
      </c>
      <c r="L41" s="155" t="s">
        <v>141</v>
      </c>
      <c r="M41" s="155" t="s">
        <v>451</v>
      </c>
      <c r="N41" s="155" t="s">
        <v>409</v>
      </c>
      <c r="O41" s="155" t="s">
        <v>409</v>
      </c>
      <c r="P41" s="159"/>
      <c r="Q41" s="42" t="str">
        <f t="shared" si="43"/>
        <v/>
      </c>
      <c r="R41" s="43" t="str">
        <f t="shared" ref="R41" si="58">IF(AND(AND(R17="X",R29="X"),SUM(Q17,Q29)=0,ISNUMBER(Q41)),"",IF(OR(R17="M",R29="M"),"M",IF(AND(R17=R29,OR(R17="X",R17="W",R17="Z")),UPPER(R17),"")))</f>
        <v/>
      </c>
      <c r="S41" s="44"/>
      <c r="T41" s="42" t="str">
        <f t="shared" si="31"/>
        <v/>
      </c>
      <c r="U41" s="43" t="str">
        <f t="shared" ref="U41" si="59">IF(AND(AND(U17="X",U29="X"),SUM(T17,T29)=0,ISNUMBER(T41)),"",IF(OR(U17="M",U29="M"),"M",IF(AND(U17=U29,OR(U17="X",U17="W",U17="Z")),UPPER(U17),"")))</f>
        <v/>
      </c>
      <c r="V41" s="44"/>
      <c r="W41" s="42" t="str">
        <f t="shared" si="33"/>
        <v/>
      </c>
      <c r="X41" s="43" t="str">
        <f t="shared" ref="X41" si="60">IF(AND(AND(X17="X",X29="X"),SUM(W17,W29)=0,ISNUMBER(W41)),"",IF(OR(X17="M",X29="M"),"M",IF(AND(X17=X29,OR(X17="X",X17="W",X17="Z")),UPPER(X17),"")))</f>
        <v/>
      </c>
      <c r="Y41" s="44"/>
      <c r="Z41" s="42" t="str">
        <f t="shared" si="35"/>
        <v/>
      </c>
      <c r="AA41" s="43" t="str">
        <f t="shared" ref="AA41" si="61">IF(AND(AND(AA17="X",AA29="X"),SUM(Z17,Z29)=0,ISNUMBER(Z41)),"",IF(OR(AA17="M",AA29="M"),"M",IF(AND(AA17=AA29,OR(AA17="X",AA17="W",AA17="Z")),UPPER(AA17),"")))</f>
        <v/>
      </c>
      <c r="AB41" s="44"/>
      <c r="AC41" s="42" t="str">
        <f t="shared" si="37"/>
        <v/>
      </c>
      <c r="AD41" s="43" t="str">
        <f t="shared" ref="AD41" si="62">IF(AND(AND(AD17="X",AD29="X"),SUM(AC17,AC29)=0,ISNUMBER(AC41)),"",IF(OR(AD17="M",AD29="M"),"M",IF(AND(AD17=AD29,OR(AD17="X",AD17="W",AD17="Z")),UPPER(AD17),"")))</f>
        <v/>
      </c>
      <c r="AE41" s="44"/>
      <c r="AF41" s="42" t="str">
        <f t="shared" si="39"/>
        <v/>
      </c>
      <c r="AG41" s="43" t="str">
        <f t="shared" ref="AG41" si="63">IF(AND(AND(AG17="X",AG29="X"),SUM(AF17,AF29)=0,ISNUMBER(AF41)),"",IF(OR(AG17="M",AG29="M"),"M",IF(AND(AG17=AG29,OR(AG17="X",AG17="W",AG17="Z")),UPPER(AG17),"")))</f>
        <v/>
      </c>
      <c r="AH41" s="44"/>
      <c r="AI41" s="42" t="str">
        <f t="shared" si="41"/>
        <v/>
      </c>
      <c r="AJ41" s="43" t="str">
        <f t="shared" ref="AJ41" si="64">IF(AND(AND(AJ17="X",AJ29="X"),SUM(AI17,AI29)=0,ISNUMBER(AI41)),"",IF(OR(AJ17="M",AJ29="M"),"M",IF(AND(AJ17=AJ29,OR(AJ17="X",AJ17="W",AJ17="Z")),UPPER(AJ17),"")))</f>
        <v/>
      </c>
      <c r="AK41" s="44"/>
      <c r="AL41" s="100"/>
    </row>
    <row r="42" spans="3:38" s="132" customFormat="1" ht="15" customHeight="1">
      <c r="C42" s="100"/>
      <c r="D42" s="306"/>
      <c r="E42" s="138" t="s">
        <v>493</v>
      </c>
      <c r="F42" s="155"/>
      <c r="G42" s="155"/>
      <c r="H42" s="155" t="s">
        <v>0</v>
      </c>
      <c r="I42" s="155" t="s">
        <v>139</v>
      </c>
      <c r="J42" s="155" t="s">
        <v>0</v>
      </c>
      <c r="K42" s="155" t="s">
        <v>140</v>
      </c>
      <c r="L42" s="155" t="s">
        <v>141</v>
      </c>
      <c r="M42" s="155" t="s">
        <v>452</v>
      </c>
      <c r="N42" s="155" t="s">
        <v>409</v>
      </c>
      <c r="O42" s="155" t="s">
        <v>409</v>
      </c>
      <c r="P42" s="159"/>
      <c r="Q42" s="42" t="str">
        <f t="shared" si="43"/>
        <v/>
      </c>
      <c r="R42" s="43" t="str">
        <f t="shared" ref="R42" si="65">IF(AND(AND(R18="X",R30="X"),SUM(Q18,Q30)=0,ISNUMBER(Q42)),"",IF(OR(R18="M",R30="M"),"M",IF(AND(R18=R30,OR(R18="X",R18="W",R18="Z")),UPPER(R18),"")))</f>
        <v/>
      </c>
      <c r="S42" s="44"/>
      <c r="T42" s="42" t="str">
        <f t="shared" si="31"/>
        <v/>
      </c>
      <c r="U42" s="43" t="str">
        <f t="shared" ref="U42" si="66">IF(AND(AND(U18="X",U30="X"),SUM(T18,T30)=0,ISNUMBER(T42)),"",IF(OR(U18="M",U30="M"),"M",IF(AND(U18=U30,OR(U18="X",U18="W",U18="Z")),UPPER(U18),"")))</f>
        <v/>
      </c>
      <c r="V42" s="44"/>
      <c r="W42" s="42" t="str">
        <f t="shared" si="33"/>
        <v/>
      </c>
      <c r="X42" s="43" t="str">
        <f t="shared" ref="X42" si="67">IF(AND(AND(X18="X",X30="X"),SUM(W18,W30)=0,ISNUMBER(W42)),"",IF(OR(X18="M",X30="M"),"M",IF(AND(X18=X30,OR(X18="X",X18="W",X18="Z")),UPPER(X18),"")))</f>
        <v/>
      </c>
      <c r="Y42" s="44"/>
      <c r="Z42" s="42" t="str">
        <f t="shared" si="35"/>
        <v/>
      </c>
      <c r="AA42" s="43" t="str">
        <f t="shared" ref="AA42" si="68">IF(AND(AND(AA18="X",AA30="X"),SUM(Z18,Z30)=0,ISNUMBER(Z42)),"",IF(OR(AA18="M",AA30="M"),"M",IF(AND(AA18=AA30,OR(AA18="X",AA18="W",AA18="Z")),UPPER(AA18),"")))</f>
        <v/>
      </c>
      <c r="AB42" s="44"/>
      <c r="AC42" s="42" t="str">
        <f t="shared" si="37"/>
        <v/>
      </c>
      <c r="AD42" s="43" t="str">
        <f t="shared" ref="AD42" si="69">IF(AND(AND(AD18="X",AD30="X"),SUM(AC18,AC30)=0,ISNUMBER(AC42)),"",IF(OR(AD18="M",AD30="M"),"M",IF(AND(AD18=AD30,OR(AD18="X",AD18="W",AD18="Z")),UPPER(AD18),"")))</f>
        <v/>
      </c>
      <c r="AE42" s="44"/>
      <c r="AF42" s="42" t="str">
        <f t="shared" si="39"/>
        <v/>
      </c>
      <c r="AG42" s="43" t="str">
        <f t="shared" ref="AG42" si="70">IF(AND(AND(AG18="X",AG30="X"),SUM(AF18,AF30)=0,ISNUMBER(AF42)),"",IF(OR(AG18="M",AG30="M"),"M",IF(AND(AG18=AG30,OR(AG18="X",AG18="W",AG18="Z")),UPPER(AG18),"")))</f>
        <v/>
      </c>
      <c r="AH42" s="44"/>
      <c r="AI42" s="42" t="str">
        <f t="shared" si="41"/>
        <v/>
      </c>
      <c r="AJ42" s="43" t="str">
        <f t="shared" ref="AJ42" si="71">IF(AND(AND(AJ18="X",AJ30="X"),SUM(AI18,AI30)=0,ISNUMBER(AI42)),"",IF(OR(AJ18="M",AJ30="M"),"M",IF(AND(AJ18=AJ30,OR(AJ18="X",AJ18="W",AJ18="Z")),UPPER(AJ18),"")))</f>
        <v/>
      </c>
      <c r="AK42" s="44"/>
      <c r="AL42" s="100"/>
    </row>
    <row r="43" spans="3:38" s="132" customFormat="1" ht="15" customHeight="1">
      <c r="C43" s="100"/>
      <c r="D43" s="306"/>
      <c r="E43" s="138" t="s">
        <v>494</v>
      </c>
      <c r="F43" s="155"/>
      <c r="G43" s="155"/>
      <c r="H43" s="155" t="s">
        <v>0</v>
      </c>
      <c r="I43" s="155" t="s">
        <v>139</v>
      </c>
      <c r="J43" s="155" t="s">
        <v>0</v>
      </c>
      <c r="K43" s="155" t="s">
        <v>140</v>
      </c>
      <c r="L43" s="155" t="s">
        <v>141</v>
      </c>
      <c r="M43" s="155" t="s">
        <v>453</v>
      </c>
      <c r="N43" s="155" t="s">
        <v>409</v>
      </c>
      <c r="O43" s="155" t="s">
        <v>409</v>
      </c>
      <c r="P43" s="159"/>
      <c r="Q43" s="42" t="str">
        <f t="shared" si="43"/>
        <v/>
      </c>
      <c r="R43" s="43" t="str">
        <f t="shared" ref="R43" si="72">IF(AND(AND(R19="X",R31="X"),SUM(Q19,Q31)=0,ISNUMBER(Q43)),"",IF(OR(R19="M",R31="M"),"M",IF(AND(R19=R31,OR(R19="X",R19="W",R19="Z")),UPPER(R19),"")))</f>
        <v/>
      </c>
      <c r="S43" s="44"/>
      <c r="T43" s="42" t="str">
        <f t="shared" si="31"/>
        <v/>
      </c>
      <c r="U43" s="43" t="str">
        <f t="shared" ref="U43" si="73">IF(AND(AND(U19="X",U31="X"),SUM(T19,T31)=0,ISNUMBER(T43)),"",IF(OR(U19="M",U31="M"),"M",IF(AND(U19=U31,OR(U19="X",U19="W",U19="Z")),UPPER(U19),"")))</f>
        <v/>
      </c>
      <c r="V43" s="44"/>
      <c r="W43" s="42" t="str">
        <f t="shared" si="33"/>
        <v/>
      </c>
      <c r="X43" s="43" t="str">
        <f t="shared" ref="X43" si="74">IF(AND(AND(X19="X",X31="X"),SUM(W19,W31)=0,ISNUMBER(W43)),"",IF(OR(X19="M",X31="M"),"M",IF(AND(X19=X31,OR(X19="X",X19="W",X19="Z")),UPPER(X19),"")))</f>
        <v/>
      </c>
      <c r="Y43" s="44"/>
      <c r="Z43" s="42" t="str">
        <f t="shared" si="35"/>
        <v/>
      </c>
      <c r="AA43" s="43" t="str">
        <f t="shared" ref="AA43" si="75">IF(AND(AND(AA19="X",AA31="X"),SUM(Z19,Z31)=0,ISNUMBER(Z43)),"",IF(OR(AA19="M",AA31="M"),"M",IF(AND(AA19=AA31,OR(AA19="X",AA19="W",AA19="Z")),UPPER(AA19),"")))</f>
        <v/>
      </c>
      <c r="AB43" s="44"/>
      <c r="AC43" s="42" t="str">
        <f t="shared" si="37"/>
        <v/>
      </c>
      <c r="AD43" s="43" t="str">
        <f t="shared" ref="AD43" si="76">IF(AND(AND(AD19="X",AD31="X"),SUM(AC19,AC31)=0,ISNUMBER(AC43)),"",IF(OR(AD19="M",AD31="M"),"M",IF(AND(AD19=AD31,OR(AD19="X",AD19="W",AD19="Z")),UPPER(AD19),"")))</f>
        <v/>
      </c>
      <c r="AE43" s="44"/>
      <c r="AF43" s="42" t="str">
        <f t="shared" si="39"/>
        <v/>
      </c>
      <c r="AG43" s="43" t="str">
        <f t="shared" ref="AG43" si="77">IF(AND(AND(AG19="X",AG31="X"),SUM(AF19,AF31)=0,ISNUMBER(AF43)),"",IF(OR(AG19="M",AG31="M"),"M",IF(AND(AG19=AG31,OR(AG19="X",AG19="W",AG19="Z")),UPPER(AG19),"")))</f>
        <v/>
      </c>
      <c r="AH43" s="44"/>
      <c r="AI43" s="42" t="str">
        <f t="shared" si="41"/>
        <v/>
      </c>
      <c r="AJ43" s="43" t="str">
        <f t="shared" ref="AJ43" si="78">IF(AND(AND(AJ19="X",AJ31="X"),SUM(AI19,AI31)=0,ISNUMBER(AI43)),"",IF(OR(AJ19="M",AJ31="M"),"M",IF(AND(AJ19=AJ31,OR(AJ19="X",AJ19="W",AJ19="Z")),UPPER(AJ19),"")))</f>
        <v/>
      </c>
      <c r="AK43" s="44"/>
      <c r="AL43" s="100"/>
    </row>
    <row r="44" spans="3:38" s="132" customFormat="1" ht="15" customHeight="1">
      <c r="C44" s="100"/>
      <c r="D44" s="306"/>
      <c r="E44" s="138" t="s">
        <v>495</v>
      </c>
      <c r="F44" s="155"/>
      <c r="G44" s="155"/>
      <c r="H44" s="155" t="s">
        <v>0</v>
      </c>
      <c r="I44" s="155" t="s">
        <v>139</v>
      </c>
      <c r="J44" s="155" t="s">
        <v>0</v>
      </c>
      <c r="K44" s="155" t="s">
        <v>140</v>
      </c>
      <c r="L44" s="155" t="s">
        <v>141</v>
      </c>
      <c r="M44" s="155" t="s">
        <v>454</v>
      </c>
      <c r="N44" s="155" t="s">
        <v>409</v>
      </c>
      <c r="O44" s="155" t="s">
        <v>409</v>
      </c>
      <c r="P44" s="159"/>
      <c r="Q44" s="42" t="str">
        <f t="shared" si="43"/>
        <v/>
      </c>
      <c r="R44" s="43" t="str">
        <f t="shared" ref="R44" si="79">IF(AND(AND(R20="X",R32="X"),SUM(Q20,Q32)=0,ISNUMBER(Q44)),"",IF(OR(R20="M",R32="M"),"M",IF(AND(R20=R32,OR(R20="X",R20="W",R20="Z")),UPPER(R20),"")))</f>
        <v/>
      </c>
      <c r="S44" s="44"/>
      <c r="T44" s="42" t="str">
        <f t="shared" si="31"/>
        <v/>
      </c>
      <c r="U44" s="43" t="str">
        <f t="shared" ref="U44" si="80">IF(AND(AND(U20="X",U32="X"),SUM(T20,T32)=0,ISNUMBER(T44)),"",IF(OR(U20="M",U32="M"),"M",IF(AND(U20=U32,OR(U20="X",U20="W",U20="Z")),UPPER(U20),"")))</f>
        <v/>
      </c>
      <c r="V44" s="44"/>
      <c r="W44" s="42" t="str">
        <f t="shared" si="33"/>
        <v/>
      </c>
      <c r="X44" s="43" t="str">
        <f t="shared" ref="X44" si="81">IF(AND(AND(X20="X",X32="X"),SUM(W20,W32)=0,ISNUMBER(W44)),"",IF(OR(X20="M",X32="M"),"M",IF(AND(X20=X32,OR(X20="X",X20="W",X20="Z")),UPPER(X20),"")))</f>
        <v/>
      </c>
      <c r="Y44" s="44"/>
      <c r="Z44" s="42" t="str">
        <f t="shared" si="35"/>
        <v/>
      </c>
      <c r="AA44" s="43" t="str">
        <f t="shared" ref="AA44" si="82">IF(AND(AND(AA20="X",AA32="X"),SUM(Z20,Z32)=0,ISNUMBER(Z44)),"",IF(OR(AA20="M",AA32="M"),"M",IF(AND(AA20=AA32,OR(AA20="X",AA20="W",AA20="Z")),UPPER(AA20),"")))</f>
        <v/>
      </c>
      <c r="AB44" s="44"/>
      <c r="AC44" s="42" t="str">
        <f t="shared" si="37"/>
        <v/>
      </c>
      <c r="AD44" s="43" t="str">
        <f t="shared" ref="AD44" si="83">IF(AND(AND(AD20="X",AD32="X"),SUM(AC20,AC32)=0,ISNUMBER(AC44)),"",IF(OR(AD20="M",AD32="M"),"M",IF(AND(AD20=AD32,OR(AD20="X",AD20="W",AD20="Z")),UPPER(AD20),"")))</f>
        <v/>
      </c>
      <c r="AE44" s="44"/>
      <c r="AF44" s="42" t="str">
        <f t="shared" si="39"/>
        <v/>
      </c>
      <c r="AG44" s="43" t="str">
        <f t="shared" ref="AG44" si="84">IF(AND(AND(AG20="X",AG32="X"),SUM(AF20,AF32)=0,ISNUMBER(AF44)),"",IF(OR(AG20="M",AG32="M"),"M",IF(AND(AG20=AG32,OR(AG20="X",AG20="W",AG20="Z")),UPPER(AG20),"")))</f>
        <v/>
      </c>
      <c r="AH44" s="44"/>
      <c r="AI44" s="42" t="str">
        <f t="shared" si="41"/>
        <v/>
      </c>
      <c r="AJ44" s="43" t="str">
        <f t="shared" ref="AJ44" si="85">IF(AND(AND(AJ20="X",AJ32="X"),SUM(AI20,AI32)=0,ISNUMBER(AI44)),"",IF(OR(AJ20="M",AJ32="M"),"M",IF(AND(AJ20=AJ32,OR(AJ20="X",AJ20="W",AJ20="Z")),UPPER(AJ20),"")))</f>
        <v/>
      </c>
      <c r="AK44" s="44"/>
      <c r="AL44" s="100"/>
    </row>
    <row r="45" spans="3:38" s="132" customFormat="1" ht="15" customHeight="1">
      <c r="C45" s="100"/>
      <c r="D45" s="306"/>
      <c r="E45" s="138" t="s">
        <v>496</v>
      </c>
      <c r="F45" s="155"/>
      <c r="G45" s="155"/>
      <c r="H45" s="155" t="s">
        <v>0</v>
      </c>
      <c r="I45" s="155" t="s">
        <v>139</v>
      </c>
      <c r="J45" s="155" t="s">
        <v>0</v>
      </c>
      <c r="K45" s="155" t="s">
        <v>140</v>
      </c>
      <c r="L45" s="155" t="s">
        <v>141</v>
      </c>
      <c r="M45" s="155" t="s">
        <v>455</v>
      </c>
      <c r="N45" s="155" t="s">
        <v>409</v>
      </c>
      <c r="O45" s="155" t="s">
        <v>409</v>
      </c>
      <c r="P45" s="159"/>
      <c r="Q45" s="42" t="str">
        <f t="shared" si="43"/>
        <v/>
      </c>
      <c r="R45" s="43" t="str">
        <f t="shared" ref="R45" si="86">IF(AND(AND(R21="X",R33="X"),SUM(Q21,Q33)=0,ISNUMBER(Q45)),"",IF(OR(R21="M",R33="M"),"M",IF(AND(R21=R33,OR(R21="X",R21="W",R21="Z")),UPPER(R21),"")))</f>
        <v/>
      </c>
      <c r="S45" s="44"/>
      <c r="T45" s="42" t="str">
        <f t="shared" si="31"/>
        <v/>
      </c>
      <c r="U45" s="43" t="str">
        <f t="shared" ref="U45" si="87">IF(AND(AND(U21="X",U33="X"),SUM(T21,T33)=0,ISNUMBER(T45)),"",IF(OR(U21="M",U33="M"),"M",IF(AND(U21=U33,OR(U21="X",U21="W",U21="Z")),UPPER(U21),"")))</f>
        <v/>
      </c>
      <c r="V45" s="44"/>
      <c r="W45" s="42" t="str">
        <f t="shared" si="33"/>
        <v/>
      </c>
      <c r="X45" s="43" t="str">
        <f t="shared" ref="X45" si="88">IF(AND(AND(X21="X",X33="X"),SUM(W21,W33)=0,ISNUMBER(W45)),"",IF(OR(X21="M",X33="M"),"M",IF(AND(X21=X33,OR(X21="X",X21="W",X21="Z")),UPPER(X21),"")))</f>
        <v/>
      </c>
      <c r="Y45" s="44"/>
      <c r="Z45" s="42" t="str">
        <f t="shared" si="35"/>
        <v/>
      </c>
      <c r="AA45" s="43" t="str">
        <f t="shared" ref="AA45" si="89">IF(AND(AND(AA21="X",AA33="X"),SUM(Z21,Z33)=0,ISNUMBER(Z45)),"",IF(OR(AA21="M",AA33="M"),"M",IF(AND(AA21=AA33,OR(AA21="X",AA21="W",AA21="Z")),UPPER(AA21),"")))</f>
        <v/>
      </c>
      <c r="AB45" s="44"/>
      <c r="AC45" s="42" t="str">
        <f t="shared" si="37"/>
        <v/>
      </c>
      <c r="AD45" s="43" t="str">
        <f t="shared" ref="AD45" si="90">IF(AND(AND(AD21="X",AD33="X"),SUM(AC21,AC33)=0,ISNUMBER(AC45)),"",IF(OR(AD21="M",AD33="M"),"M",IF(AND(AD21=AD33,OR(AD21="X",AD21="W",AD21="Z")),UPPER(AD21),"")))</f>
        <v/>
      </c>
      <c r="AE45" s="44"/>
      <c r="AF45" s="42" t="str">
        <f t="shared" si="39"/>
        <v/>
      </c>
      <c r="AG45" s="43" t="str">
        <f t="shared" ref="AG45" si="91">IF(AND(AND(AG21="X",AG33="X"),SUM(AF21,AF33)=0,ISNUMBER(AF45)),"",IF(OR(AG21="M",AG33="M"),"M",IF(AND(AG21=AG33,OR(AG21="X",AG21="W",AG21="Z")),UPPER(AG21),"")))</f>
        <v/>
      </c>
      <c r="AH45" s="44"/>
      <c r="AI45" s="42" t="str">
        <f t="shared" si="41"/>
        <v/>
      </c>
      <c r="AJ45" s="43" t="str">
        <f t="shared" ref="AJ45" si="92">IF(AND(AND(AJ21="X",AJ33="X"),SUM(AI21,AI33)=0,ISNUMBER(AI45)),"",IF(OR(AJ21="M",AJ33="M"),"M",IF(AND(AJ21=AJ33,OR(AJ21="X",AJ21="W",AJ21="Z")),UPPER(AJ21),"")))</f>
        <v/>
      </c>
      <c r="AK45" s="44"/>
      <c r="AL45" s="100"/>
    </row>
    <row r="46" spans="3:38" s="132" customFormat="1" ht="15" customHeight="1">
      <c r="C46" s="100"/>
      <c r="D46" s="306"/>
      <c r="E46" s="138" t="s">
        <v>497</v>
      </c>
      <c r="F46" s="155"/>
      <c r="G46" s="155"/>
      <c r="H46" s="155" t="s">
        <v>0</v>
      </c>
      <c r="I46" s="155" t="s">
        <v>139</v>
      </c>
      <c r="J46" s="155" t="s">
        <v>0</v>
      </c>
      <c r="K46" s="155" t="s">
        <v>140</v>
      </c>
      <c r="L46" s="155" t="s">
        <v>141</v>
      </c>
      <c r="M46" s="155" t="s">
        <v>456</v>
      </c>
      <c r="N46" s="155" t="s">
        <v>409</v>
      </c>
      <c r="O46" s="155" t="s">
        <v>409</v>
      </c>
      <c r="P46" s="159"/>
      <c r="Q46" s="42" t="str">
        <f t="shared" si="43"/>
        <v/>
      </c>
      <c r="R46" s="43" t="str">
        <f t="shared" ref="R46" si="93">IF(AND(AND(R22="X",R34="X"),SUM(Q22,Q34)=0,ISNUMBER(Q46)),"",IF(OR(R22="M",R34="M"),"M",IF(AND(R22=R34,OR(R22="X",R22="W",R22="Z")),UPPER(R22),"")))</f>
        <v/>
      </c>
      <c r="S46" s="44"/>
      <c r="T46" s="42" t="str">
        <f t="shared" si="31"/>
        <v/>
      </c>
      <c r="U46" s="43" t="str">
        <f t="shared" ref="U46" si="94">IF(AND(AND(U22="X",U34="X"),SUM(T22,T34)=0,ISNUMBER(T46)),"",IF(OR(U22="M",U34="M"),"M",IF(AND(U22=U34,OR(U22="X",U22="W",U22="Z")),UPPER(U22),"")))</f>
        <v/>
      </c>
      <c r="V46" s="44"/>
      <c r="W46" s="42" t="str">
        <f t="shared" si="33"/>
        <v/>
      </c>
      <c r="X46" s="43" t="str">
        <f t="shared" ref="X46" si="95">IF(AND(AND(X22="X",X34="X"),SUM(W22,W34)=0,ISNUMBER(W46)),"",IF(OR(X22="M",X34="M"),"M",IF(AND(X22=X34,OR(X22="X",X22="W",X22="Z")),UPPER(X22),"")))</f>
        <v/>
      </c>
      <c r="Y46" s="44"/>
      <c r="Z46" s="42" t="str">
        <f t="shared" si="35"/>
        <v/>
      </c>
      <c r="AA46" s="43" t="str">
        <f t="shared" ref="AA46" si="96">IF(AND(AND(AA22="X",AA34="X"),SUM(Z22,Z34)=0,ISNUMBER(Z46)),"",IF(OR(AA22="M",AA34="M"),"M",IF(AND(AA22=AA34,OR(AA22="X",AA22="W",AA22="Z")),UPPER(AA22),"")))</f>
        <v/>
      </c>
      <c r="AB46" s="44"/>
      <c r="AC46" s="42" t="str">
        <f t="shared" si="37"/>
        <v/>
      </c>
      <c r="AD46" s="43" t="str">
        <f t="shared" ref="AD46" si="97">IF(AND(AND(AD22="X",AD34="X"),SUM(AC22,AC34)=0,ISNUMBER(AC46)),"",IF(OR(AD22="M",AD34="M"),"M",IF(AND(AD22=AD34,OR(AD22="X",AD22="W",AD22="Z")),UPPER(AD22),"")))</f>
        <v/>
      </c>
      <c r="AE46" s="44"/>
      <c r="AF46" s="42" t="str">
        <f t="shared" si="39"/>
        <v/>
      </c>
      <c r="AG46" s="43" t="str">
        <f t="shared" ref="AG46" si="98">IF(AND(AND(AG22="X",AG34="X"),SUM(AF22,AF34)=0,ISNUMBER(AF46)),"",IF(OR(AG22="M",AG34="M"),"M",IF(AND(AG22=AG34,OR(AG22="X",AG22="W",AG22="Z")),UPPER(AG22),"")))</f>
        <v/>
      </c>
      <c r="AH46" s="44"/>
      <c r="AI46" s="42" t="str">
        <f t="shared" si="41"/>
        <v/>
      </c>
      <c r="AJ46" s="43" t="str">
        <f t="shared" ref="AJ46" si="99">IF(AND(AND(AJ22="X",AJ34="X"),SUM(AI22,AI34)=0,ISNUMBER(AI46)),"",IF(OR(AJ22="M",AJ34="M"),"M",IF(AND(AJ22=AJ34,OR(AJ22="X",AJ22="W",AJ22="Z")),UPPER(AJ22),"")))</f>
        <v/>
      </c>
      <c r="AK46" s="44"/>
      <c r="AL46" s="100"/>
    </row>
    <row r="47" spans="3:38" s="132" customFormat="1" ht="15" customHeight="1">
      <c r="C47" s="100"/>
      <c r="D47" s="306"/>
      <c r="E47" s="138" t="s">
        <v>459</v>
      </c>
      <c r="F47" s="155"/>
      <c r="G47" s="155"/>
      <c r="H47" s="155" t="s">
        <v>0</v>
      </c>
      <c r="I47" s="155" t="s">
        <v>139</v>
      </c>
      <c r="J47" s="155" t="s">
        <v>0</v>
      </c>
      <c r="K47" s="155" t="s">
        <v>140</v>
      </c>
      <c r="L47" s="155" t="s">
        <v>141</v>
      </c>
      <c r="M47" s="155" t="s">
        <v>457</v>
      </c>
      <c r="N47" s="155" t="s">
        <v>409</v>
      </c>
      <c r="O47" s="155" t="s">
        <v>409</v>
      </c>
      <c r="P47" s="159"/>
      <c r="Q47" s="42" t="str">
        <f t="shared" si="43"/>
        <v/>
      </c>
      <c r="R47" s="43" t="str">
        <f t="shared" ref="R47" si="100">IF(AND(AND(R23="X",R35="X"),SUM(Q23,Q35)=0,ISNUMBER(Q47)),"",IF(OR(R23="M",R35="M"),"M",IF(AND(R23=R35,OR(R23="X",R23="W",R23="Z")),UPPER(R23),"")))</f>
        <v/>
      </c>
      <c r="S47" s="44"/>
      <c r="T47" s="42" t="str">
        <f t="shared" si="31"/>
        <v/>
      </c>
      <c r="U47" s="43" t="str">
        <f t="shared" ref="U47" si="101">IF(AND(AND(U23="X",U35="X"),SUM(T23,T35)=0,ISNUMBER(T47)),"",IF(OR(U23="M",U35="M"),"M",IF(AND(U23=U35,OR(U23="X",U23="W",U23="Z")),UPPER(U23),"")))</f>
        <v/>
      </c>
      <c r="V47" s="44"/>
      <c r="W47" s="42" t="str">
        <f t="shared" si="33"/>
        <v/>
      </c>
      <c r="X47" s="43" t="str">
        <f t="shared" ref="X47" si="102">IF(AND(AND(X23="X",X35="X"),SUM(W23,W35)=0,ISNUMBER(W47)),"",IF(OR(X23="M",X35="M"),"M",IF(AND(X23=X35,OR(X23="X",X23="W",X23="Z")),UPPER(X23),"")))</f>
        <v/>
      </c>
      <c r="Y47" s="44"/>
      <c r="Z47" s="42" t="str">
        <f t="shared" si="35"/>
        <v/>
      </c>
      <c r="AA47" s="43" t="str">
        <f t="shared" ref="AA47" si="103">IF(AND(AND(AA23="X",AA35="X"),SUM(Z23,Z35)=0,ISNUMBER(Z47)),"",IF(OR(AA23="M",AA35="M"),"M",IF(AND(AA23=AA35,OR(AA23="X",AA23="W",AA23="Z")),UPPER(AA23),"")))</f>
        <v/>
      </c>
      <c r="AB47" s="44"/>
      <c r="AC47" s="42" t="str">
        <f t="shared" si="37"/>
        <v/>
      </c>
      <c r="AD47" s="43" t="str">
        <f t="shared" ref="AD47" si="104">IF(AND(AND(AD23="X",AD35="X"),SUM(AC23,AC35)=0,ISNUMBER(AC47)),"",IF(OR(AD23="M",AD35="M"),"M",IF(AND(AD23=AD35,OR(AD23="X",AD23="W",AD23="Z")),UPPER(AD23),"")))</f>
        <v/>
      </c>
      <c r="AE47" s="44"/>
      <c r="AF47" s="42" t="str">
        <f t="shared" si="39"/>
        <v/>
      </c>
      <c r="AG47" s="43" t="str">
        <f t="shared" ref="AG47" si="105">IF(AND(AND(AG23="X",AG35="X"),SUM(AF23,AF35)=0,ISNUMBER(AF47)),"",IF(OR(AG23="M",AG35="M"),"M",IF(AND(AG23=AG35,OR(AG23="X",AG23="W",AG23="Z")),UPPER(AG23),"")))</f>
        <v/>
      </c>
      <c r="AH47" s="44"/>
      <c r="AI47" s="42" t="str">
        <f t="shared" si="41"/>
        <v/>
      </c>
      <c r="AJ47" s="43" t="str">
        <f t="shared" ref="AJ47" si="106">IF(AND(AND(AJ23="X",AJ35="X"),SUM(AI23,AI35)=0,ISNUMBER(AI47)),"",IF(OR(AJ23="M",AJ35="M"),"M",IF(AND(AJ23=AJ35,OR(AJ23="X",AJ23="W",AJ23="Z")),UPPER(AJ23),"")))</f>
        <v/>
      </c>
      <c r="AK47" s="44"/>
      <c r="AL47" s="100"/>
    </row>
    <row r="48" spans="3:38" s="132" customFormat="1" ht="15" customHeight="1">
      <c r="C48" s="100"/>
      <c r="D48" s="306"/>
      <c r="E48" s="136" t="s">
        <v>498</v>
      </c>
      <c r="F48" s="155"/>
      <c r="G48" s="155"/>
      <c r="H48" s="155" t="s">
        <v>0</v>
      </c>
      <c r="I48" s="155" t="s">
        <v>139</v>
      </c>
      <c r="J48" s="155" t="s">
        <v>0</v>
      </c>
      <c r="K48" s="155" t="s">
        <v>140</v>
      </c>
      <c r="L48" s="155" t="s">
        <v>141</v>
      </c>
      <c r="M48" s="155" t="s">
        <v>143</v>
      </c>
      <c r="N48" s="155" t="s">
        <v>409</v>
      </c>
      <c r="O48" s="155" t="s">
        <v>409</v>
      </c>
      <c r="P48" s="159"/>
      <c r="Q48" s="42" t="str">
        <f t="shared" si="43"/>
        <v/>
      </c>
      <c r="R48" s="43" t="str">
        <f t="shared" ref="R48" si="107">IF(AND(AND(R24="X",R36="X"),SUM(Q24,Q36)=0,ISNUMBER(Q48)),"",IF(OR(R24="M",R36="M"),"M",IF(AND(R24=R36,OR(R24="X",R24="W",R24="Z")),UPPER(R24),"")))</f>
        <v/>
      </c>
      <c r="S48" s="44"/>
      <c r="T48" s="42" t="str">
        <f t="shared" si="31"/>
        <v/>
      </c>
      <c r="U48" s="43" t="str">
        <f t="shared" ref="U48" si="108">IF(AND(AND(U24="X",U36="X"),SUM(T24,T36)=0,ISNUMBER(T48)),"",IF(OR(U24="M",U36="M"),"M",IF(AND(U24=U36,OR(U24="X",U24="W",U24="Z")),UPPER(U24),"")))</f>
        <v/>
      </c>
      <c r="V48" s="44"/>
      <c r="W48" s="42" t="str">
        <f t="shared" si="33"/>
        <v/>
      </c>
      <c r="X48" s="43" t="str">
        <f t="shared" ref="X48" si="109">IF(AND(AND(X24="X",X36="X"),SUM(W24,W36)=0,ISNUMBER(W48)),"",IF(OR(X24="M",X36="M"),"M",IF(AND(X24=X36,OR(X24="X",X24="W",X24="Z")),UPPER(X24),"")))</f>
        <v/>
      </c>
      <c r="Y48" s="44"/>
      <c r="Z48" s="42" t="str">
        <f t="shared" si="35"/>
        <v/>
      </c>
      <c r="AA48" s="43" t="str">
        <f t="shared" ref="AA48" si="110">IF(AND(AND(AA24="X",AA36="X"),SUM(Z24,Z36)=0,ISNUMBER(Z48)),"",IF(OR(AA24="M",AA36="M"),"M",IF(AND(AA24=AA36,OR(AA24="X",AA24="W",AA24="Z")),UPPER(AA24),"")))</f>
        <v/>
      </c>
      <c r="AB48" s="44"/>
      <c r="AC48" s="42" t="str">
        <f t="shared" si="37"/>
        <v/>
      </c>
      <c r="AD48" s="43" t="str">
        <f t="shared" ref="AD48" si="111">IF(AND(AND(AD24="X",AD36="X"),SUM(AC24,AC36)=0,ISNUMBER(AC48)),"",IF(OR(AD24="M",AD36="M"),"M",IF(AND(AD24=AD36,OR(AD24="X",AD24="W",AD24="Z")),UPPER(AD24),"")))</f>
        <v/>
      </c>
      <c r="AE48" s="44"/>
      <c r="AF48" s="42" t="str">
        <f t="shared" si="39"/>
        <v/>
      </c>
      <c r="AG48" s="43" t="str">
        <f t="shared" ref="AG48" si="112">IF(AND(AND(AG24="X",AG36="X"),SUM(AF24,AF36)=0,ISNUMBER(AF48)),"",IF(OR(AG24="M",AG36="M"),"M",IF(AND(AG24=AG36,OR(AG24="X",AG24="W",AG24="Z")),UPPER(AG24),"")))</f>
        <v/>
      </c>
      <c r="AH48" s="44"/>
      <c r="AI48" s="42" t="str">
        <f t="shared" si="41"/>
        <v/>
      </c>
      <c r="AJ48" s="43" t="str">
        <f t="shared" ref="AJ48" si="113">IF(AND(AND(AJ24="X",AJ36="X"),SUM(AI24,AI36)=0,ISNUMBER(AI48)),"",IF(OR(AJ24="M",AJ36="M"),"M",IF(AND(AJ24=AJ36,OR(AJ24="X",AJ24="W",AJ24="Z")),UPPER(AJ24),"")))</f>
        <v/>
      </c>
      <c r="AK48" s="44"/>
      <c r="AL48" s="100"/>
    </row>
    <row r="49" spans="3:38" s="132" customFormat="1" ht="15" customHeight="1">
      <c r="C49" s="100"/>
      <c r="D49" s="307"/>
      <c r="E49" s="136" t="s">
        <v>487</v>
      </c>
      <c r="F49" s="155"/>
      <c r="G49" s="155"/>
      <c r="H49" s="155" t="s">
        <v>0</v>
      </c>
      <c r="I49" s="155" t="s">
        <v>139</v>
      </c>
      <c r="J49" s="155" t="s">
        <v>0</v>
      </c>
      <c r="K49" s="155" t="s">
        <v>140</v>
      </c>
      <c r="L49" s="155" t="s">
        <v>141</v>
      </c>
      <c r="M49" s="155" t="s">
        <v>0</v>
      </c>
      <c r="N49" s="155" t="s">
        <v>409</v>
      </c>
      <c r="O49" s="155" t="s">
        <v>409</v>
      </c>
      <c r="P49" s="159"/>
      <c r="Q49" s="42" t="str">
        <f t="shared" si="43"/>
        <v/>
      </c>
      <c r="R49" s="43" t="str">
        <f t="shared" ref="R49" si="114">IF(AND(AND(R25="X",R37="X"),SUM(Q25,Q37)=0,ISNUMBER(Q49)),"",IF(OR(R25="M",R37="M"),"M",IF(AND(R25=R37,OR(R25="X",R25="W",R25="Z")),UPPER(R25),"")))</f>
        <v/>
      </c>
      <c r="S49" s="44"/>
      <c r="T49" s="42" t="str">
        <f t="shared" si="31"/>
        <v/>
      </c>
      <c r="U49" s="43" t="str">
        <f t="shared" ref="U49" si="115">IF(AND(AND(U25="X",U37="X"),SUM(T25,T37)=0,ISNUMBER(T49)),"",IF(OR(U25="M",U37="M"),"M",IF(AND(U25=U37,OR(U25="X",U25="W",U25="Z")),UPPER(U25),"")))</f>
        <v/>
      </c>
      <c r="V49" s="44"/>
      <c r="W49" s="42" t="str">
        <f t="shared" si="33"/>
        <v/>
      </c>
      <c r="X49" s="43" t="str">
        <f t="shared" ref="X49" si="116">IF(AND(AND(X25="X",X37="X"),SUM(W25,W37)=0,ISNUMBER(W49)),"",IF(OR(X25="M",X37="M"),"M",IF(AND(X25=X37,OR(X25="X",X25="W",X25="Z")),UPPER(X25),"")))</f>
        <v/>
      </c>
      <c r="Y49" s="44"/>
      <c r="Z49" s="42" t="str">
        <f t="shared" si="35"/>
        <v/>
      </c>
      <c r="AA49" s="43" t="str">
        <f t="shared" ref="AA49" si="117">IF(AND(AND(AA25="X",AA37="X"),SUM(Z25,Z37)=0,ISNUMBER(Z49)),"",IF(OR(AA25="M",AA37="M"),"M",IF(AND(AA25=AA37,OR(AA25="X",AA25="W",AA25="Z")),UPPER(AA25),"")))</f>
        <v/>
      </c>
      <c r="AB49" s="44"/>
      <c r="AC49" s="42" t="str">
        <f t="shared" si="37"/>
        <v/>
      </c>
      <c r="AD49" s="43" t="str">
        <f t="shared" ref="AD49" si="118">IF(AND(AND(AD25="X",AD37="X"),SUM(AC25,AC37)=0,ISNUMBER(AC49)),"",IF(OR(AD25="M",AD37="M"),"M",IF(AND(AD25=AD37,OR(AD25="X",AD25="W",AD25="Z")),UPPER(AD25),"")))</f>
        <v/>
      </c>
      <c r="AE49" s="44"/>
      <c r="AF49" s="42" t="str">
        <f t="shared" si="39"/>
        <v/>
      </c>
      <c r="AG49" s="43" t="str">
        <f t="shared" ref="AG49" si="119">IF(AND(AND(AG25="X",AG37="X"),SUM(AF25,AF37)=0,ISNUMBER(AF49)),"",IF(OR(AG25="M",AG37="M"),"M",IF(AND(AG25=AG37,OR(AG25="X",AG25="W",AG25="Z")),UPPER(AG25),"")))</f>
        <v/>
      </c>
      <c r="AH49" s="44"/>
      <c r="AI49" s="42" t="str">
        <f t="shared" si="41"/>
        <v/>
      </c>
      <c r="AJ49" s="43" t="str">
        <f t="shared" ref="AJ49" si="120">IF(AND(AND(AJ25="X",AJ37="X"),SUM(AI25,AI37)=0,ISNUMBER(AI49)),"",IF(OR(AJ25="M",AJ37="M"),"M",IF(AND(AJ25=AJ37,OR(AJ25="X",AJ25="W",AJ25="Z")),UPPER(AJ25),"")))</f>
        <v/>
      </c>
      <c r="AK49" s="44"/>
      <c r="AL49" s="100"/>
    </row>
    <row r="50" spans="3:38">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row>
    <row r="51" spans="3:38" ht="14.45" customHeight="1">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row>
    <row r="52" spans="3:38" hidden="1">
      <c r="C52" s="132"/>
    </row>
    <row r="53" spans="3:38" hidden="1">
      <c r="Q53" s="122">
        <f>SUMPRODUCT(--(Q14:Q49=0),--(Q14:Q49&lt;&gt;""),--(R14:R49="Z"))+SUMPRODUCT(--(Q14:Q49=0),--(Q14:Q49&lt;&gt;""),--(R14:R49=""))+SUMPRODUCT(--(Q14:Q49&gt;0),--(R14:R49="W"))+SUMPRODUCT(--(Q14:Q49&gt;0), --(Q14:Q49&lt;&gt;""),--(R14:R49=""))+SUMPRODUCT(--(Q14:Q49=""),--(R14:R49="Z"))</f>
        <v>0</v>
      </c>
      <c r="R53" s="123"/>
      <c r="S53" s="123"/>
      <c r="T53" s="122">
        <f t="shared" ref="T53" si="121">SUMPRODUCT(--(T14:T49=0),--(T14:T49&lt;&gt;""),--(U14:U49="Z"))+SUMPRODUCT(--(T14:T49=0),--(T14:T49&lt;&gt;""),--(U14:U49=""))+SUMPRODUCT(--(T14:T49&gt;0),--(U14:U49="W"))+SUMPRODUCT(--(T14:T49&gt;0), --(T14:T49&lt;&gt;""),--(U14:U49=""))+SUMPRODUCT(--(T14:T49=""),--(U14:U49="Z"))</f>
        <v>0</v>
      </c>
      <c r="U53" s="123"/>
      <c r="V53" s="123"/>
      <c r="W53" s="122">
        <f t="shared" ref="W53" si="122">SUMPRODUCT(--(W14:W49=0),--(W14:W49&lt;&gt;""),--(X14:X49="Z"))+SUMPRODUCT(--(W14:W49=0),--(W14:W49&lt;&gt;""),--(X14:X49=""))+SUMPRODUCT(--(W14:W49&gt;0),--(X14:X49="W"))+SUMPRODUCT(--(W14:W49&gt;0), --(W14:W49&lt;&gt;""),--(X14:X49=""))+SUMPRODUCT(--(W14:W49=""),--(X14:X49="Z"))</f>
        <v>0</v>
      </c>
      <c r="X53" s="123"/>
      <c r="Y53" s="123"/>
      <c r="Z53" s="122">
        <f t="shared" ref="Z53" si="123">SUMPRODUCT(--(Z14:Z49=0),--(Z14:Z49&lt;&gt;""),--(AA14:AA49="Z"))+SUMPRODUCT(--(Z14:Z49=0),--(Z14:Z49&lt;&gt;""),--(AA14:AA49=""))+SUMPRODUCT(--(Z14:Z49&gt;0),--(AA14:AA49="W"))+SUMPRODUCT(--(Z14:Z49&gt;0), --(Z14:Z49&lt;&gt;""),--(AA14:AA49=""))+SUMPRODUCT(--(Z14:Z49=""),--(AA14:AA49="Z"))</f>
        <v>0</v>
      </c>
      <c r="AA53" s="123"/>
      <c r="AB53" s="123"/>
      <c r="AC53" s="122">
        <f t="shared" ref="AC53" si="124">SUMPRODUCT(--(AC14:AC49=0),--(AC14:AC49&lt;&gt;""),--(AD14:AD49="Z"))+SUMPRODUCT(--(AC14:AC49=0),--(AC14:AC49&lt;&gt;""),--(AD14:AD49=""))+SUMPRODUCT(--(AC14:AC49&gt;0),--(AD14:AD49="W"))+SUMPRODUCT(--(AC14:AC49&gt;0), --(AC14:AC49&lt;&gt;""),--(AD14:AD49=""))+SUMPRODUCT(--(AC14:AC49=""),--(AD14:AD49="Z"))</f>
        <v>0</v>
      </c>
      <c r="AD53" s="123"/>
      <c r="AE53" s="123"/>
      <c r="AF53" s="122">
        <f t="shared" ref="AF53" si="125">SUMPRODUCT(--(AF14:AF49=0),--(AF14:AF49&lt;&gt;""),--(AG14:AG49="Z"))+SUMPRODUCT(--(AF14:AF49=0),--(AF14:AF49&lt;&gt;""),--(AG14:AG49=""))+SUMPRODUCT(--(AF14:AF49&gt;0),--(AG14:AG49="W"))+SUMPRODUCT(--(AF14:AF49&gt;0), --(AF14:AF49&lt;&gt;""),--(AG14:AG49=""))+SUMPRODUCT(--(AF14:AF49=""),--(AG14:AG49="Z"))</f>
        <v>0</v>
      </c>
      <c r="AG53" s="123"/>
      <c r="AH53" s="123"/>
      <c r="AI53" s="122">
        <f t="shared" ref="AI53" si="126">SUMPRODUCT(--(AI14:AI49=0),--(AI14:AI49&lt;&gt;""),--(AJ14:AJ49="Z"))+SUMPRODUCT(--(AI14:AI49=0),--(AI14:AI49&lt;&gt;""),--(AJ14:AJ49=""))+SUMPRODUCT(--(AI14:AI49&gt;0),--(AJ14:AJ49="W"))+SUMPRODUCT(--(AI14:AI49&gt;0), --(AI14:AI49&lt;&gt;""),--(AJ14:AJ49=""))+SUMPRODUCT(--(AI14:AI49=""),--(AJ14:AJ49="Z"))</f>
        <v>0</v>
      </c>
      <c r="AJ53" s="123"/>
      <c r="AK53" s="123"/>
    </row>
    <row r="54" spans="3:38" hidden="1"/>
    <row r="55" spans="3:38" hidden="1"/>
    <row r="56" spans="3:38" hidden="1"/>
    <row r="57" spans="3:38" hidden="1"/>
    <row r="58" spans="3:38" hidden="1"/>
    <row r="59" spans="3:38" hidden="1"/>
    <row r="60" spans="3:38" hidden="1"/>
    <row r="61" spans="3:38" hidden="1"/>
    <row r="62" spans="3:38" hidden="1"/>
  </sheetData>
  <sheetProtection password="CA1C" sheet="1" objects="1" scenarios="1" formatCells="0" formatColumns="0" formatRows="0" sort="0" autoFilter="0"/>
  <mergeCells count="24">
    <mergeCell ref="D3:E4"/>
    <mergeCell ref="D1:AL1"/>
    <mergeCell ref="Q4:S4"/>
    <mergeCell ref="T4:V4"/>
    <mergeCell ref="Z4:AB4"/>
    <mergeCell ref="AF4:AH4"/>
    <mergeCell ref="AI4:AK4"/>
    <mergeCell ref="W4:Y4"/>
    <mergeCell ref="AC4:AE4"/>
    <mergeCell ref="Q3:S3"/>
    <mergeCell ref="T3:Y3"/>
    <mergeCell ref="Z3:AE3"/>
    <mergeCell ref="AF3:AH3"/>
    <mergeCell ref="AI3:AK3"/>
    <mergeCell ref="AF5:AH5"/>
    <mergeCell ref="AI5:AK5"/>
    <mergeCell ref="D38:D49"/>
    <mergeCell ref="D14:D25"/>
    <mergeCell ref="D26:D37"/>
    <mergeCell ref="Q5:S5"/>
    <mergeCell ref="T5:V5"/>
    <mergeCell ref="W5:Y5"/>
    <mergeCell ref="Z5:AB5"/>
    <mergeCell ref="AC5:AE5"/>
  </mergeCells>
  <conditionalFormatting sqref="Q14:Q49 T14:T49 W14:W49 Z14:Z49 AC14:AC49 AF14:AF49 AI14:AI49">
    <cfRule type="expression" dxfId="25" priority="3">
      <formula xml:space="preserve"> OR(AND(Q14=0,Q14&lt;&gt;"",R14&lt;&gt;"Z",R14&lt;&gt;""),AND(Q14&gt;0,Q14&lt;&gt;"",R14&lt;&gt;"W",R14&lt;&gt;""),AND(Q14="", R14="W"))</formula>
    </cfRule>
  </conditionalFormatting>
  <conditionalFormatting sqref="R14:R49 U14:U49 X14:X49 AA14:AA49 AD14:AD49 AG14:AG49 AJ14:AJ49">
    <cfRule type="expression" dxfId="24" priority="2">
      <formula xml:space="preserve"> OR(AND(Q14=0,Q14&lt;&gt;"",R14&lt;&gt;"Z",R14&lt;&gt;""),AND(Q14&gt;0,Q14&lt;&gt;"",R14&lt;&gt;"W",R14&lt;&gt;""),AND(Q14="", R14="W"))</formula>
    </cfRule>
  </conditionalFormatting>
  <conditionalFormatting sqref="S14:S49 V14:V49 Y14:Y49 AB14:AB49 AE14:AE49 AH14:AH49 AK14:AK49">
    <cfRule type="expression" dxfId="23" priority="1">
      <formula xml:space="preserve"> AND(OR(R14="X",R14="W"),S14="")</formula>
    </cfRule>
  </conditionalFormatting>
  <conditionalFormatting sqref="AI25 AI37 Q25 T25 W25 Z25 AC25 AF25 Q37 T37 W37 Z37 AC37 AF37">
    <cfRule type="expression" dxfId="22" priority="5">
      <formula>OR(COUNTIF(R14:R24,"M")=11,COUNTIF(R14:R24,"X")=11)</formula>
    </cfRule>
    <cfRule type="expression" dxfId="21" priority="7">
      <formula>IF(OR(SUMPRODUCT(--(Q14:Q24=""),--(R14:R24=""))&gt;0,COUNTIF(R14:R24,"M")&gt;0,COUNTIF(R14:R24,"X")=11),"",SUM(Q14:Q24)) &lt;&gt; Q25</formula>
    </cfRule>
  </conditionalFormatting>
  <conditionalFormatting sqref="AJ25 AJ37 R25 U25 X25 AA25 AD25 AG25 R37 U37 X37 AA37 AD37 AG37">
    <cfRule type="expression" dxfId="20" priority="9">
      <formula>OR(COUNTIF(R14:R24,"M")=11,COUNTIF(R14:R24,"X")=11)</formula>
    </cfRule>
    <cfRule type="expression" dxfId="19" priority="11">
      <formula>IF(AND(COUNTIF(R14:R24,"X")=11,SUM(Q14:Q24)=0,ISNUMBER(Q25)),"",IF(COUNTIF(R14:R24,"M")&gt;0,"M",IF(AND(COUNTIF(R14:R24,R14)=11,OR(R14="X",R14="W",R14="Z")),UPPER(R14),""))) &lt;&gt; R25</formula>
    </cfRule>
  </conditionalFormatting>
  <conditionalFormatting sqref="AI38:AI49 Q38:Q49 T38:T49 W38:W49 Z38:Z49 AC38:AC49 AF38:AF49">
    <cfRule type="expression" dxfId="18" priority="13">
      <formula>OR(AND(R14="X",R26="X"),AND(R14="M",R26="M"))</formula>
    </cfRule>
    <cfRule type="expression" dxfId="17" priority="15">
      <formula>IF(OR(AND(Q14="",R14=""),AND(Q26="",R26=""),AND(R14="X",R26="X"),OR(R14="M",R26="M")),"",SUM(Q14,Q26)) &lt;&gt; Q38</formula>
    </cfRule>
  </conditionalFormatting>
  <conditionalFormatting sqref="AJ38:AJ49 R38:R49 U38:U49 X38:X49 AA38:AA49 AD38:AD49 AG38:AG49">
    <cfRule type="expression" dxfId="16" priority="17">
      <formula>OR(AND(R14="X",R26="X"),AND(R14="M",R26="M"))</formula>
    </cfRule>
    <cfRule type="expression" dxfId="15" priority="19">
      <formula>IF(AND(AND(R14="X",R26="X"),SUM(Q14,Q26)=0,ISNUMBER(Q38)),"",IF(OR(R14="M",R26="M"),"M",IF(AND(R14=R26,OR(R14="X",R14="W",R14="Z")),UPPER(R14),""))) &lt;&gt; R38</formula>
    </cfRule>
  </conditionalFormatting>
  <conditionalFormatting sqref="AI14:AI24 AI26:AI36">
    <cfRule type="expression" dxfId="14" priority="21">
      <formula>OR(AND(R14=U14,U14=AA14,AA14=AG14,R14="X"),AND(R14="M",U14="M",AA14="M",AG14="M"))</formula>
    </cfRule>
  </conditionalFormatting>
  <conditionalFormatting sqref="AI14:AI24 AI26:AI36">
    <cfRule type="expression" dxfId="13" priority="23">
      <formula>IF(OR(EXACT(Q14,R14),EXACT(T14,U14),EXACT(Z14,AA14),EXACT(AF14,AG14),AND(R14=U14,U14=AA14,AA14=AG14,R14="X"),OR(R14="M",U14="M",AA14="M",AG14="M")),"",SUM(Q14,T14,Z14,AF14)) &lt;&gt; AI14</formula>
    </cfRule>
  </conditionalFormatting>
  <conditionalFormatting sqref="AJ14:AJ24 AJ26:AJ36">
    <cfRule type="expression" dxfId="12" priority="25">
      <formula>OR(AND(R14=U14,U14=AA14,AA14=AG14,R14="X"),AND(R14="M",U14="M",AA14="M",AG14="M"))</formula>
    </cfRule>
  </conditionalFormatting>
  <conditionalFormatting sqref="AJ14:AJ24 AJ26:AJ36">
    <cfRule type="expression" dxfId="11" priority="27">
      <formula xml:space="preserve"> IF(AND(AND(R14="X",U14="X",AA14="X",AG14="X"),SUM(Q14,T14,Z14,AF14)=0,ISNUMBER(AI14)),"",IF(OR(R14="M",U14="M",AA14="M",AG14="M"),"M",IF(AND(R14=U14,U14=AA14,AA14=AG14,OR(R14="W",R14="Z",R14="X")),UPPER(R14),""))) &lt;&gt; AJ14</formula>
    </cfRule>
  </conditionalFormatting>
  <dataValidations count="4">
    <dataValidation allowBlank="1" showInputMessage="1" showErrorMessage="1" sqref="Q1:AK13 Q50:AK1048576 AL1:XFD1048576 A1:P1048576"/>
    <dataValidation type="textLength" allowBlank="1" showInputMessage="1" showErrorMessage="1" errorTitle="Entrée non valide" error="La longueur du texte devrait être comprise entre 2 et 500 caractères" sqref="S14:S49 V14:V49 Y14:Y49 AB14:AB49 AE14:AE49 AH14:AH49 AK14:AK49">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49 U14:U49 X14:X49 AA14:AA49 AD14:AD49 AG14:AG49 AJ14:AJ49">
      <formula1>"Z,M,X,W"</formula1>
    </dataValidation>
    <dataValidation type="decimal" operator="greaterThanOrEqual" allowBlank="1" showInputMessage="1" showErrorMessage="1" errorTitle="Entrée non valide" error="Veuillez entrer une valeur numérique" sqref="Q14:Q49 T14:T49 W14:W49 Z14:Z49 AC14:AC49 AF14:AF49 AI14:AI49">
      <formula1>0</formula1>
    </dataValidation>
  </dataValidations>
  <pageMargins left="0.23622047244094491" right="0.23622047244094491" top="0.74803149606299213" bottom="0.74803149606299213" header="0.31496062992125984" footer="0.31496062992125984"/>
  <pageSetup scale="44" fitToHeight="0" orientation="portrait"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9"/>
  <sheetViews>
    <sheetView showGridLines="0" topLeftCell="C1" zoomScaleNormal="100" workbookViewId="0">
      <pane xSplit="14" ySplit="13" topLeftCell="Q14" activePane="bottomRight" state="frozen"/>
      <selection activeCell="C13" sqref="A13:XFD13"/>
      <selection pane="topRight" activeCell="C13" sqref="A13:XFD13"/>
      <selection pane="bottomLeft" activeCell="C13" sqref="A13:XFD13"/>
      <selection pane="bottomRight" activeCell="Q14" sqref="Q14"/>
    </sheetView>
  </sheetViews>
  <sheetFormatPr defaultColWidth="8.85546875" defaultRowHeight="15"/>
  <cols>
    <col min="1" max="1" width="18.28515625" style="97" hidden="1" customWidth="1"/>
    <col min="2" max="2" width="5" style="97" hidden="1" customWidth="1"/>
    <col min="3" max="3" width="5.7109375" style="97" customWidth="1"/>
    <col min="4" max="4" width="14.42578125" style="97" customWidth="1"/>
    <col min="5" max="5" width="31.5703125" style="97" customWidth="1"/>
    <col min="6" max="6" width="4.140625" style="97" hidden="1" customWidth="1"/>
    <col min="7" max="7" width="3.5703125" style="97" hidden="1" customWidth="1"/>
    <col min="8" max="8" width="3" style="97" hidden="1" customWidth="1"/>
    <col min="9" max="9" width="8.28515625" style="97" hidden="1" customWidth="1"/>
    <col min="10" max="10" width="3" style="97" hidden="1" customWidth="1"/>
    <col min="11" max="11" width="5.28515625" style="97" hidden="1" customWidth="1"/>
    <col min="12" max="12" width="3.7109375" style="97" hidden="1" customWidth="1"/>
    <col min="13" max="13" width="3" style="97" hidden="1" customWidth="1"/>
    <col min="14" max="15" width="4.140625" style="97" hidden="1" customWidth="1"/>
    <col min="16" max="16" width="10.42578125" style="97" hidden="1" customWidth="1"/>
    <col min="17" max="17" width="12.7109375" style="97" customWidth="1"/>
    <col min="18" max="18" width="2.7109375" style="97" customWidth="1"/>
    <col min="19" max="19" width="5.7109375" style="97" customWidth="1"/>
    <col min="20" max="20" width="12.7109375" style="97" customWidth="1"/>
    <col min="21" max="21" width="2.7109375" style="97" customWidth="1"/>
    <col min="22" max="23" width="5.7109375" style="97" customWidth="1"/>
    <col min="24" max="24" width="0" style="97" hidden="1" customWidth="1"/>
    <col min="25" max="31" width="8.85546875" style="215"/>
    <col min="32" max="16384" width="8.85546875" style="97"/>
  </cols>
  <sheetData>
    <row r="1" spans="1:32" ht="45" customHeight="1">
      <c r="A1" s="93" t="s">
        <v>83</v>
      </c>
      <c r="B1" s="94" t="s">
        <v>412</v>
      </c>
      <c r="C1" s="95"/>
      <c r="D1" s="303" t="s">
        <v>918</v>
      </c>
      <c r="E1" s="303"/>
      <c r="F1" s="303"/>
      <c r="G1" s="303"/>
      <c r="H1" s="303"/>
      <c r="I1" s="303"/>
      <c r="J1" s="303"/>
      <c r="K1" s="303"/>
      <c r="L1" s="303"/>
      <c r="M1" s="303"/>
      <c r="N1" s="303"/>
      <c r="O1" s="303"/>
      <c r="P1" s="303"/>
      <c r="Q1" s="303"/>
      <c r="R1" s="303"/>
      <c r="S1" s="303"/>
      <c r="T1" s="303"/>
      <c r="U1" s="303"/>
      <c r="V1" s="303"/>
      <c r="W1" s="303"/>
      <c r="X1" s="121"/>
    </row>
    <row r="2" spans="1:32" ht="3.75" customHeight="1">
      <c r="A2" s="93" t="s">
        <v>89</v>
      </c>
      <c r="B2" s="98" t="str">
        <f>VLOOKUP(VAL_C1!$B$2,VAL_Drop_Down_Lists!$A$3:$B$213,2,FALSE)</f>
        <v>_X</v>
      </c>
      <c r="C2" s="100"/>
      <c r="D2" s="100"/>
      <c r="E2" s="100"/>
      <c r="F2" s="100"/>
      <c r="G2" s="100"/>
      <c r="H2" s="100"/>
      <c r="I2" s="100"/>
      <c r="J2" s="100"/>
      <c r="K2" s="100"/>
      <c r="L2" s="100"/>
      <c r="M2" s="100"/>
      <c r="N2" s="100"/>
      <c r="O2" s="100"/>
      <c r="P2" s="100"/>
      <c r="Q2" s="100"/>
      <c r="R2" s="100"/>
      <c r="S2" s="100"/>
      <c r="T2" s="100"/>
      <c r="U2" s="100"/>
      <c r="V2" s="100"/>
      <c r="W2" s="121"/>
      <c r="X2" s="121"/>
    </row>
    <row r="3" spans="1:32" s="215" customFormat="1" ht="47.25" customHeight="1">
      <c r="A3" s="93" t="s">
        <v>93</v>
      </c>
      <c r="B3" s="98" t="str">
        <f>IF(VAL_C1!$H$32&lt;&gt;"", YEAR(VAL_C1!$H$32),"")</f>
        <v/>
      </c>
      <c r="C3" s="100"/>
      <c r="D3" s="335" t="s">
        <v>919</v>
      </c>
      <c r="E3" s="335"/>
      <c r="F3" s="216"/>
      <c r="G3" s="216"/>
      <c r="H3" s="216"/>
      <c r="I3" s="216"/>
      <c r="J3" s="216"/>
      <c r="K3" s="216"/>
      <c r="L3" s="216"/>
      <c r="M3" s="216"/>
      <c r="N3" s="216"/>
      <c r="O3" s="216"/>
      <c r="P3" s="216"/>
      <c r="Q3" s="335" t="s">
        <v>469</v>
      </c>
      <c r="R3" s="335"/>
      <c r="S3" s="335"/>
      <c r="T3" s="336" t="s">
        <v>994</v>
      </c>
      <c r="U3" s="336"/>
      <c r="V3" s="336"/>
      <c r="W3" s="121"/>
      <c r="X3" s="121"/>
      <c r="AF3" s="97"/>
    </row>
    <row r="4" spans="1:32" s="215" customFormat="1">
      <c r="A4" s="93" t="s">
        <v>96</v>
      </c>
      <c r="B4" s="98" t="str">
        <f>IF(VAL_C1!$H$33&lt;&gt;"", YEAR(VAL_C1!$H$33),"")</f>
        <v/>
      </c>
      <c r="C4" s="100"/>
      <c r="D4" s="335"/>
      <c r="E4" s="335"/>
      <c r="F4" s="217"/>
      <c r="G4" s="217"/>
      <c r="H4" s="217"/>
      <c r="I4" s="217"/>
      <c r="J4" s="217"/>
      <c r="K4" s="217"/>
      <c r="L4" s="217"/>
      <c r="M4" s="217"/>
      <c r="N4" s="217"/>
      <c r="O4" s="217"/>
      <c r="P4" s="217"/>
      <c r="Q4" s="335" t="s">
        <v>477</v>
      </c>
      <c r="R4" s="335"/>
      <c r="S4" s="335"/>
      <c r="T4" s="337" t="s">
        <v>471</v>
      </c>
      <c r="U4" s="337"/>
      <c r="V4" s="337"/>
      <c r="W4" s="190"/>
      <c r="X4" s="121"/>
      <c r="AF4" s="97"/>
    </row>
    <row r="5" spans="1:32" s="215" customFormat="1" hidden="1">
      <c r="A5" s="93" t="s">
        <v>98</v>
      </c>
      <c r="B5" s="94" t="s">
        <v>0</v>
      </c>
      <c r="C5" s="100"/>
      <c r="D5" s="217"/>
      <c r="E5" s="217"/>
      <c r="F5" s="218"/>
      <c r="G5" s="155"/>
      <c r="H5" s="155"/>
      <c r="I5" s="155"/>
      <c r="J5" s="155"/>
      <c r="K5" s="155"/>
      <c r="L5" s="155"/>
      <c r="M5" s="155"/>
      <c r="N5" s="155"/>
      <c r="O5" s="155"/>
      <c r="P5" s="155"/>
      <c r="Q5" s="155"/>
      <c r="R5" s="155"/>
      <c r="S5" s="155"/>
      <c r="T5" s="155"/>
      <c r="U5" s="155"/>
      <c r="V5" s="155"/>
      <c r="W5" s="190"/>
      <c r="X5" s="121"/>
      <c r="AF5" s="97"/>
    </row>
    <row r="6" spans="1:32" s="215" customFormat="1" hidden="1">
      <c r="A6" s="93" t="s">
        <v>100</v>
      </c>
      <c r="B6" s="94"/>
      <c r="C6" s="100"/>
      <c r="D6" s="217"/>
      <c r="E6" s="217"/>
      <c r="F6" s="218"/>
      <c r="G6" s="155"/>
      <c r="H6" s="155"/>
      <c r="I6" s="155"/>
      <c r="J6" s="155"/>
      <c r="K6" s="155"/>
      <c r="L6" s="155"/>
      <c r="M6" s="155"/>
      <c r="N6" s="155"/>
      <c r="O6" s="155"/>
      <c r="P6" s="155" t="s">
        <v>1</v>
      </c>
      <c r="Q6" s="155" t="s">
        <v>408</v>
      </c>
      <c r="R6" s="155"/>
      <c r="S6" s="155"/>
      <c r="T6" s="155" t="s">
        <v>408</v>
      </c>
      <c r="U6" s="155"/>
      <c r="V6" s="155"/>
      <c r="W6" s="190"/>
      <c r="X6" s="121"/>
      <c r="AF6" s="97"/>
    </row>
    <row r="7" spans="1:32" s="215" customFormat="1" ht="21" hidden="1">
      <c r="A7" s="93" t="s">
        <v>102</v>
      </c>
      <c r="B7" s="98" t="str">
        <f>IF(VAL_C1!$H$33&lt;&gt;"", YEAR(VAL_C1!$H$33),"")</f>
        <v/>
      </c>
      <c r="C7" s="100"/>
      <c r="D7" s="217"/>
      <c r="E7" s="217"/>
      <c r="F7" s="218"/>
      <c r="G7" s="154"/>
      <c r="H7" s="154"/>
      <c r="I7" s="154"/>
      <c r="J7" s="154"/>
      <c r="K7" s="154"/>
      <c r="L7" s="154"/>
      <c r="M7" s="154"/>
      <c r="N7" s="155"/>
      <c r="O7" s="155"/>
      <c r="P7" s="155" t="s">
        <v>129</v>
      </c>
      <c r="Q7" s="155" t="s">
        <v>148</v>
      </c>
      <c r="R7" s="155"/>
      <c r="S7" s="155"/>
      <c r="T7" s="155" t="s">
        <v>144</v>
      </c>
      <c r="U7" s="155"/>
      <c r="V7" s="155"/>
      <c r="W7" s="190"/>
      <c r="X7" s="121"/>
      <c r="AF7" s="97"/>
    </row>
    <row r="8" spans="1:32" s="215" customFormat="1" ht="21" hidden="1">
      <c r="A8" s="93" t="s">
        <v>104</v>
      </c>
      <c r="B8" s="98" t="str">
        <f>IF(VAL_C1!$H$34&lt;&gt;"", YEAR(VAL_C1!$H$34),"")</f>
        <v/>
      </c>
      <c r="C8" s="100"/>
      <c r="D8" s="217"/>
      <c r="E8" s="217"/>
      <c r="F8" s="218"/>
      <c r="G8" s="154"/>
      <c r="H8" s="154"/>
      <c r="I8" s="154"/>
      <c r="J8" s="154"/>
      <c r="K8" s="154"/>
      <c r="L8" s="154"/>
      <c r="M8" s="154"/>
      <c r="N8" s="155"/>
      <c r="O8" s="155"/>
      <c r="P8" s="155" t="s">
        <v>130</v>
      </c>
      <c r="Q8" s="155" t="s">
        <v>0</v>
      </c>
      <c r="R8" s="155"/>
      <c r="S8" s="155"/>
      <c r="T8" s="155" t="s">
        <v>0</v>
      </c>
      <c r="U8" s="155"/>
      <c r="V8" s="155"/>
      <c r="W8" s="190"/>
      <c r="X8" s="121"/>
      <c r="AF8" s="97"/>
    </row>
    <row r="9" spans="1:32" s="215" customFormat="1" ht="21" hidden="1">
      <c r="A9" s="93" t="s">
        <v>106</v>
      </c>
      <c r="B9" s="94" t="s">
        <v>460</v>
      </c>
      <c r="C9" s="100"/>
      <c r="D9" s="217"/>
      <c r="E9" s="217"/>
      <c r="F9" s="218"/>
      <c r="G9" s="154"/>
      <c r="H9" s="154"/>
      <c r="I9" s="154"/>
      <c r="J9" s="154"/>
      <c r="K9" s="154"/>
      <c r="L9" s="154"/>
      <c r="M9" s="154"/>
      <c r="N9" s="155"/>
      <c r="O9" s="155"/>
      <c r="P9" s="155" t="s">
        <v>131</v>
      </c>
      <c r="Q9" s="155" t="s">
        <v>0</v>
      </c>
      <c r="R9" s="155"/>
      <c r="S9" s="155"/>
      <c r="T9" s="155" t="s">
        <v>0</v>
      </c>
      <c r="U9" s="155"/>
      <c r="V9" s="155"/>
      <c r="W9" s="190"/>
      <c r="X9" s="121"/>
      <c r="AF9" s="97"/>
    </row>
    <row r="10" spans="1:32" s="215" customFormat="1" ht="21" hidden="1">
      <c r="A10" s="93" t="s">
        <v>108</v>
      </c>
      <c r="B10" s="94">
        <v>0</v>
      </c>
      <c r="C10" s="100"/>
      <c r="D10" s="217"/>
      <c r="E10" s="217"/>
      <c r="F10" s="218"/>
      <c r="G10" s="154"/>
      <c r="H10" s="154"/>
      <c r="I10" s="154"/>
      <c r="J10" s="154"/>
      <c r="K10" s="154"/>
      <c r="L10" s="154"/>
      <c r="M10" s="154"/>
      <c r="N10" s="155"/>
      <c r="O10" s="155"/>
      <c r="P10" s="155" t="s">
        <v>2</v>
      </c>
      <c r="Q10" s="155" t="s">
        <v>0</v>
      </c>
      <c r="R10" s="155"/>
      <c r="S10" s="155"/>
      <c r="T10" s="155" t="s">
        <v>0</v>
      </c>
      <c r="U10" s="155"/>
      <c r="V10" s="155"/>
      <c r="W10" s="190"/>
      <c r="X10" s="121"/>
      <c r="AF10" s="97"/>
    </row>
    <row r="11" spans="1:32" s="215" customFormat="1" ht="21" hidden="1">
      <c r="A11" s="93" t="s">
        <v>110</v>
      </c>
      <c r="B11" s="94">
        <v>0</v>
      </c>
      <c r="C11" s="100"/>
      <c r="D11" s="217"/>
      <c r="E11" s="217"/>
      <c r="F11" s="218"/>
      <c r="G11" s="154"/>
      <c r="H11" s="154"/>
      <c r="I11" s="154"/>
      <c r="J11" s="154"/>
      <c r="K11" s="154"/>
      <c r="L11" s="154"/>
      <c r="M11" s="154"/>
      <c r="N11" s="155"/>
      <c r="O11" s="155"/>
      <c r="P11" s="155"/>
      <c r="Q11" s="155"/>
      <c r="R11" s="155"/>
      <c r="S11" s="155"/>
      <c r="T11" s="155"/>
      <c r="U11" s="155"/>
      <c r="V11" s="155"/>
      <c r="W11" s="190"/>
      <c r="X11" s="121"/>
      <c r="AF11" s="97"/>
    </row>
    <row r="12" spans="1:32" s="215" customFormat="1" ht="21" hidden="1">
      <c r="A12" s="186"/>
      <c r="B12" s="186"/>
      <c r="C12" s="100"/>
      <c r="D12" s="217"/>
      <c r="E12" s="217"/>
      <c r="F12" s="218"/>
      <c r="G12" s="154"/>
      <c r="H12" s="154"/>
      <c r="I12" s="154"/>
      <c r="J12" s="154"/>
      <c r="K12" s="154"/>
      <c r="L12" s="154"/>
      <c r="M12" s="154"/>
      <c r="N12" s="155"/>
      <c r="O12" s="155"/>
      <c r="P12" s="155"/>
      <c r="Q12" s="155"/>
      <c r="R12" s="155"/>
      <c r="S12" s="155"/>
      <c r="T12" s="155"/>
      <c r="U12" s="155"/>
      <c r="V12" s="155"/>
      <c r="W12" s="190"/>
      <c r="X12" s="121"/>
      <c r="AF12" s="97"/>
    </row>
    <row r="13" spans="1:32" s="215" customFormat="1" ht="3.75" hidden="1" customHeight="1">
      <c r="A13" s="186"/>
      <c r="B13" s="186"/>
      <c r="C13" s="100"/>
      <c r="D13" s="100"/>
      <c r="E13" s="100"/>
      <c r="F13" s="218"/>
      <c r="G13" s="157"/>
      <c r="H13" s="157" t="s">
        <v>111</v>
      </c>
      <c r="I13" s="157" t="s">
        <v>114</v>
      </c>
      <c r="J13" s="157" t="s">
        <v>116</v>
      </c>
      <c r="K13" s="157" t="s">
        <v>118</v>
      </c>
      <c r="L13" s="157" t="s">
        <v>120</v>
      </c>
      <c r="M13" s="157" t="s">
        <v>122</v>
      </c>
      <c r="N13" s="157" t="s">
        <v>124</v>
      </c>
      <c r="O13" s="157" t="s">
        <v>126</v>
      </c>
      <c r="P13" s="155"/>
      <c r="Q13" s="100"/>
      <c r="R13" s="100"/>
      <c r="S13" s="100"/>
      <c r="T13" s="100"/>
      <c r="U13" s="100"/>
      <c r="V13" s="100"/>
      <c r="W13" s="100"/>
    </row>
    <row r="14" spans="1:32" s="215" customFormat="1" ht="15" customHeight="1">
      <c r="A14" s="219"/>
      <c r="B14" s="219"/>
      <c r="C14" s="100"/>
      <c r="D14" s="287" t="s">
        <v>479</v>
      </c>
      <c r="E14" s="114" t="s">
        <v>480</v>
      </c>
      <c r="F14" s="218"/>
      <c r="G14" s="155"/>
      <c r="H14" s="155" t="s">
        <v>135</v>
      </c>
      <c r="I14" s="155" t="s">
        <v>137</v>
      </c>
      <c r="J14" s="155" t="s">
        <v>0</v>
      </c>
      <c r="K14" s="155" t="s">
        <v>140</v>
      </c>
      <c r="L14" s="155" t="s">
        <v>141</v>
      </c>
      <c r="M14" s="155" t="s">
        <v>0</v>
      </c>
      <c r="N14" s="155" t="s">
        <v>409</v>
      </c>
      <c r="O14" s="155" t="s">
        <v>409</v>
      </c>
      <c r="P14" s="159"/>
      <c r="Q14" s="45"/>
      <c r="R14" s="84"/>
      <c r="S14" s="85"/>
      <c r="T14" s="45"/>
      <c r="U14" s="84"/>
      <c r="V14" s="85"/>
      <c r="W14" s="145"/>
      <c r="X14" s="121"/>
      <c r="AF14" s="97"/>
    </row>
    <row r="15" spans="1:32" s="215" customFormat="1" ht="15" customHeight="1">
      <c r="A15" s="219"/>
      <c r="B15" s="219"/>
      <c r="C15" s="100"/>
      <c r="D15" s="288"/>
      <c r="E15" s="114" t="s">
        <v>481</v>
      </c>
      <c r="F15" s="218"/>
      <c r="G15" s="155"/>
      <c r="H15" s="155" t="s">
        <v>136</v>
      </c>
      <c r="I15" s="155" t="s">
        <v>137</v>
      </c>
      <c r="J15" s="155" t="s">
        <v>0</v>
      </c>
      <c r="K15" s="155" t="s">
        <v>140</v>
      </c>
      <c r="L15" s="155" t="s">
        <v>141</v>
      </c>
      <c r="M15" s="155" t="s">
        <v>0</v>
      </c>
      <c r="N15" s="155" t="s">
        <v>409</v>
      </c>
      <c r="O15" s="155" t="s">
        <v>409</v>
      </c>
      <c r="P15" s="159"/>
      <c r="Q15" s="45"/>
      <c r="R15" s="84"/>
      <c r="S15" s="85"/>
      <c r="T15" s="45"/>
      <c r="U15" s="84"/>
      <c r="V15" s="85"/>
      <c r="W15" s="145"/>
      <c r="X15" s="121"/>
      <c r="AF15" s="97"/>
    </row>
    <row r="16" spans="1:32" s="215" customFormat="1" ht="15" customHeight="1">
      <c r="A16" s="219"/>
      <c r="B16" s="219"/>
      <c r="C16" s="100"/>
      <c r="D16" s="289"/>
      <c r="E16" s="119" t="s">
        <v>482</v>
      </c>
      <c r="F16" s="218"/>
      <c r="G16" s="155"/>
      <c r="H16" s="155" t="s">
        <v>0</v>
      </c>
      <c r="I16" s="155" t="s">
        <v>137</v>
      </c>
      <c r="J16" s="155" t="s">
        <v>0</v>
      </c>
      <c r="K16" s="155" t="s">
        <v>140</v>
      </c>
      <c r="L16" s="155" t="s">
        <v>141</v>
      </c>
      <c r="M16" s="155" t="s">
        <v>0</v>
      </c>
      <c r="N16" s="155" t="s">
        <v>409</v>
      </c>
      <c r="O16" s="155" t="s">
        <v>409</v>
      </c>
      <c r="P16" s="159"/>
      <c r="Q16" s="42" t="str">
        <f>IF(OR(AND(Q14="",R14=""),AND(Q15="",R15=""),AND(R14="X",R15="X"),OR(R14="M",R15="M")),"",SUM(Q14,Q15))</f>
        <v/>
      </c>
      <c r="R16" s="43" t="str">
        <f>IF(AND(AND(R14="X",R15="X"),SUM(Q14,Q15)=0,ISNUMBER(Q16)),"",IF(OR(R14="M",R15="M"),"M",IF(AND(R14=R15,OR(R14="X",R14="W",R14="Z")),UPPER(R14),"")))</f>
        <v/>
      </c>
      <c r="S16" s="44"/>
      <c r="T16" s="42" t="str">
        <f t="shared" ref="T16" si="0">IF(OR(AND(T14="",U14=""),AND(T15="",U15=""),AND(U14="X",U15="X"),OR(U14="M",U15="M")),"",SUM(T14,T15))</f>
        <v/>
      </c>
      <c r="U16" s="43" t="str">
        <f t="shared" ref="U16" si="1">IF(AND(AND(U14="X",U15="X"),SUM(T14,T15)=0,ISNUMBER(T16)),"",IF(OR(U14="M",U15="M"),"M",IF(AND(U14=U15,OR(U14="X",U14="W",U14="Z")),UPPER(U14),"")))</f>
        <v/>
      </c>
      <c r="V16" s="44"/>
      <c r="W16" s="145"/>
      <c r="X16" s="121"/>
      <c r="AF16" s="97"/>
    </row>
    <row r="17" spans="1:32" s="215" customFormat="1" ht="15" customHeight="1">
      <c r="A17" s="219"/>
      <c r="B17" s="219"/>
      <c r="C17" s="100"/>
      <c r="D17" s="287" t="s">
        <v>483</v>
      </c>
      <c r="E17" s="114" t="s">
        <v>480</v>
      </c>
      <c r="F17" s="218"/>
      <c r="G17" s="155"/>
      <c r="H17" s="155" t="s">
        <v>135</v>
      </c>
      <c r="I17" s="155" t="s">
        <v>138</v>
      </c>
      <c r="J17" s="155" t="s">
        <v>0</v>
      </c>
      <c r="K17" s="155" t="s">
        <v>140</v>
      </c>
      <c r="L17" s="155" t="s">
        <v>141</v>
      </c>
      <c r="M17" s="155" t="s">
        <v>0</v>
      </c>
      <c r="N17" s="155" t="s">
        <v>409</v>
      </c>
      <c r="O17" s="155" t="s">
        <v>409</v>
      </c>
      <c r="P17" s="159"/>
      <c r="Q17" s="45"/>
      <c r="R17" s="84"/>
      <c r="S17" s="85"/>
      <c r="T17" s="45"/>
      <c r="U17" s="84"/>
      <c r="V17" s="85"/>
      <c r="W17" s="145"/>
      <c r="X17" s="121"/>
      <c r="AF17" s="97"/>
    </row>
    <row r="18" spans="1:32" s="215" customFormat="1" ht="15" customHeight="1">
      <c r="A18" s="219"/>
      <c r="B18" s="219"/>
      <c r="C18" s="100"/>
      <c r="D18" s="288"/>
      <c r="E18" s="114" t="s">
        <v>481</v>
      </c>
      <c r="F18" s="218"/>
      <c r="G18" s="155"/>
      <c r="H18" s="155" t="s">
        <v>136</v>
      </c>
      <c r="I18" s="155" t="s">
        <v>138</v>
      </c>
      <c r="J18" s="155" t="s">
        <v>0</v>
      </c>
      <c r="K18" s="155" t="s">
        <v>140</v>
      </c>
      <c r="L18" s="155" t="s">
        <v>141</v>
      </c>
      <c r="M18" s="155" t="s">
        <v>0</v>
      </c>
      <c r="N18" s="155" t="s">
        <v>409</v>
      </c>
      <c r="O18" s="155" t="s">
        <v>409</v>
      </c>
      <c r="P18" s="159"/>
      <c r="Q18" s="45"/>
      <c r="R18" s="84"/>
      <c r="S18" s="85"/>
      <c r="T18" s="45"/>
      <c r="U18" s="84"/>
      <c r="V18" s="85"/>
      <c r="W18" s="145"/>
      <c r="X18" s="121"/>
      <c r="AF18" s="97"/>
    </row>
    <row r="19" spans="1:32" s="215" customFormat="1" ht="15" customHeight="1">
      <c r="A19" s="219"/>
      <c r="B19" s="219"/>
      <c r="C19" s="100"/>
      <c r="D19" s="289"/>
      <c r="E19" s="119" t="s">
        <v>482</v>
      </c>
      <c r="F19" s="218"/>
      <c r="G19" s="155"/>
      <c r="H19" s="155" t="s">
        <v>0</v>
      </c>
      <c r="I19" s="155" t="s">
        <v>138</v>
      </c>
      <c r="J19" s="155" t="s">
        <v>0</v>
      </c>
      <c r="K19" s="155" t="s">
        <v>140</v>
      </c>
      <c r="L19" s="155" t="s">
        <v>141</v>
      </c>
      <c r="M19" s="155" t="s">
        <v>0</v>
      </c>
      <c r="N19" s="155" t="s">
        <v>409</v>
      </c>
      <c r="O19" s="155" t="s">
        <v>409</v>
      </c>
      <c r="P19" s="159"/>
      <c r="Q19" s="42" t="str">
        <f t="shared" ref="Q19" si="2">IF(OR(AND(Q17="",R17=""),AND(Q18="",R18=""),AND(R17="X",R18="X"),OR(R17="M",R18="M")),"",SUM(Q17,Q18))</f>
        <v/>
      </c>
      <c r="R19" s="43" t="str">
        <f t="shared" ref="R19" si="3">IF(AND(AND(R17="X",R18="X"),SUM(Q17,Q18)=0,ISNUMBER(Q19)),"",IF(OR(R17="M",R18="M"),"M",IF(AND(R17=R18,OR(R17="X",R17="W",R17="Z")),UPPER(R17),"")))</f>
        <v/>
      </c>
      <c r="S19" s="44"/>
      <c r="T19" s="42" t="str">
        <f t="shared" ref="T19" si="4">IF(OR(AND(T17="",U17=""),AND(T18="",U18=""),AND(U17="X",U18="X"),OR(U17="M",U18="M")),"",SUM(T17,T18))</f>
        <v/>
      </c>
      <c r="U19" s="43" t="str">
        <f t="shared" ref="U19" si="5">IF(AND(AND(U17="X",U18="X"),SUM(T17,T18)=0,ISNUMBER(T19)),"",IF(OR(U17="M",U18="M"),"M",IF(AND(U17=U18,OR(U17="X",U17="W",U17="Z")),UPPER(U17),"")))</f>
        <v/>
      </c>
      <c r="V19" s="44"/>
      <c r="W19" s="145"/>
      <c r="X19" s="121"/>
      <c r="AF19" s="97"/>
    </row>
    <row r="20" spans="1:32" s="215" customFormat="1" ht="15" customHeight="1">
      <c r="A20" s="219"/>
      <c r="B20" s="219"/>
      <c r="C20" s="100"/>
      <c r="D20" s="302" t="s">
        <v>4</v>
      </c>
      <c r="E20" s="119" t="s">
        <v>480</v>
      </c>
      <c r="F20" s="218"/>
      <c r="G20" s="155"/>
      <c r="H20" s="155" t="s">
        <v>135</v>
      </c>
      <c r="I20" s="159" t="s">
        <v>139</v>
      </c>
      <c r="J20" s="155" t="s">
        <v>0</v>
      </c>
      <c r="K20" s="155" t="s">
        <v>140</v>
      </c>
      <c r="L20" s="155" t="s">
        <v>141</v>
      </c>
      <c r="M20" s="155" t="s">
        <v>0</v>
      </c>
      <c r="N20" s="155" t="s">
        <v>409</v>
      </c>
      <c r="O20" s="155" t="s">
        <v>409</v>
      </c>
      <c r="P20" s="159"/>
      <c r="Q20" s="42" t="str">
        <f>IF(OR(AND(Q14="",R14=""),AND(Q17="",R17=""),AND(R14="X",R17="X"),OR(R14="M",R17="M")),"",SUM(Q14,Q17))</f>
        <v/>
      </c>
      <c r="R20" s="43" t="str">
        <f>IF(AND(AND(R14="X",R17="X"),SUM(Q14,Q17)=0,ISNUMBER(Q20)),"",IF(OR(R14="M",R17="M"),"M",IF(AND(R14=R17,OR(R14="X",R14="W",R14="Z")),UPPER(R14),"")))</f>
        <v/>
      </c>
      <c r="S20" s="44"/>
      <c r="T20" s="42" t="str">
        <f t="shared" ref="T20" si="6">IF(OR(AND(T14="",U14=""),AND(T17="",U17=""),AND(U14="X",U17="X"),OR(U14="M",U17="M")),"",SUM(T14,T17))</f>
        <v/>
      </c>
      <c r="U20" s="43" t="str">
        <f t="shared" ref="U20" si="7">IF(AND(AND(U14="X",U17="X"),SUM(T14,T17)=0,ISNUMBER(T20)),"",IF(OR(U14="M",U17="M"),"M",IF(AND(U14=U17,OR(U14="X",U14="W",U14="Z")),UPPER(U14),"")))</f>
        <v/>
      </c>
      <c r="V20" s="44"/>
      <c r="W20" s="145"/>
      <c r="X20" s="121"/>
      <c r="AF20" s="97"/>
    </row>
    <row r="21" spans="1:32" s="215" customFormat="1" ht="15" customHeight="1">
      <c r="A21" s="219"/>
      <c r="B21" s="219"/>
      <c r="C21" s="100"/>
      <c r="D21" s="302"/>
      <c r="E21" s="119" t="s">
        <v>481</v>
      </c>
      <c r="F21" s="218"/>
      <c r="G21" s="155"/>
      <c r="H21" s="155" t="s">
        <v>136</v>
      </c>
      <c r="I21" s="159" t="s">
        <v>139</v>
      </c>
      <c r="J21" s="155" t="s">
        <v>0</v>
      </c>
      <c r="K21" s="155" t="s">
        <v>140</v>
      </c>
      <c r="L21" s="155" t="s">
        <v>141</v>
      </c>
      <c r="M21" s="155" t="s">
        <v>0</v>
      </c>
      <c r="N21" s="155" t="s">
        <v>409</v>
      </c>
      <c r="O21" s="155" t="s">
        <v>409</v>
      </c>
      <c r="P21" s="159"/>
      <c r="Q21" s="42" t="str">
        <f t="shared" ref="Q21" si="8">IF(OR(AND(Q15="",R15=""),AND(Q18="",R18=""),AND(R15="X",R18="X"),OR(R15="M",R18="M")),"",SUM(Q15,Q18))</f>
        <v/>
      </c>
      <c r="R21" s="43" t="str">
        <f t="shared" ref="R21" si="9">IF(AND(AND(R15="X",R18="X"),SUM(Q15,Q18)=0,ISNUMBER(Q21)),"",IF(OR(R15="M",R18="M"),"M",IF(AND(R15=R18,OR(R15="X",R15="W",R15="Z")),UPPER(R15),"")))</f>
        <v/>
      </c>
      <c r="S21" s="44"/>
      <c r="T21" s="42" t="str">
        <f t="shared" ref="T21" si="10">IF(OR(AND(T15="",U15=""),AND(T18="",U18=""),AND(U15="X",U18="X"),OR(U15="M",U18="M")),"",SUM(T15,T18))</f>
        <v/>
      </c>
      <c r="U21" s="43" t="str">
        <f t="shared" ref="U21" si="11">IF(AND(AND(U15="X",U18="X"),SUM(T15,T18)=0,ISNUMBER(T21)),"",IF(OR(U15="M",U18="M"),"M",IF(AND(U15=U18,OR(U15="X",U15="W",U15="Z")),UPPER(U15),"")))</f>
        <v/>
      </c>
      <c r="V21" s="44"/>
      <c r="W21" s="121"/>
      <c r="X21" s="121"/>
      <c r="AF21" s="97"/>
    </row>
    <row r="22" spans="1:32" s="215" customFormat="1" ht="15" customHeight="1">
      <c r="A22" s="219"/>
      <c r="B22" s="219"/>
      <c r="C22" s="100"/>
      <c r="D22" s="302"/>
      <c r="E22" s="119" t="s">
        <v>482</v>
      </c>
      <c r="F22" s="218"/>
      <c r="G22" s="155"/>
      <c r="H22" s="155" t="s">
        <v>0</v>
      </c>
      <c r="I22" s="159" t="s">
        <v>139</v>
      </c>
      <c r="J22" s="155" t="s">
        <v>0</v>
      </c>
      <c r="K22" s="155" t="s">
        <v>140</v>
      </c>
      <c r="L22" s="155" t="s">
        <v>141</v>
      </c>
      <c r="M22" s="155" t="s">
        <v>0</v>
      </c>
      <c r="N22" s="155" t="s">
        <v>409</v>
      </c>
      <c r="O22" s="155" t="s">
        <v>409</v>
      </c>
      <c r="P22" s="159"/>
      <c r="Q22" s="42" t="str">
        <f t="shared" ref="Q22" si="12">IF(OR(AND(Q16="",R16=""),AND(Q19="",R19=""),AND(R16="X",R19="X"),OR(R16="M",R19="M")),"",SUM(Q16,Q19))</f>
        <v/>
      </c>
      <c r="R22" s="43" t="str">
        <f t="shared" ref="R22" si="13">IF(AND(AND(R16="X",R19="X"),SUM(Q16,Q19)=0,ISNUMBER(Q22)),"",IF(OR(R16="M",R19="M"),"M",IF(AND(R16=R19,OR(R16="X",R16="W",R16="Z")),UPPER(R16),"")))</f>
        <v/>
      </c>
      <c r="S22" s="44"/>
      <c r="T22" s="42" t="str">
        <f t="shared" ref="T22" si="14">IF(OR(AND(T16="",U16=""),AND(T19="",U19=""),AND(U16="X",U19="X"),OR(U16="M",U19="M")),"",SUM(T16,T19))</f>
        <v/>
      </c>
      <c r="U22" s="43" t="str">
        <f t="shared" ref="U22" si="15">IF(AND(AND(U16="X",U19="X"),SUM(T16,T19)=0,ISNUMBER(T22)),"",IF(OR(U16="M",U19="M"),"M",IF(AND(U16=U19,OR(U16="X",U16="W",U16="Z")),UPPER(U16),"")))</f>
        <v/>
      </c>
      <c r="V22" s="44"/>
      <c r="W22" s="121"/>
      <c r="X22" s="121"/>
      <c r="AF22" s="97"/>
    </row>
    <row r="23" spans="1:32" s="215" customFormat="1" ht="15" customHeight="1">
      <c r="A23" s="219"/>
      <c r="B23" s="219"/>
      <c r="C23" s="100"/>
      <c r="D23" s="298" t="s">
        <v>484</v>
      </c>
      <c r="E23" s="298"/>
      <c r="F23" s="218"/>
      <c r="G23" s="155"/>
      <c r="H23" s="155" t="s">
        <v>0</v>
      </c>
      <c r="I23" s="159" t="s">
        <v>139</v>
      </c>
      <c r="J23" s="155" t="s">
        <v>0</v>
      </c>
      <c r="K23" s="155" t="s">
        <v>140</v>
      </c>
      <c r="L23" s="155" t="s">
        <v>142</v>
      </c>
      <c r="M23" s="155" t="s">
        <v>0</v>
      </c>
      <c r="N23" s="155" t="s">
        <v>409</v>
      </c>
      <c r="O23" s="155" t="s">
        <v>409</v>
      </c>
      <c r="P23" s="159"/>
      <c r="Q23" s="45"/>
      <c r="R23" s="84"/>
      <c r="S23" s="85"/>
      <c r="T23" s="45"/>
      <c r="U23" s="84"/>
      <c r="V23" s="85"/>
      <c r="W23" s="121"/>
      <c r="X23" s="121"/>
      <c r="AF23" s="97"/>
    </row>
    <row r="24" spans="1:32" s="215" customFormat="1">
      <c r="A24" s="210"/>
      <c r="B24" s="210"/>
      <c r="C24" s="100"/>
      <c r="D24" s="121"/>
      <c r="E24" s="121"/>
      <c r="F24" s="121"/>
      <c r="G24" s="121"/>
      <c r="H24" s="121"/>
      <c r="I24" s="121"/>
      <c r="J24" s="121"/>
      <c r="K24" s="121"/>
      <c r="L24" s="121"/>
      <c r="M24" s="121"/>
      <c r="N24" s="121"/>
      <c r="O24" s="121"/>
      <c r="P24" s="121"/>
      <c r="Q24" s="121"/>
      <c r="R24" s="121"/>
      <c r="S24" s="121"/>
      <c r="T24" s="121"/>
      <c r="U24" s="121"/>
      <c r="V24" s="121"/>
      <c r="W24" s="121"/>
      <c r="X24" s="121"/>
      <c r="AF24" s="97"/>
    </row>
    <row r="25" spans="1:32" s="215" customFormat="1">
      <c r="A25" s="210"/>
      <c r="B25" s="210"/>
      <c r="C25" s="100"/>
      <c r="D25" s="121"/>
      <c r="E25" s="121"/>
      <c r="F25" s="121"/>
      <c r="G25" s="121"/>
      <c r="H25" s="121"/>
      <c r="I25" s="121"/>
      <c r="J25" s="121"/>
      <c r="K25" s="121"/>
      <c r="L25" s="121"/>
      <c r="M25" s="121"/>
      <c r="N25" s="121"/>
      <c r="O25" s="121"/>
      <c r="P25" s="121"/>
      <c r="Q25" s="121"/>
      <c r="R25" s="121"/>
      <c r="S25" s="121"/>
      <c r="T25" s="121"/>
      <c r="U25" s="121"/>
      <c r="V25" s="121"/>
      <c r="W25" s="121"/>
      <c r="X25" s="121"/>
      <c r="AF25" s="97"/>
    </row>
    <row r="26" spans="1:32" s="215" customFormat="1" hidden="1"/>
    <row r="27" spans="1:32" s="215" customFormat="1" hidden="1">
      <c r="Q27" s="122">
        <f>SUMPRODUCT(--(Q14:Q23=0),--(Q14:Q23&lt;&gt;""),--(R14:R23="Z"))+SUMPRODUCT(--(Q14:Q23=0),--(Q14:Q23&lt;&gt;""),--(R14:R23=""))+SUMPRODUCT(--(Q14:Q23&gt;0),--(R14:R23="W"))+SUMPRODUCT(--(Q14:Q23&gt;0), --(Q14:Q23&lt;&gt;""),--(R14:R23=""))+SUMPRODUCT(--(Q14:Q23=""),--(R14:R23="Z"))</f>
        <v>0</v>
      </c>
      <c r="R27" s="123"/>
      <c r="S27" s="123"/>
      <c r="T27" s="122">
        <f>SUMPRODUCT(--(T14:T23=0),--(T14:T23&lt;&gt;""),--(U14:U23="Z"))+SUMPRODUCT(--(T14:T23=0),--(T14:T23&lt;&gt;""),--(U14:U23=""))+SUMPRODUCT(--(T14:T23&gt;0),--(U14:U23="W"))+SUMPRODUCT(--(T14:T23&gt;0), --(T14:T23&lt;&gt;""),--(U14:U23=""))+SUMPRODUCT(--(T14:T23=""),--(U14:U23="Z"))</f>
        <v>0</v>
      </c>
      <c r="U27" s="123"/>
      <c r="V27" s="123"/>
    </row>
    <row r="28" spans="1:32" s="215" customFormat="1" hidden="1"/>
    <row r="29" spans="1:32" s="215" customFormat="1" hidden="1"/>
    <row r="30" spans="1:32" s="215" customFormat="1" hidden="1"/>
    <row r="31" spans="1:32" s="215" customFormat="1" hidden="1"/>
    <row r="32" spans="1:32" s="215" customFormat="1" hidden="1"/>
    <row r="33" s="215" customFormat="1" hidden="1"/>
    <row r="34" s="215" customFormat="1" hidden="1"/>
    <row r="35" s="215" customFormat="1" hidden="1"/>
    <row r="36" s="215" customFormat="1" hidden="1"/>
    <row r="37" s="215" customFormat="1"/>
    <row r="38" s="215" customFormat="1"/>
    <row r="39" s="215" customFormat="1"/>
  </sheetData>
  <sheetProtection password="CA1C" sheet="1" objects="1" scenarios="1" formatCells="0" formatColumns="0" formatRows="0" sort="0" autoFilter="0"/>
  <mergeCells count="10">
    <mergeCell ref="D20:D22"/>
    <mergeCell ref="D23:E23"/>
    <mergeCell ref="D14:D16"/>
    <mergeCell ref="D17:D19"/>
    <mergeCell ref="D1:W1"/>
    <mergeCell ref="Q3:S3"/>
    <mergeCell ref="T3:V3"/>
    <mergeCell ref="Q4:S4"/>
    <mergeCell ref="T4:V4"/>
    <mergeCell ref="D3:E4"/>
  </mergeCells>
  <conditionalFormatting sqref="Q14:Q23 T14:T23">
    <cfRule type="expression" dxfId="10" priority="3">
      <formula xml:space="preserve"> OR(AND(Q14=0,Q14&lt;&gt;"",R14&lt;&gt;"Z",R14&lt;&gt;""),AND(Q14&gt;0,Q14&lt;&gt;"",R14&lt;&gt;"W",R14&lt;&gt;""),AND(Q14="", R14="W"))</formula>
    </cfRule>
  </conditionalFormatting>
  <conditionalFormatting sqref="R14:R23 U14:U23">
    <cfRule type="expression" dxfId="9" priority="2">
      <formula xml:space="preserve"> OR(AND(Q14=0,Q14&lt;&gt;"",R14&lt;&gt;"Z",R14&lt;&gt;""),AND(Q14&gt;0,Q14&lt;&gt;"",R14&lt;&gt;"W",R14&lt;&gt;""),AND(Q14="", R14="W"))</formula>
    </cfRule>
  </conditionalFormatting>
  <conditionalFormatting sqref="S14:S23 V14:V23">
    <cfRule type="expression" dxfId="8" priority="1">
      <formula xml:space="preserve"> AND(OR(R14="X",R14="W"),S14="")</formula>
    </cfRule>
  </conditionalFormatting>
  <conditionalFormatting sqref="Q16 T16 Q19 T19">
    <cfRule type="expression" dxfId="7" priority="5">
      <formula>OR(AND(R14="X",R15="X"),AND(R14="M",R15="M"))</formula>
    </cfRule>
    <cfRule type="expression" dxfId="6" priority="7">
      <formula>IF(OR(AND(Q14="",R14=""),AND(Q15="",R15=""),AND(R14="X",R15="X"),OR(R14="M",R15="M")),"",SUM(Q14,Q15)) &lt;&gt; Q16</formula>
    </cfRule>
  </conditionalFormatting>
  <conditionalFormatting sqref="R16 U16 R19 U19">
    <cfRule type="expression" dxfId="5" priority="9">
      <formula>OR(AND(R14="X",R15="X"),AND(R14="M",R15="M"))</formula>
    </cfRule>
    <cfRule type="expression" dxfId="4" priority="11">
      <formula>IF(AND(AND(R14="X",R15="X"),SUM(Q14,Q15)=0,ISNUMBER(Q16)),"",IF(OR(R14="M",R15="M"),"M",IF(AND(R14=R15,OR(R14="X",R14="W",R14="Z")),UPPER(R14),""))) &lt;&gt; R16</formula>
    </cfRule>
  </conditionalFormatting>
  <conditionalFormatting sqref="Q20:Q22 T20:T22">
    <cfRule type="expression" dxfId="3" priority="13">
      <formula>OR(AND(R14="X",R17="X"),AND(R14="M",R17="M"))</formula>
    </cfRule>
    <cfRule type="expression" dxfId="2" priority="15">
      <formula>IF(OR(AND(Q14="",R14=""),AND(Q17="",R17=""),AND(R14="X",R17="X"),OR(R14="M",R17="M")),"",SUM(Q14,Q17)) &lt;&gt; Q20</formula>
    </cfRule>
  </conditionalFormatting>
  <conditionalFormatting sqref="R20:R22 U20:U22">
    <cfRule type="expression" dxfId="1" priority="17">
      <formula>OR(AND(R14="X",R17="X"),AND(R14="M",R17="M"))</formula>
    </cfRule>
    <cfRule type="expression" dxfId="0" priority="19">
      <formula>IF(AND(AND(R14="X",R17="X"),SUM(Q14,Q17)=0,ISNUMBER(Q20)),"",IF(OR(R14="M",R17="M"),"M",IF(AND(R14=R17,OR(R14="X",R14="W",R14="Z")),UPPER(R14),""))) &lt;&gt; R20</formula>
    </cfRule>
  </conditionalFormatting>
  <dataValidations count="4">
    <dataValidation allowBlank="1" showInputMessage="1" showErrorMessage="1" sqref="W14:AK1048576 Q24:V1048576 A1:P1048576 AL1:XFD1048576 Q1:AK13"/>
    <dataValidation type="textLength" allowBlank="1" showInputMessage="1" showErrorMessage="1" errorTitle="Entrée non valide" error="La longueur du texte devrait être comprise entre 2 et 500 caractères" sqref="S14:S23 V14:V23">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R14:R23 U14:U23">
      <formula1>"Z,M,X,W"</formula1>
    </dataValidation>
    <dataValidation type="decimal" operator="greaterThanOrEqual" allowBlank="1" showInputMessage="1" showErrorMessage="1" errorTitle="Entrée non valide" error="Veuillez entrer une valeur numérique" sqref="Q14:Q23 T14:T23">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R_x0020_version xmlns="e43e7fac-2171-4148-b12d-342e5320e17b">588</FR_x0020_version>
    <SharePoint_Item_Language xmlns="e43e7fac-2171-4148-b12d-342e5320e17b">SPS_LNG_FR</SharePoint_Item_Language>
    <RU_x0020_version xmlns="e43e7fac-2171-4148-b12d-342e5320e17b">589</RU_x0020_version>
    <PublishingExpirationDate xmlns="http://schemas.microsoft.com/sharepoint/v3" xsi:nil="true"/>
    <SharePoint_Group_Language xmlns="e43e7fac-2171-4148-b12d-342e5320e17b">585</SharePoint_Group_Language>
    <PublishingStartDate xmlns="http://schemas.microsoft.com/sharepoint/v3" xsi:nil="true"/>
    <CH_x0020_version xmlns="e43e7fac-2171-4148-b12d-342e5320e17b" xsi:nil="true"/>
    <EN_x0020_version xmlns="e43e7fac-2171-4148-b12d-342e5320e17b">585</EN_x0020_version>
    <ES_x0020_version xmlns="e43e7fac-2171-4148-b12d-342e5320e17b">587</ES_x0020_version>
    <AR_x0020_version xmlns="e43e7fac-2171-4148-b12d-342e5320e17b">586</AR_x0020_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9E89C5B-8156-4529-841F-51F00C369578}"/>
</file>

<file path=customXml/itemProps2.xml><?xml version="1.0" encoding="utf-8"?>
<ds:datastoreItem xmlns:ds="http://schemas.openxmlformats.org/officeDocument/2006/customXml" ds:itemID="{572821CC-3CFE-4B30-8680-2DCB7E223CF7}"/>
</file>

<file path=customXml/itemProps3.xml><?xml version="1.0" encoding="utf-8"?>
<ds:datastoreItem xmlns:ds="http://schemas.openxmlformats.org/officeDocument/2006/customXml" ds:itemID="{B304E59D-901C-4E2C-8313-E60210377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VAL_Instructions</vt:lpstr>
      <vt:lpstr>VAL_C1</vt:lpstr>
      <vt:lpstr>C2</vt:lpstr>
      <vt:lpstr>C3</vt:lpstr>
      <vt:lpstr>C4</vt:lpstr>
      <vt:lpstr>C5</vt:lpstr>
      <vt:lpstr>C6</vt:lpstr>
      <vt:lpstr>C7</vt:lpstr>
      <vt:lpstr>C8</vt:lpstr>
      <vt:lpstr>Parameters</vt:lpstr>
      <vt:lpstr>VAL_Drop_Down_Lists</vt:lpstr>
    </vt:vector>
  </TitlesOfParts>
  <Company>UNESCO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UNESCO Institute for Statistics</dc:creator>
  <cp:lastModifiedBy>Imhof, Adolfo Gustavo</cp:lastModifiedBy>
  <cp:lastPrinted>2016-01-14T20:17:51Z</cp:lastPrinted>
  <dcterms:created xsi:type="dcterms:W3CDTF">2013-06-17T20:44:55Z</dcterms:created>
  <dcterms:modified xsi:type="dcterms:W3CDTF">2016-01-28T14:35:17Z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