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workbookProtection workbookPassword="EE6D" lockStructure="1"/>
  <bookViews>
    <workbookView xWindow="885" yWindow="885" windowWidth="19440" windowHeight="14655"/>
  </bookViews>
  <sheets>
    <sheet name="Introduction" sheetId="5" r:id="rId1"/>
    <sheet name="Gender Equality Objective" sheetId="1" r:id="rId2"/>
    <sheet name="Perception of Gender Equality" sheetId="4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L26" i="1"/>
  <c r="L23" i="1"/>
  <c r="A33" i="1"/>
  <c r="A34" i="1"/>
  <c r="A32" i="1"/>
  <c r="A31" i="1"/>
  <c r="L21" i="1"/>
  <c r="B32" i="1"/>
  <c r="H27" i="1"/>
  <c r="M29" i="1"/>
  <c r="O29" i="1"/>
  <c r="P29" i="1"/>
  <c r="C34" i="1"/>
  <c r="M17" i="1"/>
  <c r="L17" i="1"/>
  <c r="B31" i="1"/>
  <c r="M21" i="1"/>
  <c r="C32" i="1"/>
  <c r="L25" i="1"/>
  <c r="B33" i="1"/>
  <c r="M25" i="1"/>
  <c r="P25" i="1"/>
  <c r="C33" i="1"/>
  <c r="C31" i="1"/>
  <c r="P21" i="1"/>
  <c r="P17" i="1"/>
  <c r="M32" i="1"/>
  <c r="N32" i="1"/>
  <c r="O32" i="1"/>
  <c r="N33" i="1"/>
  <c r="G23" i="4"/>
  <c r="I23" i="4"/>
  <c r="K23" i="4"/>
  <c r="M23" i="4"/>
  <c r="E23" i="4"/>
  <c r="B21" i="4"/>
  <c r="B22" i="4"/>
  <c r="B20" i="4"/>
  <c r="C23" i="4"/>
</calcChain>
</file>

<file path=xl/sharedStrings.xml><?xml version="1.0" encoding="utf-8"?>
<sst xmlns="http://schemas.openxmlformats.org/spreadsheetml/2006/main" count="100" uniqueCount="61">
  <si>
    <t>Index of the gaps between women and men in political, labour and education domains and in the national legislative framework (objective outputs)</t>
  </si>
  <si>
    <t>Degree of positive assessment of gender equality (subjective output)</t>
  </si>
  <si>
    <t>GENDER EQUALITY DIMENSION</t>
  </si>
  <si>
    <t>INDEX:</t>
  </si>
  <si>
    <t xml:space="preserve">  This project is financed by:</t>
  </si>
  <si>
    <t>Gender equality objective outputs</t>
    <phoneticPr fontId="23" type="noConversion"/>
  </si>
  <si>
    <t>Perception of gender equality</t>
    <phoneticPr fontId="23" type="noConversion"/>
  </si>
  <si>
    <t>2. Perception of gender equality</t>
    <phoneticPr fontId="23" type="noConversion"/>
  </si>
  <si>
    <t>1. Gender equality objective outputs</t>
    <phoneticPr fontId="23" type="noConversion"/>
  </si>
  <si>
    <t>Education</t>
  </si>
  <si>
    <t>Average</t>
  </si>
  <si>
    <t>male</t>
  </si>
  <si>
    <t>female</t>
  </si>
  <si>
    <t>Gm</t>
  </si>
  <si>
    <t>Gf</t>
  </si>
  <si>
    <t>Gfm</t>
  </si>
  <si>
    <t>Country</t>
  </si>
  <si>
    <t>Indicators</t>
  </si>
  <si>
    <t>Note</t>
  </si>
  <si>
    <t>Year</t>
  </si>
  <si>
    <t>Source</t>
  </si>
  <si>
    <t>Comment</t>
  </si>
  <si>
    <t>Data</t>
  </si>
  <si>
    <t>Gender</t>
  </si>
  <si>
    <t>Female</t>
  </si>
  <si>
    <t>Male</t>
  </si>
  <si>
    <t>Age group</t>
  </si>
  <si>
    <t>Female labour force participation rate (%)</t>
  </si>
  <si>
    <t>Description</t>
  </si>
  <si>
    <t>Purpose</t>
  </si>
  <si>
    <t>Percentage of women in lower house of parliament (%)</t>
  </si>
  <si>
    <t>Quota systems for women</t>
  </si>
  <si>
    <t>Political Participation</t>
  </si>
  <si>
    <t>Male labour force participation rate (%)</t>
  </si>
  <si>
    <t>Violence against women - Legal indicator</t>
  </si>
  <si>
    <t>Responses</t>
  </si>
  <si>
    <t>Disagree</t>
  </si>
  <si>
    <t>V44</t>
  </si>
  <si>
    <t xml:space="preserve">1) To measure the extent to which gender equality is positively perceived and supported amongst members of a society (“bottom-up”) and 2) to assess the degree to which there are gaps in the valorization of gender equality between public legislation and investments and individual perceptions. </t>
  </si>
  <si>
    <t>Labour Force Participation</t>
  </si>
  <si>
    <t>Rape</t>
  </si>
  <si>
    <t>Domestic violence</t>
  </si>
  <si>
    <t>Sexual harassment</t>
  </si>
  <si>
    <t>Strongly disagree</t>
  </si>
  <si>
    <t>15-29</t>
  </si>
  <si>
    <t>30-49</t>
  </si>
  <si>
    <t>50 and more</t>
  </si>
  <si>
    <t>Mean years of education (total, 25 and over)</t>
  </si>
  <si>
    <t>Population (total, 25 and over)</t>
  </si>
  <si>
    <t>Population (female, 25 and over)</t>
  </si>
  <si>
    <t>Average years of education (female, 25 and over)</t>
  </si>
  <si>
    <t>Average years of education (male, 25 and over)</t>
  </si>
  <si>
    <t>Result</t>
  </si>
  <si>
    <t>V62</t>
  </si>
  <si>
    <t>V61</t>
  </si>
  <si>
    <t>This indicator: 1) examines the degree to which women and men enjoy the same opportunities and rights to take part in the cultural, social, economic and political life of their country; and 2)measures the degree to which gender equality is valorized as a human right and as a factor of development that contributes to building open and inclusive societies.</t>
  </si>
  <si>
    <t xml:space="preserve">The indicator is automatically created when the required data is entered into the relevant white cells of the Data Table.  </t>
  </si>
  <si>
    <t>Core Indicator</t>
  </si>
  <si>
    <t>Targeted Gender Equity Legislation</t>
  </si>
  <si>
    <t>Violence Against Women</t>
  </si>
  <si>
    <t>Quota Systems for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</si>
</sst>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8"/>
      <name val="Verdana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1"/>
        <bgColor indexed="64"/>
      </patternFill>
    </fill>
    <fill>
      <patternFill patternType="solid">
        <fgColor rgb="FFE57F57"/>
        <bgColor indexed="64"/>
      </patternFill>
    </fill>
    <fill>
      <patternFill patternType="solid">
        <fgColor rgb="FFD53D2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0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46" applyNumberFormat="0" applyAlignment="0" applyProtection="0"/>
    <xf numFmtId="0" fontId="5" fillId="21" borderId="47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48" applyNumberFormat="0" applyFill="0" applyAlignment="0" applyProtection="0"/>
    <xf numFmtId="0" fontId="9" fillId="0" borderId="49" applyNumberFormat="0" applyFill="0" applyAlignment="0" applyProtection="0"/>
    <xf numFmtId="0" fontId="10" fillId="0" borderId="50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46" applyNumberFormat="0" applyAlignment="0" applyProtection="0"/>
    <xf numFmtId="0" fontId="12" fillId="0" borderId="51" applyNumberFormat="0" applyFill="0" applyAlignment="0" applyProtection="0"/>
    <xf numFmtId="0" fontId="13" fillId="14" borderId="0" applyNumberFormat="0" applyBorder="0" applyAlignment="0" applyProtection="0"/>
    <xf numFmtId="0" fontId="1" fillId="10" borderId="52" applyNumberFormat="0" applyFont="0" applyAlignment="0" applyProtection="0"/>
    <xf numFmtId="0" fontId="14" fillId="8" borderId="53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4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7">
    <xf numFmtId="0" fontId="0" fillId="0" borderId="0" xfId="0"/>
    <xf numFmtId="0" fontId="0" fillId="3" borderId="0" xfId="0" applyFill="1"/>
    <xf numFmtId="0" fontId="0" fillId="7" borderId="43" xfId="0" applyFill="1" applyBorder="1"/>
    <xf numFmtId="0" fontId="0" fillId="7" borderId="45" xfId="0" applyFill="1" applyBorder="1"/>
    <xf numFmtId="0" fontId="0" fillId="7" borderId="12" xfId="0" applyFill="1" applyBorder="1"/>
    <xf numFmtId="0" fontId="0" fillId="7" borderId="13" xfId="0" applyFill="1" applyBorder="1"/>
    <xf numFmtId="0" fontId="0" fillId="3" borderId="0" xfId="0" applyFill="1" applyBorder="1" applyAlignment="1">
      <alignment vertical="top"/>
    </xf>
    <xf numFmtId="2" fontId="0" fillId="3" borderId="14" xfId="0" applyNumberFormat="1" applyFill="1" applyBorder="1" applyAlignment="1" applyProtection="1">
      <alignment horizontal="center"/>
      <protection locked="0"/>
    </xf>
    <xf numFmtId="10" fontId="0" fillId="3" borderId="14" xfId="0" applyNumberFormat="1" applyFill="1" applyBorder="1" applyAlignment="1" applyProtection="1">
      <alignment horizontal="center"/>
      <protection locked="0"/>
    </xf>
    <xf numFmtId="10" fontId="0" fillId="3" borderId="27" xfId="0" applyNumberFormat="1" applyFill="1" applyBorder="1" applyAlignment="1" applyProtection="1">
      <alignment horizontal="center"/>
      <protection locked="0"/>
    </xf>
    <xf numFmtId="2" fontId="19" fillId="3" borderId="27" xfId="0" applyNumberFormat="1" applyFont="1" applyFill="1" applyBorder="1" applyAlignment="1" applyProtection="1">
      <alignment horizontal="center"/>
      <protection locked="0"/>
    </xf>
    <xf numFmtId="2" fontId="19" fillId="3" borderId="31" xfId="0" applyNumberFormat="1" applyFont="1" applyFill="1" applyBorder="1" applyAlignment="1" applyProtection="1">
      <alignment horizontal="center"/>
      <protection locked="0"/>
    </xf>
    <xf numFmtId="2" fontId="19" fillId="3" borderId="36" xfId="0" applyNumberFormat="1" applyFont="1" applyFill="1" applyBorder="1" applyAlignment="1" applyProtection="1">
      <alignment horizontal="center"/>
      <protection locked="0"/>
    </xf>
    <xf numFmtId="0" fontId="0" fillId="3" borderId="39" xfId="0" applyFill="1" applyBorder="1" applyAlignment="1">
      <alignment horizontal="left" vertical="center"/>
    </xf>
    <xf numFmtId="0" fontId="0" fillId="3" borderId="39" xfId="0" applyFill="1" applyBorder="1" applyAlignment="1">
      <alignment horizontal="left" vertical="center" wrapText="1"/>
    </xf>
    <xf numFmtId="0" fontId="0" fillId="4" borderId="39" xfId="0" applyFill="1" applyBorder="1" applyAlignment="1">
      <alignment horizontal="center" vertical="top" wrapText="1"/>
    </xf>
    <xf numFmtId="0" fontId="0" fillId="7" borderId="44" xfId="0" applyFill="1" applyBorder="1"/>
    <xf numFmtId="0" fontId="0" fillId="7" borderId="0" xfId="0" applyFill="1" applyBorder="1"/>
    <xf numFmtId="0" fontId="0" fillId="4" borderId="39" xfId="0" applyFill="1" applyBorder="1"/>
    <xf numFmtId="0" fontId="0" fillId="3" borderId="42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9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22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6" fillId="3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vertical="top"/>
    </xf>
    <xf numFmtId="0" fontId="20" fillId="3" borderId="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 vertical="top"/>
    </xf>
    <xf numFmtId="0" fontId="16" fillId="3" borderId="0" xfId="0" applyFont="1" applyFill="1" applyProtection="1"/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9" fillId="3" borderId="32" xfId="0" applyFont="1" applyFill="1" applyBorder="1" applyAlignment="1" applyProtection="1">
      <alignment vertical="top" wrapText="1"/>
    </xf>
    <xf numFmtId="2" fontId="0" fillId="4" borderId="31" xfId="0" applyNumberFormat="1" applyFill="1" applyBorder="1" applyAlignment="1" applyProtection="1">
      <alignment horizontal="center"/>
    </xf>
    <xf numFmtId="0" fontId="19" fillId="3" borderId="0" xfId="0" applyFont="1" applyFill="1" applyAlignment="1" applyProtection="1">
      <alignment horizontal="left" vertical="top" wrapText="1"/>
    </xf>
    <xf numFmtId="0" fontId="0" fillId="5" borderId="9" xfId="0" applyFill="1" applyBorder="1" applyProtection="1"/>
    <xf numFmtId="0" fontId="0" fillId="5" borderId="23" xfId="0" applyFill="1" applyBorder="1" applyProtection="1"/>
    <xf numFmtId="164" fontId="0" fillId="3" borderId="0" xfId="0" applyNumberFormat="1" applyFill="1" applyProtection="1"/>
    <xf numFmtId="0" fontId="16" fillId="5" borderId="9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horizontal="center" vertical="center"/>
    </xf>
    <xf numFmtId="0" fontId="0" fillId="5" borderId="11" xfId="0" applyFont="1" applyFill="1" applyBorder="1" applyProtection="1"/>
    <xf numFmtId="0" fontId="0" fillId="5" borderId="37" xfId="0" applyFont="1" applyFill="1" applyBorder="1" applyProtection="1"/>
    <xf numFmtId="164" fontId="0" fillId="5" borderId="23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protection locked="0"/>
    </xf>
    <xf numFmtId="0" fontId="17" fillId="3" borderId="0" xfId="0" applyFont="1" applyFill="1" applyAlignment="1" applyProtection="1">
      <alignment horizontal="left"/>
    </xf>
    <xf numFmtId="0" fontId="16" fillId="3" borderId="0" xfId="0" applyFont="1" applyFill="1" applyAlignment="1">
      <alignment horizontal="left" vertical="top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19" fillId="3" borderId="27" xfId="0" applyNumberFormat="1" applyFont="1" applyFill="1" applyBorder="1" applyAlignment="1" applyProtection="1">
      <alignment horizontal="center"/>
      <protection locked="0"/>
    </xf>
    <xf numFmtId="0" fontId="19" fillId="3" borderId="31" xfId="0" applyNumberFormat="1" applyFont="1" applyFill="1" applyBorder="1" applyAlignment="1" applyProtection="1">
      <alignment horizontal="center"/>
      <protection locked="0"/>
    </xf>
    <xf numFmtId="0" fontId="19" fillId="3" borderId="36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left" vertical="top"/>
      <protection locked="0"/>
    </xf>
    <xf numFmtId="9" fontId="1" fillId="3" borderId="39" xfId="39" applyFont="1" applyFill="1" applyBorder="1" applyAlignment="1" applyProtection="1">
      <alignment horizontal="center" vertical="center"/>
      <protection locked="0"/>
    </xf>
    <xf numFmtId="0" fontId="0" fillId="3" borderId="39" xfId="0" applyFill="1" applyBorder="1" applyProtection="1">
      <protection locked="0"/>
    </xf>
    <xf numFmtId="9" fontId="1" fillId="3" borderId="39" xfId="39" applyFont="1" applyFill="1" applyBorder="1" applyAlignment="1" applyProtection="1">
      <alignment horizontal="center" vertical="top" wrapText="1"/>
      <protection locked="0"/>
    </xf>
    <xf numFmtId="165" fontId="0" fillId="3" borderId="39" xfId="0" applyNumberFormat="1" applyFill="1" applyBorder="1" applyAlignment="1">
      <alignment horizontal="left" vertical="center"/>
    </xf>
    <xf numFmtId="9" fontId="2" fillId="3" borderId="0" xfId="0" applyNumberFormat="1" applyFont="1" applyFill="1" applyBorder="1" applyAlignment="1" applyProtection="1">
      <alignment horizontal="center"/>
    </xf>
    <xf numFmtId="9" fontId="19" fillId="3" borderId="0" xfId="0" applyNumberFormat="1" applyFont="1" applyFill="1" applyAlignment="1" applyProtection="1">
      <alignment horizontal="left" vertical="top" wrapText="1"/>
    </xf>
    <xf numFmtId="0" fontId="22" fillId="3" borderId="0" xfId="0" applyFont="1" applyFill="1" applyBorder="1" applyAlignment="1" applyProtection="1">
      <alignment horizontal="center"/>
    </xf>
    <xf numFmtId="0" fontId="22" fillId="3" borderId="0" xfId="0" applyFont="1" applyFill="1" applyBorder="1" applyAlignment="1">
      <alignment horizontal="center"/>
    </xf>
    <xf numFmtId="0" fontId="0" fillId="2" borderId="0" xfId="0" applyFill="1"/>
    <xf numFmtId="0" fontId="24" fillId="2" borderId="0" xfId="0" applyFont="1" applyFill="1" applyBorder="1" applyAlignment="1">
      <alignment horizontal="left"/>
    </xf>
    <xf numFmtId="0" fontId="0" fillId="4" borderId="39" xfId="0" applyFont="1" applyFill="1" applyBorder="1" applyAlignment="1" applyProtection="1">
      <alignment horizontal="center" vertical="center"/>
    </xf>
    <xf numFmtId="0" fontId="0" fillId="4" borderId="39" xfId="0" applyFont="1" applyFill="1" applyBorder="1" applyAlignment="1" applyProtection="1">
      <alignment horizontal="left" vertical="center" wrapText="1"/>
    </xf>
    <xf numFmtId="9" fontId="0" fillId="4" borderId="39" xfId="0" applyNumberFormat="1" applyFont="1" applyFill="1" applyBorder="1" applyAlignment="1" applyProtection="1">
      <alignment horizontal="center" vertical="center" wrapText="1"/>
    </xf>
    <xf numFmtId="164" fontId="0" fillId="4" borderId="39" xfId="0" applyNumberFormat="1" applyFont="1" applyFill="1" applyBorder="1" applyAlignment="1" applyProtection="1">
      <alignment horizontal="center" vertical="center" wrapText="1"/>
    </xf>
    <xf numFmtId="0" fontId="0" fillId="4" borderId="39" xfId="0" applyFont="1" applyFill="1" applyBorder="1" applyAlignment="1" applyProtection="1">
      <alignment horizontal="center" vertical="center" wrapText="1"/>
    </xf>
    <xf numFmtId="2" fontId="0" fillId="4" borderId="39" xfId="0" applyNumberFormat="1" applyFont="1" applyFill="1" applyBorder="1" applyAlignment="1" applyProtection="1">
      <alignment horizontal="center" vertical="center" wrapText="1"/>
    </xf>
    <xf numFmtId="0" fontId="0" fillId="24" borderId="11" xfId="0" applyFill="1" applyBorder="1" applyAlignment="1" applyProtection="1">
      <alignment horizontal="center" vertical="center"/>
    </xf>
    <xf numFmtId="0" fontId="0" fillId="24" borderId="4" xfId="0" applyFill="1" applyBorder="1" applyAlignment="1" applyProtection="1">
      <alignment horizontal="center" vertical="center"/>
    </xf>
    <xf numFmtId="0" fontId="0" fillId="24" borderId="16" xfId="0" applyFill="1" applyBorder="1" applyAlignment="1" applyProtection="1">
      <alignment horizontal="center" vertical="center"/>
    </xf>
    <xf numFmtId="0" fontId="0" fillId="24" borderId="15" xfId="0" applyFill="1" applyBorder="1" applyAlignment="1" applyProtection="1">
      <alignment horizontal="center"/>
    </xf>
    <xf numFmtId="164" fontId="0" fillId="24" borderId="14" xfId="0" applyNumberFormat="1" applyFill="1" applyBorder="1" applyAlignment="1" applyProtection="1">
      <alignment horizontal="center"/>
    </xf>
    <xf numFmtId="164" fontId="0" fillId="24" borderId="12" xfId="0" applyNumberFormat="1" applyFill="1" applyBorder="1" applyAlignment="1" applyProtection="1">
      <alignment horizontal="center"/>
    </xf>
    <xf numFmtId="164" fontId="0" fillId="24" borderId="13" xfId="0" applyNumberFormat="1" applyFill="1" applyBorder="1" applyAlignment="1" applyProtection="1">
      <alignment horizontal="center"/>
    </xf>
    <xf numFmtId="0" fontId="0" fillId="24" borderId="0" xfId="0" applyFill="1" applyBorder="1" applyAlignment="1" applyProtection="1">
      <alignment horizontal="center"/>
    </xf>
    <xf numFmtId="0" fontId="0" fillId="24" borderId="11" xfId="0" applyFill="1" applyBorder="1" applyAlignment="1" applyProtection="1">
      <alignment horizontal="center"/>
    </xf>
    <xf numFmtId="2" fontId="0" fillId="24" borderId="0" xfId="0" applyNumberFormat="1" applyFill="1" applyBorder="1" applyAlignment="1" applyProtection="1">
      <alignment horizontal="center"/>
    </xf>
    <xf numFmtId="0" fontId="0" fillId="24" borderId="12" xfId="0" applyFill="1" applyBorder="1" applyAlignment="1" applyProtection="1">
      <alignment horizontal="center"/>
    </xf>
    <xf numFmtId="2" fontId="0" fillId="24" borderId="14" xfId="0" applyNumberFormat="1" applyFill="1" applyBorder="1" applyAlignment="1" applyProtection="1">
      <alignment horizontal="center"/>
    </xf>
    <xf numFmtId="9" fontId="0" fillId="24" borderId="11" xfId="0" applyNumberFormat="1" applyFill="1" applyBorder="1" applyAlignment="1" applyProtection="1">
      <alignment horizontal="center"/>
    </xf>
    <xf numFmtId="9" fontId="0" fillId="24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24" borderId="8" xfId="0" applyFill="1" applyBorder="1" applyAlignment="1" applyProtection="1">
      <alignment horizontal="center" vertical="center"/>
    </xf>
    <xf numFmtId="0" fontId="0" fillId="24" borderId="14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top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vertical="top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16" fillId="3" borderId="0" xfId="0" applyFont="1" applyFill="1" applyAlignment="1" applyProtection="1">
      <alignment vertical="top" wrapText="1"/>
    </xf>
    <xf numFmtId="0" fontId="16" fillId="3" borderId="0" xfId="0" applyFont="1" applyFill="1" applyAlignment="1" applyProtection="1">
      <alignment horizontal="left" vertical="top"/>
    </xf>
    <xf numFmtId="0" fontId="0" fillId="3" borderId="0" xfId="0" applyFill="1" applyAlignment="1" applyProtection="1">
      <alignment vertical="top"/>
    </xf>
    <xf numFmtId="0" fontId="18" fillId="3" borderId="0" xfId="0" applyFont="1" applyFill="1" applyAlignment="1" applyProtection="1">
      <alignment vertical="top"/>
    </xf>
    <xf numFmtId="0" fontId="16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wrapText="1"/>
    </xf>
    <xf numFmtId="0" fontId="0" fillId="26" borderId="39" xfId="0" applyFill="1" applyBorder="1" applyAlignment="1">
      <alignment horizontal="left" vertical="center" wrapText="1"/>
    </xf>
    <xf numFmtId="0" fontId="25" fillId="2" borderId="0" xfId="43" applyFill="1" applyAlignment="1">
      <alignment horizontal="left"/>
    </xf>
    <xf numFmtId="164" fontId="16" fillId="27" borderId="10" xfId="0" applyNumberFormat="1" applyFont="1" applyFill="1" applyBorder="1" applyAlignment="1" applyProtection="1">
      <alignment horizontal="center" vertical="center"/>
    </xf>
    <xf numFmtId="164" fontId="16" fillId="27" borderId="38" xfId="0" applyNumberFormat="1" applyFont="1" applyFill="1" applyBorder="1" applyAlignment="1" applyProtection="1">
      <alignment horizontal="center" vertical="center"/>
    </xf>
    <xf numFmtId="164" fontId="16" fillId="27" borderId="4" xfId="0" applyNumberFormat="1" applyFont="1" applyFill="1" applyBorder="1" applyAlignment="1" applyProtection="1">
      <alignment horizontal="center" vertical="center"/>
    </xf>
    <xf numFmtId="164" fontId="16" fillId="27" borderId="37" xfId="0" applyNumberFormat="1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/>
    </xf>
    <xf numFmtId="0" fontId="0" fillId="24" borderId="5" xfId="0" applyFill="1" applyBorder="1" applyAlignment="1" applyProtection="1">
      <alignment horizontal="center" vertical="center"/>
    </xf>
    <xf numFmtId="0" fontId="0" fillId="24" borderId="6" xfId="0" applyFill="1" applyBorder="1" applyAlignment="1" applyProtection="1">
      <alignment horizontal="center" vertical="center"/>
    </xf>
    <xf numFmtId="0" fontId="0" fillId="24" borderId="8" xfId="0" applyFill="1" applyBorder="1" applyAlignment="1" applyProtection="1">
      <alignment horizontal="center" vertical="center"/>
    </xf>
    <xf numFmtId="0" fontId="0" fillId="24" borderId="14" xfId="0" applyFill="1" applyBorder="1" applyAlignment="1" applyProtection="1">
      <alignment horizontal="center" vertical="center"/>
    </xf>
    <xf numFmtId="0" fontId="19" fillId="3" borderId="33" xfId="0" applyFont="1" applyFill="1" applyBorder="1" applyAlignment="1" applyProtection="1">
      <alignment horizontal="left"/>
    </xf>
    <xf numFmtId="0" fontId="19" fillId="3" borderId="34" xfId="0" applyFont="1" applyFill="1" applyBorder="1" applyAlignment="1" applyProtection="1">
      <alignment horizontal="left"/>
    </xf>
    <xf numFmtId="0" fontId="19" fillId="3" borderId="35" xfId="0" applyFont="1" applyFill="1" applyBorder="1" applyAlignment="1" applyProtection="1">
      <alignment horizontal="left"/>
    </xf>
    <xf numFmtId="0" fontId="0" fillId="3" borderId="24" xfId="0" applyFill="1" applyBorder="1" applyAlignment="1" applyProtection="1">
      <alignment horizontal="left"/>
    </xf>
    <xf numFmtId="0" fontId="0" fillId="3" borderId="25" xfId="0" applyFill="1" applyBorder="1" applyAlignment="1" applyProtection="1">
      <alignment horizontal="left"/>
    </xf>
    <xf numFmtId="0" fontId="0" fillId="3" borderId="26" xfId="0" applyFill="1" applyBorder="1" applyAlignment="1" applyProtection="1">
      <alignment horizontal="left"/>
    </xf>
    <xf numFmtId="0" fontId="0" fillId="24" borderId="7" xfId="0" applyFill="1" applyBorder="1" applyAlignment="1" applyProtection="1">
      <alignment horizontal="center" vertical="center"/>
    </xf>
    <xf numFmtId="0" fontId="19" fillId="3" borderId="24" xfId="0" applyFont="1" applyFill="1" applyBorder="1" applyAlignment="1" applyProtection="1">
      <alignment horizontal="left"/>
    </xf>
    <xf numFmtId="0" fontId="19" fillId="3" borderId="25" xfId="0" applyFont="1" applyFill="1" applyBorder="1" applyAlignment="1" applyProtection="1">
      <alignment horizontal="left"/>
    </xf>
    <xf numFmtId="0" fontId="19" fillId="3" borderId="26" xfId="0" applyFont="1" applyFill="1" applyBorder="1" applyAlignment="1" applyProtection="1">
      <alignment horizontal="left"/>
    </xf>
    <xf numFmtId="0" fontId="19" fillId="3" borderId="19" xfId="0" applyFont="1" applyFill="1" applyBorder="1" applyAlignment="1" applyProtection="1">
      <alignment horizontal="left"/>
    </xf>
    <xf numFmtId="0" fontId="19" fillId="3" borderId="20" xfId="0" applyFont="1" applyFill="1" applyBorder="1" applyAlignment="1" applyProtection="1">
      <alignment horizontal="left"/>
    </xf>
    <xf numFmtId="0" fontId="19" fillId="3" borderId="21" xfId="0" applyFont="1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0" fillId="3" borderId="17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21" fillId="3" borderId="5" xfId="0" applyFont="1" applyFill="1" applyBorder="1" applyAlignment="1" applyProtection="1">
      <alignment horizontal="center" vertical="center"/>
    </xf>
    <xf numFmtId="0" fontId="21" fillId="3" borderId="11" xfId="0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 applyProtection="1">
      <alignment horizontal="center"/>
    </xf>
    <xf numFmtId="0" fontId="16" fillId="25" borderId="1" xfId="0" applyFont="1" applyFill="1" applyBorder="1" applyAlignment="1" applyProtection="1">
      <alignment horizontal="center"/>
    </xf>
    <xf numFmtId="0" fontId="16" fillId="25" borderId="2" xfId="0" applyFont="1" applyFill="1" applyBorder="1" applyAlignment="1" applyProtection="1">
      <alignment horizontal="center"/>
    </xf>
    <xf numFmtId="0" fontId="16" fillId="25" borderId="3" xfId="0" applyFont="1" applyFill="1" applyBorder="1" applyAlignment="1" applyProtection="1">
      <alignment horizontal="center"/>
    </xf>
    <xf numFmtId="0" fontId="0" fillId="23" borderId="7" xfId="0" applyFill="1" applyBorder="1" applyAlignment="1" applyProtection="1">
      <alignment horizontal="center" vertical="center"/>
    </xf>
    <xf numFmtId="0" fontId="0" fillId="23" borderId="6" xfId="0" applyFill="1" applyBorder="1" applyAlignment="1" applyProtection="1">
      <alignment horizontal="center" vertical="center"/>
    </xf>
    <xf numFmtId="0" fontId="0" fillId="23" borderId="12" xfId="0" applyFill="1" applyBorder="1" applyAlignment="1" applyProtection="1">
      <alignment horizontal="center" vertical="center"/>
    </xf>
    <xf numFmtId="0" fontId="0" fillId="23" borderId="13" xfId="0" applyFill="1" applyBorder="1" applyAlignment="1" applyProtection="1">
      <alignment horizontal="center" vertical="center"/>
    </xf>
    <xf numFmtId="0" fontId="0" fillId="23" borderId="16" xfId="0" applyFill="1" applyBorder="1" applyAlignment="1" applyProtection="1">
      <alignment horizontal="center" vertical="center"/>
    </xf>
    <xf numFmtId="0" fontId="0" fillId="23" borderId="17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top" wrapText="1"/>
    </xf>
    <xf numFmtId="0" fontId="20" fillId="3" borderId="0" xfId="0" applyFont="1" applyFill="1" applyBorder="1" applyAlignment="1" applyProtection="1">
      <alignment horizontal="left" vertical="top" wrapText="1"/>
    </xf>
    <xf numFmtId="0" fontId="0" fillId="3" borderId="19" xfId="0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</xf>
    <xf numFmtId="0" fontId="0" fillId="3" borderId="21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</xf>
    <xf numFmtId="0" fontId="0" fillId="3" borderId="29" xfId="0" applyFill="1" applyBorder="1" applyAlignment="1" applyProtection="1">
      <alignment horizontal="left"/>
    </xf>
    <xf numFmtId="0" fontId="0" fillId="3" borderId="30" xfId="0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13" xfId="0" applyFill="1" applyBorder="1" applyAlignment="1" applyProtection="1">
      <alignment horizontal="left"/>
    </xf>
    <xf numFmtId="0" fontId="22" fillId="25" borderId="0" xfId="0" applyFont="1" applyFill="1" applyBorder="1" applyAlignment="1">
      <alignment horizontal="center"/>
    </xf>
    <xf numFmtId="0" fontId="0" fillId="3" borderId="39" xfId="0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vertical="top"/>
    </xf>
    <xf numFmtId="0" fontId="16" fillId="3" borderId="0" xfId="0" applyFont="1" applyFill="1" applyAlignment="1" applyProtection="1">
      <alignment vertical="top" wrapText="1"/>
    </xf>
    <xf numFmtId="0" fontId="20" fillId="3" borderId="0" xfId="0" applyFont="1" applyFill="1" applyAlignment="1" applyProtection="1">
      <alignment vertical="top"/>
    </xf>
    <xf numFmtId="0" fontId="18" fillId="3" borderId="0" xfId="0" applyFont="1" applyFill="1" applyAlignment="1" applyProtection="1">
      <alignment vertical="top" wrapText="1"/>
    </xf>
    <xf numFmtId="0" fontId="0" fillId="3" borderId="0" xfId="0" applyFont="1" applyFill="1" applyAlignment="1" applyProtection="1">
      <alignment horizontal="left" vertical="top"/>
    </xf>
    <xf numFmtId="0" fontId="0" fillId="3" borderId="39" xfId="0" applyFill="1" applyBorder="1" applyAlignment="1" applyProtection="1">
      <alignment horizontal="center" vertical="center"/>
    </xf>
    <xf numFmtId="9" fontId="1" fillId="3" borderId="40" xfId="39" applyFont="1" applyFill="1" applyBorder="1" applyAlignment="1">
      <alignment horizontal="center"/>
    </xf>
    <xf numFmtId="9" fontId="1" fillId="3" borderId="42" xfId="39" applyFont="1" applyFill="1" applyBorder="1" applyAlignment="1">
      <alignment horizontal="center"/>
    </xf>
    <xf numFmtId="0" fontId="0" fillId="3" borderId="43" xfId="0" applyFill="1" applyBorder="1" applyAlignment="1" applyProtection="1">
      <alignment horizontal="center" vertical="center" wrapText="1"/>
    </xf>
    <xf numFmtId="0" fontId="0" fillId="3" borderId="44" xfId="0" applyFill="1" applyBorder="1" applyAlignment="1" applyProtection="1">
      <alignment horizontal="center" vertical="center" wrapText="1"/>
    </xf>
    <xf numFmtId="0" fontId="0" fillId="3" borderId="45" xfId="0" applyFill="1" applyBorder="1" applyAlignment="1" applyProtection="1">
      <alignment horizontal="center" vertical="center" wrapText="1"/>
    </xf>
    <xf numFmtId="0" fontId="0" fillId="3" borderId="56" xfId="0" applyFill="1" applyBorder="1" applyAlignment="1" applyProtection="1">
      <alignment horizontal="center" vertical="center" wrapText="1"/>
    </xf>
    <xf numFmtId="0" fontId="0" fillId="3" borderId="57" xfId="0" applyFill="1" applyBorder="1" applyAlignment="1" applyProtection="1">
      <alignment horizontal="center" vertical="center" wrapText="1"/>
    </xf>
    <xf numFmtId="0" fontId="0" fillId="3" borderId="55" xfId="0" applyFill="1" applyBorder="1" applyAlignment="1" applyProtection="1">
      <alignment horizontal="center" vertical="center" wrapText="1"/>
    </xf>
    <xf numFmtId="0" fontId="21" fillId="3" borderId="40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9" fontId="1" fillId="6" borderId="40" xfId="39" applyFont="1" applyFill="1" applyBorder="1" applyAlignment="1">
      <alignment horizontal="center" vertical="center"/>
    </xf>
    <xf numFmtId="9" fontId="1" fillId="6" borderId="42" xfId="39" applyFont="1" applyFill="1" applyBorder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" xfId="43" builtinId="8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Percent" xfId="39" builtinId="5"/>
    <cellStyle name="Title" xfId="40"/>
    <cellStyle name="Total" xfId="41"/>
    <cellStyle name="Warning Text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3D20"/>
      <color rgb="FFE57F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5711805555601"/>
          <c:y val="0.34782999999999997"/>
          <c:w val="0.73861631944444395"/>
          <c:h val="0.41482416666666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'Gender Equality Objective'!$B$30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E57F57"/>
            </a:solidFill>
            <a:ln>
              <a:solidFill>
                <a:srgbClr val="E57F57"/>
              </a:solidFill>
            </a:ln>
          </c:spPr>
          <c:invertIfNegative val="0"/>
          <c:cat>
            <c:strRef>
              <c:f>'Gender Equality Objective'!$A$31:$A$34</c:f>
              <c:strCache>
                <c:ptCount val="4"/>
                <c:pt idx="0">
                  <c:v>Political Participation</c:v>
                </c:pt>
                <c:pt idx="1">
                  <c:v>Education</c:v>
                </c:pt>
                <c:pt idx="2">
                  <c:v>Labour Force Participation</c:v>
                </c:pt>
                <c:pt idx="3">
                  <c:v>Targeted Gender Equity Legislation</c:v>
                </c:pt>
              </c:strCache>
            </c:strRef>
          </c:cat>
          <c:val>
            <c:numRef>
              <c:f>'Gender Equality Objective'!$B$31:$B$34</c:f>
              <c:numCache>
                <c:formatCode>0.000</c:formatCode>
                <c:ptCount val="4"/>
                <c:pt idx="0" formatCode="0%">
                  <c:v>0.9</c:v>
                </c:pt>
                <c:pt idx="1">
                  <c:v>0</c:v>
                </c:pt>
                <c:pt idx="2" formatCode="0%">
                  <c:v>0</c:v>
                </c:pt>
                <c:pt idx="3" formatCode="General">
                  <c:v>1</c:v>
                </c:pt>
              </c:numCache>
            </c:numRef>
          </c:val>
        </c:ser>
        <c:ser>
          <c:idx val="1"/>
          <c:order val="1"/>
          <c:tx>
            <c:strRef>
              <c:f>'Gender Equality Objective'!$C$30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D53D20"/>
            </a:solidFill>
            <a:ln>
              <a:solidFill>
                <a:srgbClr val="D53D20"/>
              </a:solidFill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3.0868055555555701E-2"/>
                  <c:y val="-6.4675178792741806E-17"/>
                </c:manualLayout>
              </c:layout>
              <c:spPr/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'Gender Equality Objective'!$A$31:$A$34</c:f>
              <c:strCache>
                <c:ptCount val="4"/>
                <c:pt idx="0">
                  <c:v>Political Participation</c:v>
                </c:pt>
                <c:pt idx="1">
                  <c:v>Education</c:v>
                </c:pt>
                <c:pt idx="2">
                  <c:v>Labour Force Participation</c:v>
                </c:pt>
                <c:pt idx="3">
                  <c:v>Targeted Gender Equity Legislation</c:v>
                </c:pt>
              </c:strCache>
            </c:strRef>
          </c:cat>
          <c:val>
            <c:numRef>
              <c:f>'Gender Equality Objective'!$C$31:$C$34</c:f>
              <c:numCache>
                <c:formatCode>0.000</c:formatCode>
                <c:ptCount val="4"/>
                <c:pt idx="0" formatCode="0%">
                  <c:v>0.1</c:v>
                </c:pt>
                <c:pt idx="1">
                  <c:v>0</c:v>
                </c:pt>
                <c:pt idx="2" formatCode="0%">
                  <c:v>0</c:v>
                </c:pt>
                <c:pt idx="3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22880"/>
        <c:axId val="66510144"/>
      </c:barChart>
      <c:catAx>
        <c:axId val="689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6510144"/>
        <c:crosses val="autoZero"/>
        <c:auto val="1"/>
        <c:lblAlgn val="ctr"/>
        <c:lblOffset val="100"/>
        <c:tickLblSkip val="1"/>
        <c:noMultiLvlLbl val="0"/>
      </c:catAx>
      <c:valAx>
        <c:axId val="66510144"/>
        <c:scaling>
          <c:orientation val="minMax"/>
          <c:max val="1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8922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30284886745984901"/>
          <c:y val="0.25047216271111"/>
          <c:w val="0.36122931770092598"/>
          <c:h val="7.93698005063854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31750</xdr:rowOff>
    </xdr:from>
    <xdr:to>
      <xdr:col>15</xdr:col>
      <xdr:colOff>190500</xdr:colOff>
      <xdr:row>22</xdr:row>
      <xdr:rowOff>136526</xdr:rowOff>
    </xdr:to>
    <xdr:sp macro="" textlink="">
      <xdr:nvSpPr>
        <xdr:cNvPr id="5" name="TextBox 6"/>
        <xdr:cNvSpPr txBox="1"/>
      </xdr:nvSpPr>
      <xdr:spPr>
        <a:xfrm>
          <a:off x="19050" y="2889250"/>
          <a:ext cx="9029700" cy="1438276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Welcome to the CDIS Gender Equality</a:t>
          </a:r>
          <a:r>
            <a:rPr lang="en-US" sz="15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Table !</a:t>
          </a:r>
          <a:endParaRPr lang="en-US" sz="15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CDIS Data Tables have been created to facilitate the construction of the 22 CDIS indicators at the national level. They offer a common framework for data processing and include, whenever possible, automatic calculations and visualizations of results. The CDIS Data Tables contribute to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 harmonization of results to foster a comparable understanding at the international level.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find more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information on the CDIS at: </a:t>
          </a:r>
          <a:r>
            <a:rPr lang="en-US" sz="110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www.unesco.org/creativity/cdis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fr-FR" sz="1100"/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15</xdr:col>
      <xdr:colOff>139700</xdr:colOff>
      <xdr:row>35</xdr:row>
      <xdr:rowOff>98425</xdr:rowOff>
    </xdr:to>
    <xdr:sp macro="" textlink="">
      <xdr:nvSpPr>
        <xdr:cNvPr id="7" name="CuadroTexto 3"/>
        <xdr:cNvSpPr txBox="1"/>
      </xdr:nvSpPr>
      <xdr:spPr>
        <a:xfrm>
          <a:off x="0" y="5610225"/>
          <a:ext cx="8997950" cy="1155700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/>
          <a:r>
            <a:rPr lang="es-ES_tradn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contact UNESCO (</a:t>
          </a:r>
          <a:r>
            <a:rPr lang="es-ES_tradnl" sz="1100" i="1" u="sng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cdis@unesco.org</a:t>
          </a:r>
          <a:r>
            <a:rPr lang="es-ES_tradn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prior to implementing the UNESCO CDIS in your country.</a:t>
          </a:r>
        </a:p>
        <a:p>
          <a:pPr marL="0" indent="0"/>
          <a:endParaRPr lang="es-ES_tradnl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s-ES_tradn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es-ES_tradn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 included</a:t>
          </a:r>
          <a:r>
            <a:rPr lang="es-ES_tradn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the UNESCO CDIS Global Database, t</a:t>
          </a:r>
          <a:r>
            <a:rPr lang="es-ES_tradn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 completed Data Tables, raw data and calculations must be sent to the national leading partner and the UNESCO CDIS Team for validation and approval.</a:t>
          </a:r>
          <a:r>
            <a:rPr lang="es-ES_tradn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Once validated, the</a:t>
          </a:r>
          <a:r>
            <a:rPr lang="es-ES_tradn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constructed core CDIS indicators </a:t>
          </a:r>
          <a:r>
            <a:rPr lang="es-ES_tradn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lead to the creation of the national Culture for Development DNA and the UNESCO CDIS Team will include them in the UNESCO CDIS Global Database.</a:t>
          </a:r>
        </a:p>
      </xdr:txBody>
    </xdr:sp>
    <xdr:clientData/>
  </xdr:twoCellAnchor>
  <xdr:twoCellAnchor editAs="oneCell">
    <xdr:from>
      <xdr:col>6</xdr:col>
      <xdr:colOff>163580</xdr:colOff>
      <xdr:row>0</xdr:row>
      <xdr:rowOff>85724</xdr:rowOff>
    </xdr:from>
    <xdr:to>
      <xdr:col>15</xdr:col>
      <xdr:colOff>562822</xdr:colOff>
      <xdr:row>10</xdr:row>
      <xdr:rowOff>142874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6880" y="85724"/>
          <a:ext cx="5714192" cy="19621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2</xdr:row>
      <xdr:rowOff>28574</xdr:rowOff>
    </xdr:from>
    <xdr:to>
      <xdr:col>3</xdr:col>
      <xdr:colOff>585011</xdr:colOff>
      <xdr:row>7</xdr:row>
      <xdr:rowOff>54603</xdr:rowOff>
    </xdr:to>
    <xdr:pic>
      <xdr:nvPicPr>
        <xdr:cNvPr id="10" name="Picture 9" descr="U:\CEH\04-DCE\_DCE Convention\LOGO Convention\All_Emblem_Options\Emblem_EN\png\Emblem_EN_rgb30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09574"/>
          <a:ext cx="2309037" cy="978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332739</xdr:colOff>
      <xdr:row>1</xdr:row>
      <xdr:rowOff>28574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81539" cy="219074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36</xdr:row>
      <xdr:rowOff>142875</xdr:rowOff>
    </xdr:from>
    <xdr:to>
      <xdr:col>15</xdr:col>
      <xdr:colOff>163445</xdr:colOff>
      <xdr:row>39</xdr:row>
      <xdr:rowOff>28615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86675" y="7000875"/>
          <a:ext cx="1335020" cy="45724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10</xdr:row>
      <xdr:rowOff>85725</xdr:rowOff>
    </xdr:from>
    <xdr:to>
      <xdr:col>15</xdr:col>
      <xdr:colOff>201300</xdr:colOff>
      <xdr:row>13</xdr:row>
      <xdr:rowOff>123225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990725"/>
          <a:ext cx="5040000" cy="60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29</xdr:row>
      <xdr:rowOff>12700</xdr:rowOff>
    </xdr:from>
    <xdr:to>
      <xdr:col>10</xdr:col>
      <xdr:colOff>609600</xdr:colOff>
      <xdr:row>48</xdr:row>
      <xdr:rowOff>0</xdr:rowOff>
    </xdr:to>
    <xdr:graphicFrame macro="">
      <xdr:nvGraphicFramePr>
        <xdr:cNvPr id="206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0.0022</cdr:x>
      <cdr:y>0.02117</cdr:y>
    </cdr:from>
    <cdr:to>
      <cdr:x>1</cdr:x>
      <cdr:y>0.25047</cdr:y>
    </cdr:to>
    <cdr:sp macro="" textlink="">
      <cdr:nvSpPr>
        <cdr:cNvPr id="3" name="Text Box 2"/>
        <cdr:cNvSpPr txBox="1"/>
      </cdr:nvSpPr>
      <cdr:spPr>
        <a:xfrm xmlns:a="http://schemas.openxmlformats.org/drawingml/2006/main">
          <a:off x="12672" y="76212"/>
          <a:ext cx="5747328" cy="825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Index of the gaps between women and men in political, education and labour domains and in gender-equity legislation</a:t>
          </a:r>
        </a:p>
      </cdr:txBody>
    </cdr:sp>
  </cdr:relSizeAnchor>
  <cdr:relSizeAnchor xmlns:cdr="http://schemas.openxmlformats.org/drawingml/2006/chartDrawing">
    <cdr:from>
      <cdr:x>0</cdr:x>
      <cdr:y>0.89958</cdr:y>
    </cdr:from>
    <cdr:to>
      <cdr:x>1</cdr:x>
      <cdr:y>0.97839</cdr:y>
    </cdr:to>
    <cdr:sp macro="" textlink="">
      <cdr:nvSpPr>
        <cdr:cNvPr id="4" name="Text Box 2"/>
        <cdr:cNvSpPr txBox="1"/>
      </cdr:nvSpPr>
      <cdr:spPr>
        <a:xfrm xmlns:a="http://schemas.openxmlformats.org/drawingml/2006/main">
          <a:off x="0" y="3238500"/>
          <a:ext cx="5760000" cy="283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i="1">
              <a:solidFill>
                <a:srgbClr val="7F7F7F"/>
              </a:solidFill>
              <a:effectLst/>
              <a:latin typeface="+mn-lt"/>
              <a:ea typeface="+mn-ea"/>
              <a:cs typeface="+mn-cs"/>
            </a:rPr>
            <a:t>Methodology: UNESCO CDIS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K38"/>
  <sheetViews>
    <sheetView tabSelected="1" workbookViewId="0">
      <selection activeCell="O26" sqref="O26"/>
    </sheetView>
  </sheetViews>
  <sheetFormatPr defaultColWidth="8.85546875" defaultRowHeight="15" x14ac:dyDescent="0.25"/>
  <cols>
    <col min="1" max="16384" width="8.85546875" style="66"/>
  </cols>
  <sheetData>
    <row r="25" spans="1:4" x14ac:dyDescent="0.25">
      <c r="A25" s="67" t="s">
        <v>3</v>
      </c>
    </row>
    <row r="26" spans="1:4" x14ac:dyDescent="0.25">
      <c r="A26" s="67"/>
    </row>
    <row r="27" spans="1:4" x14ac:dyDescent="0.25">
      <c r="A27" s="106" t="s">
        <v>8</v>
      </c>
      <c r="B27" s="106"/>
      <c r="C27" s="106"/>
      <c r="D27" s="106"/>
    </row>
    <row r="28" spans="1:4" x14ac:dyDescent="0.25">
      <c r="A28" s="106" t="s">
        <v>7</v>
      </c>
      <c r="B28" s="106"/>
      <c r="C28" s="106"/>
      <c r="D28" s="106"/>
    </row>
    <row r="38" spans="11:11" x14ac:dyDescent="0.25">
      <c r="K38" s="66" t="s">
        <v>4</v>
      </c>
    </row>
  </sheetData>
  <sheetProtection password="EE6D" sheet="1" objects="1" scenarios="1"/>
  <mergeCells count="2">
    <mergeCell ref="A27:D27"/>
    <mergeCell ref="A28:D28"/>
  </mergeCells>
  <phoneticPr fontId="23" type="noConversion"/>
  <hyperlinks>
    <hyperlink ref="A27" location="'Gender Equality Objective'!A1" display="1. Gender equality objective outputs"/>
    <hyperlink ref="A28" location="'Perception of Gender Equality'!A1" display="2. Perception of gender equality"/>
  </hyperlinks>
  <pageMargins left="0.7" right="0.7" top="0.75" bottom="0.75" header="0.3" footer="0.3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A33" sqref="A33"/>
    </sheetView>
  </sheetViews>
  <sheetFormatPr defaultColWidth="9.140625" defaultRowHeight="15" x14ac:dyDescent="0.25"/>
  <cols>
    <col min="1" max="1" width="21.42578125" style="25" customWidth="1"/>
    <col min="2" max="2" width="14.42578125" style="25" customWidth="1"/>
    <col min="3" max="3" width="8.28515625" style="25" customWidth="1"/>
    <col min="4" max="4" width="8.140625" style="25" customWidth="1"/>
    <col min="5" max="6" width="7" style="25" customWidth="1"/>
    <col min="7" max="7" width="10.140625" style="25" customWidth="1"/>
    <col min="8" max="8" width="10.28515625" style="25" bestFit="1" customWidth="1"/>
    <col min="9" max="10" width="13.7109375" style="25" customWidth="1"/>
    <col min="11" max="15" width="13.140625" style="25" customWidth="1"/>
    <col min="16" max="16384" width="9.140625" style="25"/>
  </cols>
  <sheetData>
    <row r="1" spans="1:22" ht="23.25" x14ac:dyDescent="0.35">
      <c r="A1" s="140" t="s">
        <v>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24"/>
    </row>
    <row r="2" spans="1:22" ht="23.25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4"/>
    </row>
    <row r="3" spans="1:22" ht="18" customHeight="1" x14ac:dyDescent="0.25">
      <c r="A3" s="26" t="s">
        <v>16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47"/>
      <c r="N3" s="47"/>
      <c r="O3" s="47"/>
      <c r="P3" s="47"/>
      <c r="Q3" s="47"/>
    </row>
    <row r="4" spans="1:22" ht="3.75" customHeight="1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2" ht="19.5" customHeight="1" x14ac:dyDescent="0.25">
      <c r="A5" s="28" t="s">
        <v>57</v>
      </c>
      <c r="B5" s="150" t="s">
        <v>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88"/>
      <c r="O5" s="88"/>
      <c r="P5" s="88"/>
      <c r="Q5" s="88"/>
    </row>
    <row r="6" spans="1:22" ht="4.5" customHeight="1" x14ac:dyDescent="0.25">
      <c r="A6" s="26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22" ht="20.25" customHeight="1" x14ac:dyDescent="0.25">
      <c r="A7" s="28" t="s">
        <v>28</v>
      </c>
      <c r="B7" s="151" t="s">
        <v>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29"/>
      <c r="O7" s="29"/>
      <c r="P7" s="29"/>
      <c r="Q7" s="29"/>
    </row>
    <row r="8" spans="1:22" ht="3.75" customHeight="1" x14ac:dyDescent="0.25">
      <c r="A8" s="2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22" ht="48" customHeight="1" x14ac:dyDescent="0.25">
      <c r="A9" s="30" t="s">
        <v>29</v>
      </c>
      <c r="B9" s="150" t="s">
        <v>55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91"/>
      <c r="O9" s="91"/>
      <c r="P9" s="91"/>
      <c r="Q9" s="91"/>
    </row>
    <row r="10" spans="1:22" x14ac:dyDescent="0.25">
      <c r="A10" s="3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22" ht="70.5" customHeight="1" x14ac:dyDescent="0.25">
      <c r="A11" s="28" t="s">
        <v>18</v>
      </c>
      <c r="B11" s="155" t="s">
        <v>56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S11" s="31"/>
    </row>
    <row r="12" spans="1:22" x14ac:dyDescent="0.25">
      <c r="A12" s="28"/>
      <c r="B12" s="27"/>
      <c r="C12" s="27"/>
      <c r="D12" s="27"/>
      <c r="E12" s="27"/>
      <c r="F12" s="27"/>
      <c r="G12" s="27"/>
      <c r="H12" s="27"/>
      <c r="I12" s="27"/>
      <c r="J12" s="27"/>
      <c r="K12" s="88"/>
      <c r="L12" s="88"/>
      <c r="M12" s="88"/>
      <c r="N12" s="88"/>
      <c r="O12" s="88"/>
      <c r="P12" s="88"/>
      <c r="Q12" s="88"/>
      <c r="R12" s="27"/>
      <c r="T12" s="31"/>
    </row>
    <row r="13" spans="1:22" ht="15.75" thickBot="1" x14ac:dyDescent="0.3">
      <c r="A13" s="28"/>
      <c r="B13" s="27"/>
      <c r="C13" s="27"/>
      <c r="D13" s="27"/>
      <c r="E13" s="27"/>
      <c r="F13" s="27"/>
      <c r="G13" s="27"/>
      <c r="H13" s="27"/>
      <c r="I13" s="27"/>
      <c r="J13" s="27"/>
      <c r="K13" s="88"/>
      <c r="L13" s="88"/>
      <c r="M13" s="88"/>
      <c r="N13" s="88"/>
      <c r="O13" s="88"/>
      <c r="P13" s="88"/>
      <c r="Q13" s="88"/>
      <c r="R13" s="27"/>
      <c r="T13" s="31"/>
    </row>
    <row r="14" spans="1:22" ht="15.75" thickBot="1" x14ac:dyDescent="0.3">
      <c r="K14" s="32"/>
      <c r="L14" s="141" t="s">
        <v>32</v>
      </c>
      <c r="M14" s="142"/>
      <c r="N14" s="142"/>
      <c r="O14" s="142"/>
      <c r="P14" s="143"/>
      <c r="V14" s="33"/>
    </row>
    <row r="15" spans="1:22" ht="15" customHeight="1" thickBot="1" x14ac:dyDescent="0.3">
      <c r="B15" s="113" t="s">
        <v>17</v>
      </c>
      <c r="C15" s="113"/>
      <c r="D15" s="113"/>
      <c r="E15" s="113"/>
      <c r="F15" s="113"/>
      <c r="G15" s="113"/>
      <c r="H15" s="34" t="s">
        <v>22</v>
      </c>
      <c r="I15" s="34" t="s">
        <v>19</v>
      </c>
      <c r="J15" s="35" t="s">
        <v>20</v>
      </c>
      <c r="K15" s="32"/>
      <c r="L15" s="114" t="s">
        <v>32</v>
      </c>
      <c r="M15" s="115"/>
      <c r="N15" s="144"/>
      <c r="O15" s="145"/>
      <c r="P15" s="116" t="s">
        <v>10</v>
      </c>
      <c r="V15" s="33"/>
    </row>
    <row r="16" spans="1:22" ht="15.75" thickBot="1" x14ac:dyDescent="0.3">
      <c r="A16" s="92" t="s">
        <v>32</v>
      </c>
      <c r="B16" s="135" t="s">
        <v>30</v>
      </c>
      <c r="C16" s="136"/>
      <c r="D16" s="136"/>
      <c r="E16" s="136"/>
      <c r="F16" s="136"/>
      <c r="G16" s="137"/>
      <c r="H16" s="21"/>
      <c r="I16" s="50"/>
      <c r="J16" s="50"/>
      <c r="K16" s="32"/>
      <c r="L16" s="74" t="s">
        <v>11</v>
      </c>
      <c r="M16" s="75" t="s">
        <v>12</v>
      </c>
      <c r="N16" s="146"/>
      <c r="O16" s="147"/>
      <c r="P16" s="117"/>
    </row>
    <row r="17" spans="1:16" ht="15" customHeight="1" thickBot="1" x14ac:dyDescent="0.3">
      <c r="A17" s="131" t="s">
        <v>9</v>
      </c>
      <c r="B17" s="135" t="s">
        <v>50</v>
      </c>
      <c r="C17" s="136"/>
      <c r="D17" s="136"/>
      <c r="E17" s="136"/>
      <c r="F17" s="136"/>
      <c r="G17" s="137"/>
      <c r="H17" s="22"/>
      <c r="I17" s="50"/>
      <c r="J17" s="50"/>
      <c r="K17" s="32"/>
      <c r="L17" s="77">
        <f>MAX(0.1,1-M17)</f>
        <v>0.9</v>
      </c>
      <c r="M17" s="81">
        <f>MAX(0.1,H16)</f>
        <v>0.1</v>
      </c>
      <c r="N17" s="148"/>
      <c r="O17" s="149"/>
      <c r="P17" s="78">
        <f>AVERAGE(GEOMEAN(L17),GEOMEAN(M17))</f>
        <v>0.5</v>
      </c>
    </row>
    <row r="18" spans="1:16" ht="15.75" thickBot="1" x14ac:dyDescent="0.3">
      <c r="A18" s="111"/>
      <c r="B18" s="152" t="s">
        <v>49</v>
      </c>
      <c r="C18" s="153"/>
      <c r="D18" s="153"/>
      <c r="E18" s="153"/>
      <c r="F18" s="153"/>
      <c r="G18" s="154"/>
      <c r="H18" s="23"/>
      <c r="I18" s="51"/>
      <c r="J18" s="51"/>
      <c r="K18" s="32"/>
      <c r="L18" s="141" t="s">
        <v>9</v>
      </c>
      <c r="M18" s="142"/>
      <c r="N18" s="142"/>
      <c r="O18" s="142"/>
      <c r="P18" s="143"/>
    </row>
    <row r="19" spans="1:16" ht="15" customHeight="1" x14ac:dyDescent="0.25">
      <c r="A19" s="111"/>
      <c r="B19" s="152" t="s">
        <v>47</v>
      </c>
      <c r="C19" s="153"/>
      <c r="D19" s="153"/>
      <c r="E19" s="153"/>
      <c r="F19" s="153"/>
      <c r="G19" s="154"/>
      <c r="H19" s="23"/>
      <c r="I19" s="51"/>
      <c r="J19" s="51"/>
      <c r="K19" s="32"/>
      <c r="L19" s="124" t="s">
        <v>9</v>
      </c>
      <c r="M19" s="115"/>
      <c r="N19" s="144"/>
      <c r="O19" s="145"/>
      <c r="P19" s="116" t="s">
        <v>10</v>
      </c>
    </row>
    <row r="20" spans="1:16" ht="15.75" thickBot="1" x14ac:dyDescent="0.3">
      <c r="A20" s="111"/>
      <c r="B20" s="152" t="s">
        <v>48</v>
      </c>
      <c r="C20" s="153"/>
      <c r="D20" s="153"/>
      <c r="E20" s="153"/>
      <c r="F20" s="153"/>
      <c r="G20" s="154"/>
      <c r="H20" s="23"/>
      <c r="I20" s="51"/>
      <c r="J20" s="51"/>
      <c r="K20" s="32"/>
      <c r="L20" s="76" t="s">
        <v>11</v>
      </c>
      <c r="M20" s="75" t="s">
        <v>12</v>
      </c>
      <c r="N20" s="146"/>
      <c r="O20" s="147"/>
      <c r="P20" s="117"/>
    </row>
    <row r="21" spans="1:16" ht="15.75" thickBot="1" x14ac:dyDescent="0.3">
      <c r="A21" s="112"/>
      <c r="B21" s="132" t="s">
        <v>51</v>
      </c>
      <c r="C21" s="133"/>
      <c r="D21" s="133"/>
      <c r="E21" s="133"/>
      <c r="F21" s="133"/>
      <c r="G21" s="134"/>
      <c r="H21" s="95" t="e">
        <f>(H19*H20-H17*H18)/(H20-H18)</f>
        <v>#DIV/0!</v>
      </c>
      <c r="I21" s="96"/>
      <c r="J21" s="96"/>
      <c r="K21" s="32"/>
      <c r="L21" s="79" t="e">
        <f>MIN(1,H21/10)</f>
        <v>#DIV/0!</v>
      </c>
      <c r="M21" s="80">
        <f>MIN(1,H17/10)</f>
        <v>0</v>
      </c>
      <c r="N21" s="148"/>
      <c r="O21" s="149"/>
      <c r="P21" s="78" t="e">
        <f>AVERAGE(GEOMEAN(L21),GEOMEAN(M21))</f>
        <v>#DIV/0!</v>
      </c>
    </row>
    <row r="22" spans="1:16" ht="15.75" thickBot="1" x14ac:dyDescent="0.3">
      <c r="A22" s="131" t="s">
        <v>39</v>
      </c>
      <c r="B22" s="121" t="s">
        <v>27</v>
      </c>
      <c r="C22" s="122"/>
      <c r="D22" s="122"/>
      <c r="E22" s="122"/>
      <c r="F22" s="122"/>
      <c r="G22" s="123"/>
      <c r="H22" s="9"/>
      <c r="I22" s="52"/>
      <c r="J22" s="52"/>
      <c r="K22" s="32"/>
      <c r="L22" s="141" t="s">
        <v>39</v>
      </c>
      <c r="M22" s="142"/>
      <c r="N22" s="142"/>
      <c r="O22" s="142"/>
      <c r="P22" s="143"/>
    </row>
    <row r="23" spans="1:16" ht="15.75" thickBot="1" x14ac:dyDescent="0.3">
      <c r="A23" s="112"/>
      <c r="B23" s="157" t="s">
        <v>33</v>
      </c>
      <c r="C23" s="158"/>
      <c r="D23" s="158"/>
      <c r="E23" s="158"/>
      <c r="F23" s="158"/>
      <c r="G23" s="159"/>
      <c r="H23" s="8"/>
      <c r="I23" s="53"/>
      <c r="J23" s="53"/>
      <c r="K23" s="32"/>
      <c r="L23" s="114" t="str">
        <f>A22</f>
        <v>Labour Force Participation</v>
      </c>
      <c r="M23" s="115"/>
      <c r="N23" s="144"/>
      <c r="O23" s="145"/>
      <c r="P23" s="116" t="s">
        <v>10</v>
      </c>
    </row>
    <row r="24" spans="1:16" ht="15.75" thickBot="1" x14ac:dyDescent="0.3">
      <c r="A24" s="111" t="s">
        <v>58</v>
      </c>
      <c r="B24" s="125" t="s">
        <v>40</v>
      </c>
      <c r="C24" s="126"/>
      <c r="D24" s="126"/>
      <c r="E24" s="126"/>
      <c r="F24" s="126"/>
      <c r="G24" s="127"/>
      <c r="H24" s="10"/>
      <c r="I24" s="54"/>
      <c r="J24" s="54"/>
      <c r="K24" s="32"/>
      <c r="L24" s="74" t="s">
        <v>11</v>
      </c>
      <c r="M24" s="75" t="s">
        <v>12</v>
      </c>
      <c r="N24" s="146"/>
      <c r="O24" s="147"/>
      <c r="P24" s="117"/>
    </row>
    <row r="25" spans="1:16" ht="15.75" customHeight="1" thickBot="1" x14ac:dyDescent="0.3">
      <c r="A25" s="111"/>
      <c r="B25" s="128" t="s">
        <v>41</v>
      </c>
      <c r="C25" s="129"/>
      <c r="D25" s="129"/>
      <c r="E25" s="129"/>
      <c r="F25" s="129"/>
      <c r="G25" s="130"/>
      <c r="H25" s="11"/>
      <c r="I25" s="55"/>
      <c r="J25" s="55"/>
      <c r="K25" s="36"/>
      <c r="L25" s="86">
        <f>H23</f>
        <v>0</v>
      </c>
      <c r="M25" s="87">
        <f>H22</f>
        <v>0</v>
      </c>
      <c r="N25" s="148"/>
      <c r="O25" s="149"/>
      <c r="P25" s="78" t="e">
        <f>AVERAGE(GEOMEAN(L25),GEOMEAN(M25))</f>
        <v>#NUM!</v>
      </c>
    </row>
    <row r="26" spans="1:16" ht="15.75" thickBot="1" x14ac:dyDescent="0.3">
      <c r="A26" s="111"/>
      <c r="B26" s="118" t="s">
        <v>42</v>
      </c>
      <c r="C26" s="119"/>
      <c r="D26" s="119"/>
      <c r="E26" s="119"/>
      <c r="F26" s="119"/>
      <c r="G26" s="120"/>
      <c r="H26" s="12"/>
      <c r="I26" s="56"/>
      <c r="J26" s="56"/>
      <c r="K26" s="36"/>
      <c r="L26" s="141" t="str">
        <f>A24</f>
        <v>Targeted Gender Equity Legislation</v>
      </c>
      <c r="M26" s="142"/>
      <c r="N26" s="142"/>
      <c r="O26" s="142"/>
      <c r="P26" s="143"/>
    </row>
    <row r="27" spans="1:16" x14ac:dyDescent="0.25">
      <c r="A27" s="111"/>
      <c r="B27" s="160" t="s">
        <v>34</v>
      </c>
      <c r="C27" s="161"/>
      <c r="D27" s="161"/>
      <c r="E27" s="161"/>
      <c r="F27" s="161"/>
      <c r="G27" s="162"/>
      <c r="H27" s="37" t="e">
        <f>AVERAGE(H24:H26)</f>
        <v>#DIV/0!</v>
      </c>
      <c r="I27" s="97"/>
      <c r="J27" s="97"/>
      <c r="K27" s="36"/>
      <c r="L27" s="114" t="s">
        <v>59</v>
      </c>
      <c r="M27" s="115"/>
      <c r="N27" s="124" t="s">
        <v>60</v>
      </c>
      <c r="O27" s="115"/>
      <c r="P27" s="89" t="s">
        <v>10</v>
      </c>
    </row>
    <row r="28" spans="1:16" ht="15.75" thickBot="1" x14ac:dyDescent="0.3">
      <c r="A28" s="112"/>
      <c r="B28" s="157" t="s">
        <v>31</v>
      </c>
      <c r="C28" s="158"/>
      <c r="D28" s="158"/>
      <c r="E28" s="158"/>
      <c r="F28" s="158"/>
      <c r="G28" s="159"/>
      <c r="H28" s="7"/>
      <c r="I28" s="53"/>
      <c r="J28" s="53"/>
      <c r="K28" s="36"/>
      <c r="L28" s="74" t="s">
        <v>11</v>
      </c>
      <c r="M28" s="75" t="s">
        <v>12</v>
      </c>
      <c r="N28" s="76" t="s">
        <v>11</v>
      </c>
      <c r="O28" s="75" t="s">
        <v>12</v>
      </c>
      <c r="P28" s="90"/>
    </row>
    <row r="29" spans="1:16" ht="15.75" thickBot="1" x14ac:dyDescent="0.3">
      <c r="B29" s="88"/>
      <c r="C29" s="88"/>
      <c r="D29" s="88"/>
      <c r="E29" s="88"/>
      <c r="F29" s="88"/>
      <c r="G29" s="88"/>
      <c r="H29" s="62"/>
      <c r="I29" s="38"/>
      <c r="J29" s="38"/>
      <c r="K29" s="32"/>
      <c r="L29" s="82">
        <v>1</v>
      </c>
      <c r="M29" s="83" t="e">
        <f>MAX(0.1,1-H27)</f>
        <v>#DIV/0!</v>
      </c>
      <c r="N29" s="84">
        <v>1</v>
      </c>
      <c r="O29" s="83">
        <f>MAX(0.1,1-H28)</f>
        <v>1</v>
      </c>
      <c r="P29" s="85" t="e">
        <f>AVERAGE(GEOMEAN(L29,N29),GEOMEAN(M29,O29))</f>
        <v>#DIV/0!</v>
      </c>
    </row>
    <row r="30" spans="1:16" ht="15.75" thickBot="1" x14ac:dyDescent="0.3">
      <c r="A30" s="68"/>
      <c r="B30" s="68" t="s">
        <v>25</v>
      </c>
      <c r="C30" s="68" t="s">
        <v>24</v>
      </c>
      <c r="I30" s="38"/>
      <c r="J30" s="38"/>
      <c r="K30" s="32"/>
      <c r="L30" s="44"/>
      <c r="M30" s="42" t="s">
        <v>13</v>
      </c>
      <c r="N30" s="42" t="s">
        <v>14</v>
      </c>
      <c r="O30" s="42" t="s">
        <v>15</v>
      </c>
      <c r="P30" s="45"/>
    </row>
    <row r="31" spans="1:16" ht="15.75" thickBot="1" x14ac:dyDescent="0.3">
      <c r="A31" s="69" t="str">
        <f>L15</f>
        <v>Political Participation</v>
      </c>
      <c r="B31" s="70">
        <f>+L17</f>
        <v>0.9</v>
      </c>
      <c r="C31" s="70">
        <f>+M17</f>
        <v>0.1</v>
      </c>
      <c r="E31" s="63"/>
      <c r="F31" s="38"/>
      <c r="G31" s="38"/>
      <c r="H31" s="38"/>
      <c r="I31" s="38"/>
      <c r="J31" s="38"/>
      <c r="K31" s="32"/>
      <c r="L31" s="44"/>
      <c r="M31" s="43"/>
      <c r="N31" s="43"/>
      <c r="O31" s="43"/>
      <c r="P31" s="45"/>
    </row>
    <row r="32" spans="1:16" ht="15.75" thickBot="1" x14ac:dyDescent="0.3">
      <c r="A32" s="69" t="str">
        <f>+L19</f>
        <v>Education</v>
      </c>
      <c r="B32" s="71" t="e">
        <f>+L21</f>
        <v>#DIV/0!</v>
      </c>
      <c r="C32" s="71">
        <f>+M21</f>
        <v>0</v>
      </c>
      <c r="E32" s="38"/>
      <c r="F32" s="38"/>
      <c r="G32" s="38"/>
      <c r="H32" s="38"/>
      <c r="I32" s="38"/>
      <c r="J32" s="38"/>
      <c r="K32" s="48"/>
      <c r="L32" s="44"/>
      <c r="M32" s="46" t="e">
        <f>GEOMEAN(GEOMEAN(L17),GEOMEAN(L21),GEOMEAN(L29,N29),GEOMEAN(L25))</f>
        <v>#DIV/0!</v>
      </c>
      <c r="N32" s="46" t="e">
        <f>GEOMEAN(GEOMEAN(M17),GEOMEAN(M21),GEOMEAN(M29,O29),GEOMEAN(M25))</f>
        <v>#NUM!</v>
      </c>
      <c r="O32" s="46" t="e">
        <f>GEOMEAN(P17,P29,P25,P21)</f>
        <v>#DIV/0!</v>
      </c>
      <c r="P32" s="45"/>
    </row>
    <row r="33" spans="1:16" ht="30" x14ac:dyDescent="0.25">
      <c r="A33" s="69" t="str">
        <f>A22</f>
        <v>Labour Force Participation</v>
      </c>
      <c r="B33" s="70">
        <f>+L25</f>
        <v>0</v>
      </c>
      <c r="C33" s="70">
        <f>+M25</f>
        <v>0</v>
      </c>
      <c r="E33" s="38"/>
      <c r="F33" s="38"/>
      <c r="G33" s="38"/>
      <c r="H33" s="38"/>
      <c r="K33" s="32"/>
      <c r="L33" s="39"/>
      <c r="M33" s="138" t="s">
        <v>52</v>
      </c>
      <c r="N33" s="107" t="e">
        <f>(HARMEAN(N32,M32)/O32-0.6)/(1-0.6)</f>
        <v>#NUM!</v>
      </c>
      <c r="O33" s="108"/>
      <c r="P33" s="39"/>
    </row>
    <row r="34" spans="1:16" ht="30.75" thickBot="1" x14ac:dyDescent="0.3">
      <c r="A34" s="69" t="str">
        <f>A24</f>
        <v>Targeted Gender Equity Legislation</v>
      </c>
      <c r="B34" s="72">
        <v>1</v>
      </c>
      <c r="C34" s="73" t="e">
        <f>+P29</f>
        <v>#DIV/0!</v>
      </c>
      <c r="E34" s="38"/>
      <c r="F34" s="38"/>
      <c r="G34" s="38"/>
      <c r="H34" s="38"/>
      <c r="K34" s="32"/>
      <c r="L34" s="40"/>
      <c r="M34" s="139"/>
      <c r="N34" s="109"/>
      <c r="O34" s="110"/>
      <c r="P34" s="40"/>
    </row>
    <row r="35" spans="1:16" x14ac:dyDescent="0.25">
      <c r="B35" s="38"/>
      <c r="C35" s="38"/>
      <c r="D35" s="38"/>
      <c r="E35" s="38"/>
      <c r="F35" s="38"/>
      <c r="G35" s="38"/>
      <c r="H35" s="38"/>
      <c r="K35" s="32"/>
    </row>
    <row r="36" spans="1:16" x14ac:dyDescent="0.25">
      <c r="K36" s="32"/>
      <c r="N36" s="41"/>
    </row>
    <row r="37" spans="1:16" x14ac:dyDescent="0.25">
      <c r="K37" s="32"/>
    </row>
    <row r="38" spans="1:16" x14ac:dyDescent="0.25">
      <c r="K38" s="32"/>
    </row>
  </sheetData>
  <sheetProtection password="EE6D" sheet="1" objects="1" scenarios="1"/>
  <mergeCells count="40">
    <mergeCell ref="B3:L3"/>
    <mergeCell ref="B28:G28"/>
    <mergeCell ref="B27:G27"/>
    <mergeCell ref="B23:G23"/>
    <mergeCell ref="N23:O25"/>
    <mergeCell ref="L14:P14"/>
    <mergeCell ref="L22:P22"/>
    <mergeCell ref="L26:P26"/>
    <mergeCell ref="L27:M27"/>
    <mergeCell ref="A1:P1"/>
    <mergeCell ref="L18:P18"/>
    <mergeCell ref="N19:O21"/>
    <mergeCell ref="N15:O17"/>
    <mergeCell ref="P19:P20"/>
    <mergeCell ref="B5:M5"/>
    <mergeCell ref="B7:M7"/>
    <mergeCell ref="B9:M9"/>
    <mergeCell ref="L19:M19"/>
    <mergeCell ref="B18:G18"/>
    <mergeCell ref="B19:G19"/>
    <mergeCell ref="B20:G20"/>
    <mergeCell ref="P15:P16"/>
    <mergeCell ref="B16:G16"/>
    <mergeCell ref="B11:Q11"/>
    <mergeCell ref="L15:M15"/>
    <mergeCell ref="N33:O34"/>
    <mergeCell ref="A24:A28"/>
    <mergeCell ref="B15:G15"/>
    <mergeCell ref="L23:M23"/>
    <mergeCell ref="P23:P24"/>
    <mergeCell ref="B26:G26"/>
    <mergeCell ref="B22:G22"/>
    <mergeCell ref="N27:O27"/>
    <mergeCell ref="B24:G24"/>
    <mergeCell ref="B25:G25"/>
    <mergeCell ref="A22:A23"/>
    <mergeCell ref="B21:G21"/>
    <mergeCell ref="B17:G17"/>
    <mergeCell ref="A17:A21"/>
    <mergeCell ref="M33:M34"/>
  </mergeCells>
  <phoneticPr fontId="23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I25" sqref="I25"/>
    </sheetView>
  </sheetViews>
  <sheetFormatPr defaultColWidth="13.42578125" defaultRowHeight="15" x14ac:dyDescent="0.25"/>
  <cols>
    <col min="1" max="1" width="13.42578125" style="1"/>
    <col min="2" max="2" width="9.85546875" style="1" customWidth="1"/>
    <col min="3" max="16384" width="13.42578125" style="1"/>
  </cols>
  <sheetData>
    <row r="1" spans="1:14" ht="23.25" x14ac:dyDescent="0.35">
      <c r="A1" s="163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5" customHeight="1" x14ac:dyDescent="0.3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x14ac:dyDescent="0.25">
      <c r="A3" s="49" t="s">
        <v>16</v>
      </c>
      <c r="B3" s="57"/>
      <c r="C3" s="94"/>
      <c r="D3" s="94"/>
      <c r="E3" s="98"/>
    </row>
    <row r="4" spans="1:14" ht="6.75" customHeight="1" x14ac:dyDescent="0.25">
      <c r="A4" s="49"/>
      <c r="B4" s="49"/>
      <c r="C4" s="6"/>
      <c r="D4" s="6"/>
    </row>
    <row r="5" spans="1:14" x14ac:dyDescent="0.25">
      <c r="A5" s="167" t="s">
        <v>57</v>
      </c>
      <c r="B5" s="99"/>
      <c r="C5" s="166" t="s">
        <v>6</v>
      </c>
      <c r="D5" s="166"/>
      <c r="E5" s="166"/>
      <c r="F5" s="166"/>
      <c r="G5" s="166"/>
      <c r="H5" s="166"/>
      <c r="I5" s="166"/>
      <c r="J5" s="166"/>
      <c r="K5" s="25"/>
      <c r="L5" s="25"/>
      <c r="M5" s="25"/>
      <c r="N5" s="25"/>
    </row>
    <row r="6" spans="1:14" ht="4.5" customHeight="1" x14ac:dyDescent="0.25">
      <c r="A6" s="167"/>
      <c r="B6" s="99"/>
      <c r="C6" s="166"/>
      <c r="D6" s="166"/>
      <c r="E6" s="166"/>
      <c r="F6" s="166"/>
      <c r="G6" s="166"/>
      <c r="H6" s="166"/>
      <c r="I6" s="166"/>
      <c r="J6" s="166"/>
      <c r="K6" s="25"/>
      <c r="L6" s="25"/>
      <c r="M6" s="25"/>
      <c r="N6" s="25"/>
    </row>
    <row r="7" spans="1:14" x14ac:dyDescent="0.25">
      <c r="A7" s="100" t="s">
        <v>28</v>
      </c>
      <c r="B7" s="100"/>
      <c r="C7" s="168" t="s">
        <v>1</v>
      </c>
      <c r="D7" s="168"/>
      <c r="E7" s="168"/>
      <c r="F7" s="168"/>
      <c r="G7" s="168"/>
      <c r="H7" s="168"/>
      <c r="I7" s="25"/>
      <c r="J7" s="25"/>
      <c r="K7" s="25"/>
      <c r="L7" s="25"/>
      <c r="M7" s="25"/>
      <c r="N7" s="25"/>
    </row>
    <row r="8" spans="1:14" ht="6.75" customHeight="1" x14ac:dyDescent="0.25">
      <c r="A8" s="100"/>
      <c r="B8" s="100"/>
      <c r="C8" s="100"/>
      <c r="D8" s="101"/>
      <c r="E8" s="101"/>
      <c r="F8" s="101"/>
      <c r="G8" s="101"/>
      <c r="H8" s="101"/>
      <c r="I8" s="25"/>
      <c r="J8" s="25"/>
      <c r="K8" s="25"/>
      <c r="L8" s="25"/>
      <c r="M8" s="25"/>
      <c r="N8" s="25"/>
    </row>
    <row r="9" spans="1:14" ht="66" customHeight="1" x14ac:dyDescent="0.25">
      <c r="A9" s="100" t="s">
        <v>29</v>
      </c>
      <c r="B9" s="100"/>
      <c r="C9" s="169" t="s">
        <v>38</v>
      </c>
      <c r="D9" s="169"/>
      <c r="E9" s="169"/>
      <c r="F9" s="169"/>
      <c r="G9" s="169"/>
      <c r="H9" s="169"/>
      <c r="I9" s="169"/>
      <c r="J9" s="169"/>
      <c r="K9" s="25"/>
      <c r="L9" s="25"/>
      <c r="M9" s="25"/>
      <c r="N9" s="25"/>
    </row>
    <row r="10" spans="1:14" ht="4.5" customHeight="1" x14ac:dyDescent="0.25">
      <c r="A10" s="100"/>
      <c r="B10" s="100"/>
      <c r="C10" s="100"/>
      <c r="D10" s="102"/>
      <c r="E10" s="102"/>
      <c r="F10" s="102"/>
      <c r="G10" s="102"/>
      <c r="H10" s="102"/>
      <c r="I10" s="25"/>
      <c r="J10" s="25"/>
      <c r="K10" s="25"/>
      <c r="L10" s="25"/>
      <c r="M10" s="25"/>
      <c r="N10" s="25"/>
    </row>
    <row r="11" spans="1:14" x14ac:dyDescent="0.25">
      <c r="A11" s="100" t="s">
        <v>18</v>
      </c>
      <c r="B11" s="100"/>
      <c r="C11" s="170" t="s">
        <v>56</v>
      </c>
      <c r="D11" s="170"/>
      <c r="E11" s="170"/>
      <c r="F11" s="170"/>
      <c r="G11" s="170"/>
      <c r="H11" s="170"/>
      <c r="I11" s="170"/>
      <c r="J11" s="170"/>
      <c r="K11" s="25"/>
      <c r="L11" s="25"/>
      <c r="M11" s="25"/>
      <c r="N11" s="25"/>
    </row>
    <row r="12" spans="1:14" x14ac:dyDescent="0.25">
      <c r="A12" s="103"/>
      <c r="B12" s="103"/>
      <c r="C12" s="170"/>
      <c r="D12" s="170"/>
      <c r="E12" s="170"/>
      <c r="F12" s="170"/>
      <c r="G12" s="170"/>
      <c r="H12" s="170"/>
      <c r="I12" s="170"/>
      <c r="J12" s="170"/>
      <c r="K12" s="25"/>
      <c r="L12" s="25"/>
      <c r="M12" s="25"/>
      <c r="N12" s="25"/>
    </row>
    <row r="13" spans="1:14" x14ac:dyDescent="0.25">
      <c r="A13" s="32"/>
      <c r="B13" s="32"/>
      <c r="C13" s="3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5">
      <c r="A14" s="32"/>
      <c r="B14" s="174" t="s">
        <v>22</v>
      </c>
      <c r="C14" s="175"/>
      <c r="D14" s="176"/>
      <c r="E14" s="171" t="s">
        <v>23</v>
      </c>
      <c r="F14" s="171"/>
      <c r="G14" s="171"/>
      <c r="H14" s="171"/>
      <c r="I14" s="171" t="s">
        <v>26</v>
      </c>
      <c r="J14" s="171"/>
      <c r="K14" s="171"/>
      <c r="L14" s="171"/>
      <c r="M14" s="171"/>
      <c r="N14" s="171"/>
    </row>
    <row r="15" spans="1:14" x14ac:dyDescent="0.25">
      <c r="A15" s="104"/>
      <c r="B15" s="177"/>
      <c r="C15" s="178"/>
      <c r="D15" s="179"/>
      <c r="E15" s="164" t="s">
        <v>24</v>
      </c>
      <c r="F15" s="164"/>
      <c r="G15" s="164" t="s">
        <v>25</v>
      </c>
      <c r="H15" s="164"/>
      <c r="I15" s="165" t="s">
        <v>44</v>
      </c>
      <c r="J15" s="165"/>
      <c r="K15" s="165" t="s">
        <v>45</v>
      </c>
      <c r="L15" s="165"/>
      <c r="M15" s="165" t="s">
        <v>46</v>
      </c>
      <c r="N15" s="165"/>
    </row>
    <row r="16" spans="1:14" x14ac:dyDescent="0.25">
      <c r="A16" s="13" t="s">
        <v>19</v>
      </c>
      <c r="B16" s="182"/>
      <c r="C16" s="183"/>
      <c r="D16" s="184"/>
      <c r="E16" s="2"/>
      <c r="F16" s="16"/>
      <c r="G16" s="16"/>
      <c r="H16" s="3"/>
      <c r="I16" s="2"/>
      <c r="J16" s="16"/>
      <c r="K16" s="16"/>
      <c r="L16" s="3"/>
      <c r="M16" s="16"/>
      <c r="N16" s="3"/>
    </row>
    <row r="17" spans="1:14" x14ac:dyDescent="0.25">
      <c r="A17" s="13" t="s">
        <v>20</v>
      </c>
      <c r="B17" s="182"/>
      <c r="C17" s="183"/>
      <c r="D17" s="184"/>
      <c r="E17" s="4"/>
      <c r="F17" s="17"/>
      <c r="G17" s="17"/>
      <c r="H17" s="5"/>
      <c r="I17" s="4"/>
      <c r="J17" s="17"/>
      <c r="K17" s="17"/>
      <c r="L17" s="5"/>
      <c r="M17" s="17"/>
      <c r="N17" s="5"/>
    </row>
    <row r="18" spans="1:14" x14ac:dyDescent="0.25">
      <c r="A18" s="13" t="s">
        <v>21</v>
      </c>
      <c r="B18" s="182"/>
      <c r="C18" s="183"/>
      <c r="D18" s="184"/>
      <c r="E18" s="4"/>
      <c r="F18" s="17"/>
      <c r="G18" s="17"/>
      <c r="H18" s="5"/>
      <c r="I18" s="4"/>
      <c r="J18" s="17"/>
      <c r="K18" s="17"/>
      <c r="L18" s="5"/>
      <c r="M18" s="17"/>
      <c r="N18" s="5"/>
    </row>
    <row r="19" spans="1:14" s="20" customFormat="1" ht="30" x14ac:dyDescent="0.25">
      <c r="A19" s="14" t="s">
        <v>35</v>
      </c>
      <c r="B19" s="105"/>
      <c r="C19" s="93" t="s">
        <v>36</v>
      </c>
      <c r="D19" s="19" t="s">
        <v>43</v>
      </c>
      <c r="E19" s="93" t="s">
        <v>36</v>
      </c>
      <c r="F19" s="93" t="s">
        <v>43</v>
      </c>
      <c r="G19" s="93" t="s">
        <v>36</v>
      </c>
      <c r="H19" s="93" t="s">
        <v>43</v>
      </c>
      <c r="I19" s="93" t="s">
        <v>36</v>
      </c>
      <c r="J19" s="93" t="s">
        <v>43</v>
      </c>
      <c r="K19" s="93" t="s">
        <v>36</v>
      </c>
      <c r="L19" s="93" t="s">
        <v>43</v>
      </c>
      <c r="M19" s="93" t="s">
        <v>36</v>
      </c>
      <c r="N19" s="93" t="s">
        <v>43</v>
      </c>
    </row>
    <row r="20" spans="1:14" x14ac:dyDescent="0.25">
      <c r="A20" s="13" t="s">
        <v>37</v>
      </c>
      <c r="B20" s="61" t="e">
        <f>1/(COUNT(C20)+COUNT(C21:D21)/2+COUNT(C22:D22)/2)</f>
        <v>#DIV/0!</v>
      </c>
      <c r="C20" s="58"/>
      <c r="D20" s="15"/>
      <c r="E20" s="59"/>
      <c r="F20" s="18"/>
      <c r="G20" s="59"/>
      <c r="H20" s="18"/>
      <c r="I20" s="59"/>
      <c r="J20" s="18"/>
      <c r="K20" s="59"/>
      <c r="L20" s="18"/>
      <c r="M20" s="59"/>
      <c r="N20" s="18"/>
    </row>
    <row r="21" spans="1:14" x14ac:dyDescent="0.25">
      <c r="A21" s="13" t="s">
        <v>54</v>
      </c>
      <c r="B21" s="61" t="e">
        <f>1/(COUNT(C20)+COUNT(C21:D21)/2+COUNT(C22:D22)/2)</f>
        <v>#DIV/0!</v>
      </c>
      <c r="C21" s="58"/>
      <c r="D21" s="60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x14ac:dyDescent="0.25">
      <c r="A22" s="13" t="s">
        <v>53</v>
      </c>
      <c r="B22" s="61" t="e">
        <f>1/(COUNT(C20)+COUNT(C21:D21)/2+COUNT(C22:D22)/2)</f>
        <v>#DIV/0!</v>
      </c>
      <c r="C22" s="58"/>
      <c r="D22" s="60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5.75" x14ac:dyDescent="0.25">
      <c r="A23" s="180" t="s">
        <v>52</v>
      </c>
      <c r="B23" s="181"/>
      <c r="C23" s="185" t="e">
        <f>C20*$B20+$B21*(C21+D21)+$B22*(C22+D22)</f>
        <v>#DIV/0!</v>
      </c>
      <c r="D23" s="186"/>
      <c r="E23" s="172" t="str">
        <f>IF(SUM(E20:F22)=0,"",E20*$B20+$B21*(E21+F21)+$B22*(E22+F22))</f>
        <v/>
      </c>
      <c r="F23" s="173"/>
      <c r="G23" s="172" t="str">
        <f>IF(SUM(G20:H22)=0,"",G20*$B20+$B21*(G21+H21)+$B22*(G22+H22))</f>
        <v/>
      </c>
      <c r="H23" s="173"/>
      <c r="I23" s="172" t="str">
        <f>IF(SUM(I20:J22)=0,"",I20*$B20+$B21*(I21+J21)+$B22*(I22+J22))</f>
        <v/>
      </c>
      <c r="J23" s="173"/>
      <c r="K23" s="172" t="str">
        <f>IF(SUM(K20:L22)=0,"",K20*$B20+$B21*(K21+L21)+$B22*(K22+L22))</f>
        <v/>
      </c>
      <c r="L23" s="173"/>
      <c r="M23" s="172" t="str">
        <f>IF(SUM(M20:N22)=0,"",M20*$B20+$B21*(M21+N21)+$B22*(M22+N22))</f>
        <v/>
      </c>
      <c r="N23" s="173"/>
    </row>
    <row r="25" spans="1:14" ht="45.75" customHeight="1" x14ac:dyDescent="0.25"/>
  </sheetData>
  <sheetProtection password="EE6D" sheet="1" objects="1" scenarios="1"/>
  <mergeCells count="24">
    <mergeCell ref="M23:N23"/>
    <mergeCell ref="B14:D15"/>
    <mergeCell ref="A23:B23"/>
    <mergeCell ref="B16:D16"/>
    <mergeCell ref="B17:D17"/>
    <mergeCell ref="B18:D18"/>
    <mergeCell ref="C23:D23"/>
    <mergeCell ref="E23:F23"/>
    <mergeCell ref="G23:H23"/>
    <mergeCell ref="I23:J23"/>
    <mergeCell ref="K23:L23"/>
    <mergeCell ref="A1:N1"/>
    <mergeCell ref="E15:F15"/>
    <mergeCell ref="G15:H15"/>
    <mergeCell ref="M15:N15"/>
    <mergeCell ref="I15:J15"/>
    <mergeCell ref="K15:L15"/>
    <mergeCell ref="C5:J6"/>
    <mergeCell ref="A5:A6"/>
    <mergeCell ref="C7:H7"/>
    <mergeCell ref="C9:J9"/>
    <mergeCell ref="C11:J12"/>
    <mergeCell ref="E14:H14"/>
    <mergeCell ref="I14:N14"/>
  </mergeCells>
  <phoneticPr fontId="2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Gender Equality Objective</vt:lpstr>
      <vt:lpstr>Perception of Gender Equality</vt:lpstr>
    </vt:vector>
  </TitlesOfParts>
  <Company>UNESCO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g_cohen</dc:creator>
  <cp:lastModifiedBy>UNESCO</cp:lastModifiedBy>
  <cp:lastPrinted>2012-06-04T08:58:40Z</cp:lastPrinted>
  <dcterms:created xsi:type="dcterms:W3CDTF">2012-04-27T14:35:59Z</dcterms:created>
  <dcterms:modified xsi:type="dcterms:W3CDTF">2014-10-07T09:15:05Z</dcterms:modified>
</cp:coreProperties>
</file>