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20" yWindow="1035" windowWidth="11880" windowHeight="5850" tabRatio="874"/>
  </bookViews>
  <sheets>
    <sheet name="VAL_Instructions" sheetId="82" r:id="rId1"/>
    <sheet name="VAL_C1" sheetId="79" r:id="rId2"/>
    <sheet name="C2" sheetId="89" r:id="rId3"/>
    <sheet name="C3" sheetId="72" r:id="rId4"/>
    <sheet name="C4" sheetId="86" r:id="rId5"/>
    <sheet name="C5" sheetId="87" r:id="rId6"/>
    <sheet name="C6" sheetId="65" r:id="rId7"/>
    <sheet name="C7" sheetId="73" r:id="rId8"/>
    <sheet name="C8" sheetId="90" r:id="rId9"/>
    <sheet name="VAL_Data Check" sheetId="91" r:id="rId10"/>
    <sheet name="VAL_Changes" sheetId="92" r:id="rId11"/>
    <sheet name="Parameters" sheetId="75" state="hidden" r:id="rId12"/>
    <sheet name="VAL_Drop_Down_Lists" sheetId="77" state="hidden" r:id="rId13"/>
  </sheets>
  <externalReferences>
    <externalReference r:id="rId14"/>
  </externalReferences>
  <definedNames>
    <definedName name="_xlnm._FilterDatabase" localSheetId="9" hidden="1">'VAL_Data Check'!$A$16:$M$912</definedName>
    <definedName name="OBS_COMMENT" localSheetId="10">[1]A14!$X$14:$X$16,[1]A14!$AA$14:$AA$16,[1]A14!$AD$14:$AD$16</definedName>
    <definedName name="OBS_COMMENT">'C8'!$X$14:$X$23,'C8'!$AA$14:$AA$23</definedName>
    <definedName name="OBS_FIGURE" localSheetId="10">[1]A14!$V$14:$V$16,[1]A14!$Y$14:$Y$16,[1]A14!$AB$14:$AB$16</definedName>
    <definedName name="OBS_FIGURE">'C8'!$V$14:$V$23,'C8'!$Y$14:$Y$23</definedName>
    <definedName name="OBS_STATUS" localSheetId="10">[1]A14!$W$14:$W$16,[1]A14!$Z$14:$Z$16,[1]A14!$AC$14:$AC$16</definedName>
    <definedName name="OBS_STATUS">'C8'!$W$14:$W$23,'C8'!$Z$14:$Z$23</definedName>
  </definedNames>
  <calcPr calcId="162913"/>
</workbook>
</file>

<file path=xl/calcChain.xml><?xml version="1.0" encoding="utf-8"?>
<calcChain xmlns="http://schemas.openxmlformats.org/spreadsheetml/2006/main">
  <c r="H911" i="91" l="1"/>
  <c r="H910" i="91"/>
  <c r="H909" i="91"/>
  <c r="H908" i="91"/>
  <c r="H906" i="91"/>
  <c r="H905" i="91"/>
  <c r="H904" i="91"/>
  <c r="H903" i="91"/>
  <c r="L327" i="91"/>
  <c r="K327" i="91" s="1"/>
  <c r="I327" i="91"/>
  <c r="H327" i="91" s="1"/>
  <c r="L322" i="91"/>
  <c r="K322" i="91" s="1"/>
  <c r="I322" i="91"/>
  <c r="H322" i="91" s="1"/>
  <c r="L321" i="91"/>
  <c r="K321" i="91"/>
  <c r="I321" i="91"/>
  <c r="H321" i="91" s="1"/>
  <c r="L319" i="91"/>
  <c r="K319" i="91" s="1"/>
  <c r="I319" i="91"/>
  <c r="H319" i="91" s="1"/>
  <c r="L318" i="91"/>
  <c r="K318" i="91"/>
  <c r="I318" i="91"/>
  <c r="H318" i="91" s="1"/>
  <c r="H889" i="91"/>
  <c r="H888" i="91"/>
  <c r="H887" i="91"/>
  <c r="H886" i="91"/>
  <c r="H885" i="91"/>
  <c r="H884" i="91"/>
  <c r="H883" i="91"/>
  <c r="H882" i="91"/>
  <c r="H881" i="91"/>
  <c r="H880" i="91"/>
  <c r="H879" i="91"/>
  <c r="H877" i="91"/>
  <c r="H876" i="91"/>
  <c r="H875" i="91"/>
  <c r="H874" i="91"/>
  <c r="H873" i="91"/>
  <c r="H872" i="91"/>
  <c r="H871" i="91"/>
  <c r="H870" i="91"/>
  <c r="H869" i="91"/>
  <c r="H868" i="91"/>
  <c r="H867" i="91"/>
  <c r="H865" i="91"/>
  <c r="H864" i="91"/>
  <c r="H863" i="91"/>
  <c r="H862" i="91"/>
  <c r="H861" i="91"/>
  <c r="H860" i="91"/>
  <c r="H859" i="91"/>
  <c r="H858" i="91"/>
  <c r="H857" i="91"/>
  <c r="H856" i="91"/>
  <c r="H855" i="91"/>
  <c r="H854" i="91"/>
  <c r="H853" i="91"/>
  <c r="H851" i="91"/>
  <c r="H850" i="91"/>
  <c r="H849" i="91"/>
  <c r="H848" i="91"/>
  <c r="H847" i="91"/>
  <c r="H846" i="91"/>
  <c r="H845" i="91"/>
  <c r="H844" i="91"/>
  <c r="H843" i="91"/>
  <c r="H842" i="91"/>
  <c r="H841" i="91"/>
  <c r="H840" i="91"/>
  <c r="H839" i="91"/>
  <c r="H837" i="91"/>
  <c r="H836" i="91"/>
  <c r="H835" i="91"/>
  <c r="H834" i="91"/>
  <c r="H833" i="91"/>
  <c r="H832" i="91"/>
  <c r="H831" i="91"/>
  <c r="H830" i="91"/>
  <c r="H829" i="91"/>
  <c r="H828" i="91"/>
  <c r="H827" i="91"/>
  <c r="H826" i="91"/>
  <c r="H825" i="91"/>
  <c r="H823" i="91"/>
  <c r="H822" i="91"/>
  <c r="H821" i="91"/>
  <c r="H820" i="91"/>
  <c r="H819" i="91"/>
  <c r="H818" i="91"/>
  <c r="H817" i="91"/>
  <c r="H816" i="91"/>
  <c r="H815" i="91"/>
  <c r="H814" i="91"/>
  <c r="H813" i="91"/>
  <c r="H812" i="91"/>
  <c r="H811" i="91"/>
  <c r="H809" i="91"/>
  <c r="H808" i="91"/>
  <c r="H807" i="91"/>
  <c r="H806" i="91"/>
  <c r="H805" i="91"/>
  <c r="H804" i="91"/>
  <c r="H803" i="91"/>
  <c r="H802" i="91"/>
  <c r="H801" i="91"/>
  <c r="H800" i="91"/>
  <c r="H799" i="91"/>
  <c r="H798" i="91"/>
  <c r="H797" i="91"/>
  <c r="H795" i="91"/>
  <c r="H794" i="91"/>
  <c r="H793" i="91"/>
  <c r="H792" i="91"/>
  <c r="H791" i="91"/>
  <c r="H790" i="91"/>
  <c r="H789" i="91"/>
  <c r="H788" i="91"/>
  <c r="H787" i="91"/>
  <c r="H786" i="91"/>
  <c r="H785" i="91"/>
  <c r="H784" i="91"/>
  <c r="H783" i="91"/>
  <c r="I303" i="91"/>
  <c r="H303" i="91"/>
  <c r="I302" i="91"/>
  <c r="H302" i="91" s="1"/>
  <c r="I301" i="91"/>
  <c r="H301" i="91" s="1"/>
  <c r="I300" i="91"/>
  <c r="H300" i="91" s="1"/>
  <c r="I299" i="91"/>
  <c r="H299" i="91"/>
  <c r="I298" i="91"/>
  <c r="H298" i="91" s="1"/>
  <c r="I297" i="91"/>
  <c r="H297" i="91" s="1"/>
  <c r="I296" i="91"/>
  <c r="H296" i="91" s="1"/>
  <c r="I295" i="91"/>
  <c r="H295" i="91"/>
  <c r="I294" i="91"/>
  <c r="H294" i="91" s="1"/>
  <c r="I293" i="91"/>
  <c r="H293" i="91" s="1"/>
  <c r="I291" i="91"/>
  <c r="H291" i="91" s="1"/>
  <c r="I290" i="91"/>
  <c r="H290" i="91" s="1"/>
  <c r="I289" i="91"/>
  <c r="H289" i="91" s="1"/>
  <c r="I288" i="91"/>
  <c r="H288" i="91" s="1"/>
  <c r="I287" i="91"/>
  <c r="H287" i="91" s="1"/>
  <c r="I286" i="91"/>
  <c r="H286" i="91" s="1"/>
  <c r="I285" i="91"/>
  <c r="H285" i="91" s="1"/>
  <c r="I284" i="91"/>
  <c r="H284" i="91" s="1"/>
  <c r="I283" i="91"/>
  <c r="H283" i="91" s="1"/>
  <c r="I282" i="91"/>
  <c r="H282" i="91" s="1"/>
  <c r="I281" i="91"/>
  <c r="H281" i="91" s="1"/>
  <c r="I267" i="91"/>
  <c r="H267" i="91" s="1"/>
  <c r="I266" i="91"/>
  <c r="H266" i="91" s="1"/>
  <c r="I265" i="91"/>
  <c r="H265" i="91" s="1"/>
  <c r="I264" i="91"/>
  <c r="H264" i="91" s="1"/>
  <c r="I263" i="91"/>
  <c r="H263" i="91" s="1"/>
  <c r="I262" i="91"/>
  <c r="H262" i="91" s="1"/>
  <c r="I261" i="91"/>
  <c r="H261" i="91" s="1"/>
  <c r="I260" i="91"/>
  <c r="H260" i="91"/>
  <c r="I259" i="91"/>
  <c r="H259" i="91" s="1"/>
  <c r="I258" i="91"/>
  <c r="H258" i="91" s="1"/>
  <c r="I257" i="91"/>
  <c r="H257" i="91" s="1"/>
  <c r="I255" i="91"/>
  <c r="H255" i="91" s="1"/>
  <c r="I254" i="91"/>
  <c r="H254" i="91" s="1"/>
  <c r="I253" i="91"/>
  <c r="H253" i="91" s="1"/>
  <c r="I252" i="91"/>
  <c r="H252" i="91" s="1"/>
  <c r="I251" i="91"/>
  <c r="H251" i="91" s="1"/>
  <c r="I250" i="91"/>
  <c r="H250" i="91" s="1"/>
  <c r="I249" i="91"/>
  <c r="H249" i="91" s="1"/>
  <c r="I248" i="91"/>
  <c r="H248" i="91" s="1"/>
  <c r="I247" i="91"/>
  <c r="H247" i="91" s="1"/>
  <c r="I246" i="91"/>
  <c r="H246" i="91" s="1"/>
  <c r="I245" i="91"/>
  <c r="H245" i="91" s="1"/>
  <c r="I231" i="91"/>
  <c r="H231" i="91"/>
  <c r="I230" i="91"/>
  <c r="H230" i="91" s="1"/>
  <c r="I229" i="91"/>
  <c r="H229" i="91" s="1"/>
  <c r="I228" i="91"/>
  <c r="H228" i="91" s="1"/>
  <c r="I227" i="91"/>
  <c r="H227" i="91" s="1"/>
  <c r="I226" i="91"/>
  <c r="H226" i="91" s="1"/>
  <c r="I225" i="91"/>
  <c r="H225" i="91" s="1"/>
  <c r="I224" i="91"/>
  <c r="H224" i="91" s="1"/>
  <c r="I223" i="91"/>
  <c r="H223" i="91"/>
  <c r="I222" i="91"/>
  <c r="H222" i="91"/>
  <c r="I221" i="91"/>
  <c r="H221" i="91"/>
  <c r="I219" i="91"/>
  <c r="H219" i="91" s="1"/>
  <c r="I218" i="91"/>
  <c r="H218" i="91" s="1"/>
  <c r="I217" i="91"/>
  <c r="H217" i="91" s="1"/>
  <c r="I216" i="91"/>
  <c r="H216" i="91" s="1"/>
  <c r="I215" i="91"/>
  <c r="H215" i="91" s="1"/>
  <c r="I214" i="91"/>
  <c r="H214" i="91" s="1"/>
  <c r="I213" i="91"/>
  <c r="H213" i="91" s="1"/>
  <c r="I212" i="91"/>
  <c r="H212" i="91" s="1"/>
  <c r="I211" i="91"/>
  <c r="H211" i="91" s="1"/>
  <c r="I210" i="91"/>
  <c r="H210" i="91" s="1"/>
  <c r="I209" i="91"/>
  <c r="H209" i="91" s="1"/>
  <c r="I195" i="91"/>
  <c r="H195" i="91" s="1"/>
  <c r="I194" i="91"/>
  <c r="H194" i="91" s="1"/>
  <c r="I193" i="91"/>
  <c r="H193" i="91" s="1"/>
  <c r="I192" i="91"/>
  <c r="H192" i="91" s="1"/>
  <c r="I191" i="91"/>
  <c r="H191" i="91" s="1"/>
  <c r="I190" i="91"/>
  <c r="H190" i="91" s="1"/>
  <c r="I189" i="91"/>
  <c r="H189" i="91" s="1"/>
  <c r="I188" i="91"/>
  <c r="H188" i="91" s="1"/>
  <c r="I187" i="91"/>
  <c r="H187" i="91" s="1"/>
  <c r="I186" i="91"/>
  <c r="H186" i="91" s="1"/>
  <c r="I185" i="91"/>
  <c r="H185" i="91" s="1"/>
  <c r="I183" i="91"/>
  <c r="H183" i="91" s="1"/>
  <c r="I182" i="91"/>
  <c r="H182" i="91" s="1"/>
  <c r="I181" i="91"/>
  <c r="H181" i="91"/>
  <c r="I180" i="91"/>
  <c r="H180" i="91" s="1"/>
  <c r="I179" i="91"/>
  <c r="H179" i="91" s="1"/>
  <c r="I178" i="91"/>
  <c r="H178" i="91" s="1"/>
  <c r="I177" i="91"/>
  <c r="H177" i="91"/>
  <c r="I176" i="91"/>
  <c r="H176" i="91" s="1"/>
  <c r="I175" i="91"/>
  <c r="H175" i="91" s="1"/>
  <c r="I174" i="91"/>
  <c r="H174" i="91" s="1"/>
  <c r="I173" i="91"/>
  <c r="H173" i="91" s="1"/>
  <c r="H450" i="91"/>
  <c r="H449" i="91"/>
  <c r="H448" i="91"/>
  <c r="H447" i="91"/>
  <c r="H446" i="91"/>
  <c r="H445" i="91"/>
  <c r="H444" i="91"/>
  <c r="L74" i="91"/>
  <c r="K74" i="91" s="1"/>
  <c r="I74" i="91"/>
  <c r="H74" i="91" s="1"/>
  <c r="L73" i="91"/>
  <c r="K73" i="91"/>
  <c r="I73" i="91"/>
  <c r="H73" i="91" s="1"/>
  <c r="L71" i="91"/>
  <c r="K71" i="91" s="1"/>
  <c r="I71" i="91"/>
  <c r="H71" i="91" s="1"/>
  <c r="L70" i="91"/>
  <c r="K70" i="91" s="1"/>
  <c r="I70" i="91"/>
  <c r="H70" i="91" s="1"/>
  <c r="L68" i="91"/>
  <c r="K68" i="91" s="1"/>
  <c r="I68" i="91"/>
  <c r="H68" i="91" s="1"/>
  <c r="L67" i="91"/>
  <c r="K67" i="91" s="1"/>
  <c r="I67" i="91"/>
  <c r="H67" i="91" s="1"/>
  <c r="H542" i="91"/>
  <c r="H541" i="91"/>
  <c r="H540" i="91"/>
  <c r="H539" i="91"/>
  <c r="H538" i="91"/>
  <c r="H537" i="91"/>
  <c r="H536" i="91"/>
  <c r="H535" i="91"/>
  <c r="H534" i="91"/>
  <c r="H533" i="91"/>
  <c r="H532" i="91"/>
  <c r="H531" i="91"/>
  <c r="H530" i="91"/>
  <c r="H529" i="91"/>
  <c r="H528" i="91"/>
  <c r="H527" i="91"/>
  <c r="H526" i="91"/>
  <c r="H525" i="91"/>
  <c r="H524" i="91"/>
  <c r="H523" i="91"/>
  <c r="H522" i="91"/>
  <c r="H521" i="91"/>
  <c r="H520" i="91"/>
  <c r="H519" i="91"/>
  <c r="H518" i="91"/>
  <c r="H517" i="91"/>
  <c r="H516" i="91"/>
  <c r="H515" i="91"/>
  <c r="H514" i="91"/>
  <c r="H513" i="91"/>
  <c r="H511" i="91"/>
  <c r="H510" i="91"/>
  <c r="H509" i="91"/>
  <c r="H508" i="91"/>
  <c r="H507" i="91"/>
  <c r="H506" i="91"/>
  <c r="H505" i="91"/>
  <c r="H504" i="91"/>
  <c r="H503" i="91"/>
  <c r="H502" i="91"/>
  <c r="H501" i="91"/>
  <c r="H500" i="91"/>
  <c r="H499" i="91"/>
  <c r="H498" i="91"/>
  <c r="H497" i="91"/>
  <c r="H496" i="91"/>
  <c r="H495" i="91"/>
  <c r="H494" i="91"/>
  <c r="H493" i="91"/>
  <c r="H492" i="91"/>
  <c r="H491" i="91"/>
  <c r="H490" i="91"/>
  <c r="H489" i="91"/>
  <c r="H488" i="91"/>
  <c r="H487" i="91"/>
  <c r="H486" i="91"/>
  <c r="H485" i="91"/>
  <c r="H484" i="91"/>
  <c r="H483" i="91"/>
  <c r="H482" i="91"/>
  <c r="H480" i="91"/>
  <c r="H479" i="91"/>
  <c r="H478" i="91"/>
  <c r="H477" i="91"/>
  <c r="H476" i="91"/>
  <c r="H475" i="91"/>
  <c r="H474" i="91"/>
  <c r="H473" i="91"/>
  <c r="H472" i="91"/>
  <c r="H471" i="91"/>
  <c r="H470" i="91"/>
  <c r="H469" i="91"/>
  <c r="H468" i="91"/>
  <c r="H467" i="91"/>
  <c r="H466" i="91"/>
  <c r="H465" i="91"/>
  <c r="H464" i="91"/>
  <c r="H463" i="91"/>
  <c r="H462" i="91"/>
  <c r="H461" i="91"/>
  <c r="H460" i="91"/>
  <c r="H459" i="91"/>
  <c r="H458" i="91"/>
  <c r="H457" i="91"/>
  <c r="H456" i="91"/>
  <c r="H455" i="91"/>
  <c r="H454" i="91"/>
  <c r="H453" i="91"/>
  <c r="H452" i="91"/>
  <c r="H451" i="91"/>
  <c r="L139" i="91"/>
  <c r="K139" i="91" s="1"/>
  <c r="I139" i="91"/>
  <c r="H139" i="91" s="1"/>
  <c r="L138" i="91"/>
  <c r="K138" i="91" s="1"/>
  <c r="I138" i="91"/>
  <c r="H138" i="91" s="1"/>
  <c r="L137" i="91"/>
  <c r="K137" i="91" s="1"/>
  <c r="I137" i="91"/>
  <c r="H137" i="91" s="1"/>
  <c r="L136" i="91"/>
  <c r="K136" i="91" s="1"/>
  <c r="I136" i="91"/>
  <c r="H136" i="91" s="1"/>
  <c r="L135" i="91"/>
  <c r="K135" i="91" s="1"/>
  <c r="I135" i="91"/>
  <c r="H135" i="91" s="1"/>
  <c r="L134" i="91"/>
  <c r="K134" i="91" s="1"/>
  <c r="I134" i="91"/>
  <c r="H134" i="91"/>
  <c r="L133" i="91"/>
  <c r="K133" i="91" s="1"/>
  <c r="I133" i="91"/>
  <c r="H133" i="91" s="1"/>
  <c r="L132" i="91"/>
  <c r="K132" i="91" s="1"/>
  <c r="I132" i="91"/>
  <c r="H132" i="91" s="1"/>
  <c r="L131" i="91"/>
  <c r="K131" i="91" s="1"/>
  <c r="I131" i="91"/>
  <c r="H131" i="91" s="1"/>
  <c r="L130" i="91"/>
  <c r="K130" i="91" s="1"/>
  <c r="I130" i="91"/>
  <c r="H130" i="91" s="1"/>
  <c r="L129" i="91"/>
  <c r="K129" i="91" s="1"/>
  <c r="I129" i="91"/>
  <c r="H129" i="91" s="1"/>
  <c r="L128" i="91"/>
  <c r="K128" i="91"/>
  <c r="I128" i="91"/>
  <c r="H128" i="91" s="1"/>
  <c r="L127" i="91"/>
  <c r="K127" i="91" s="1"/>
  <c r="I127" i="91"/>
  <c r="H127" i="91" s="1"/>
  <c r="L126" i="91"/>
  <c r="K126" i="91" s="1"/>
  <c r="I126" i="91"/>
  <c r="H126" i="91"/>
  <c r="L125" i="91"/>
  <c r="K125" i="91" s="1"/>
  <c r="I125" i="91"/>
  <c r="H125" i="91" s="1"/>
  <c r="L124" i="91"/>
  <c r="K124" i="91"/>
  <c r="I124" i="91"/>
  <c r="H124" i="91" s="1"/>
  <c r="L123" i="91"/>
  <c r="K123" i="91"/>
  <c r="I123" i="91"/>
  <c r="H123" i="91" s="1"/>
  <c r="L122" i="91"/>
  <c r="K122" i="91" s="1"/>
  <c r="I122" i="91"/>
  <c r="H122" i="91" s="1"/>
  <c r="L121" i="91"/>
  <c r="K121" i="91" s="1"/>
  <c r="I121" i="91"/>
  <c r="H121" i="91" s="1"/>
  <c r="L120" i="91"/>
  <c r="K120" i="91"/>
  <c r="I120" i="91"/>
  <c r="H120" i="91" s="1"/>
  <c r="L119" i="91"/>
  <c r="K119" i="91" s="1"/>
  <c r="I119" i="91"/>
  <c r="H119" i="91" s="1"/>
  <c r="L118" i="91"/>
  <c r="K118" i="91" s="1"/>
  <c r="I118" i="91"/>
  <c r="H118" i="91" s="1"/>
  <c r="L117" i="91"/>
  <c r="K117" i="91" s="1"/>
  <c r="I117" i="91"/>
  <c r="H117" i="91" s="1"/>
  <c r="L116" i="91"/>
  <c r="K116" i="91" s="1"/>
  <c r="I116" i="91"/>
  <c r="H116" i="91" s="1"/>
  <c r="L115" i="91"/>
  <c r="K115" i="91" s="1"/>
  <c r="I115" i="91"/>
  <c r="H115" i="91" s="1"/>
  <c r="L114" i="91"/>
  <c r="K114" i="91"/>
  <c r="I114" i="91"/>
  <c r="H114" i="91" s="1"/>
  <c r="L113" i="91"/>
  <c r="K113" i="91" s="1"/>
  <c r="I113" i="91"/>
  <c r="H113" i="91" s="1"/>
  <c r="L112" i="91"/>
  <c r="K112" i="91" s="1"/>
  <c r="I112" i="91"/>
  <c r="H112" i="91" s="1"/>
  <c r="L110" i="91"/>
  <c r="K110" i="91"/>
  <c r="I110" i="91"/>
  <c r="H110" i="91" s="1"/>
  <c r="L109" i="91"/>
  <c r="K109" i="91" s="1"/>
  <c r="I109" i="91"/>
  <c r="H109" i="91" s="1"/>
  <c r="L108" i="91"/>
  <c r="K108" i="91" s="1"/>
  <c r="I108" i="91"/>
  <c r="H108" i="91" s="1"/>
  <c r="L107" i="91"/>
  <c r="K107" i="91" s="1"/>
  <c r="I107" i="91"/>
  <c r="H107" i="91" s="1"/>
  <c r="L106" i="91"/>
  <c r="K106" i="91" s="1"/>
  <c r="I106" i="91"/>
  <c r="H106" i="91" s="1"/>
  <c r="L105" i="91"/>
  <c r="K105" i="91" s="1"/>
  <c r="I105" i="91"/>
  <c r="H105" i="91" s="1"/>
  <c r="L104" i="91"/>
  <c r="K104" i="91" s="1"/>
  <c r="I104" i="91"/>
  <c r="H104" i="91" s="1"/>
  <c r="L103" i="91"/>
  <c r="K103" i="91"/>
  <c r="I103" i="91"/>
  <c r="H103" i="91" s="1"/>
  <c r="L102" i="91"/>
  <c r="K102" i="91" s="1"/>
  <c r="I102" i="91"/>
  <c r="H102" i="91" s="1"/>
  <c r="L101" i="91"/>
  <c r="K101" i="91" s="1"/>
  <c r="I101" i="91"/>
  <c r="H101" i="91"/>
  <c r="L100" i="91"/>
  <c r="K100" i="91" s="1"/>
  <c r="I100" i="91"/>
  <c r="H100" i="91" s="1"/>
  <c r="L99" i="91"/>
  <c r="K99" i="91" s="1"/>
  <c r="I99" i="91"/>
  <c r="H99" i="91" s="1"/>
  <c r="L98" i="91"/>
  <c r="K98" i="91"/>
  <c r="I98" i="91"/>
  <c r="H98" i="91" s="1"/>
  <c r="L97" i="91"/>
  <c r="K97" i="91" s="1"/>
  <c r="I97" i="91"/>
  <c r="H97" i="91" s="1"/>
  <c r="L96" i="91"/>
  <c r="K96" i="91" s="1"/>
  <c r="I96" i="91"/>
  <c r="H96" i="91" s="1"/>
  <c r="L95" i="91"/>
  <c r="K95" i="91"/>
  <c r="I95" i="91"/>
  <c r="H95" i="91" s="1"/>
  <c r="L94" i="91"/>
  <c r="K94" i="91" s="1"/>
  <c r="I94" i="91"/>
  <c r="H94" i="91" s="1"/>
  <c r="L93" i="91"/>
  <c r="K93" i="91" s="1"/>
  <c r="I93" i="91"/>
  <c r="H93" i="91" s="1"/>
  <c r="L92" i="91"/>
  <c r="K92" i="91" s="1"/>
  <c r="I92" i="91"/>
  <c r="H92" i="91" s="1"/>
  <c r="L91" i="91"/>
  <c r="K91" i="91" s="1"/>
  <c r="I91" i="91"/>
  <c r="H91" i="91"/>
  <c r="L90" i="91"/>
  <c r="K90" i="91" s="1"/>
  <c r="I90" i="91"/>
  <c r="H90" i="91" s="1"/>
  <c r="L89" i="91"/>
  <c r="K89" i="91" s="1"/>
  <c r="I89" i="91"/>
  <c r="H89" i="91" s="1"/>
  <c r="L88" i="91"/>
  <c r="K88" i="91" s="1"/>
  <c r="I88" i="91"/>
  <c r="H88" i="91" s="1"/>
  <c r="L87" i="91"/>
  <c r="K87" i="91" s="1"/>
  <c r="I87" i="91"/>
  <c r="H87" i="91" s="1"/>
  <c r="L86" i="91"/>
  <c r="K86" i="91"/>
  <c r="I86" i="91"/>
  <c r="H86" i="91" s="1"/>
  <c r="L85" i="91"/>
  <c r="K85" i="91" s="1"/>
  <c r="I85" i="91"/>
  <c r="H85" i="91"/>
  <c r="L84" i="91"/>
  <c r="K84" i="91" s="1"/>
  <c r="I84" i="91"/>
  <c r="H84" i="91" s="1"/>
  <c r="L83" i="91"/>
  <c r="K83" i="91"/>
  <c r="I83" i="91"/>
  <c r="H83" i="91" s="1"/>
  <c r="H428" i="91"/>
  <c r="H427" i="91"/>
  <c r="H426" i="91"/>
  <c r="H425" i="91"/>
  <c r="H424" i="91"/>
  <c r="H423" i="91"/>
  <c r="H422" i="91"/>
  <c r="H421" i="91"/>
  <c r="H420" i="91"/>
  <c r="H419" i="91"/>
  <c r="H418" i="91"/>
  <c r="H417" i="91"/>
  <c r="H416" i="91"/>
  <c r="H414" i="91"/>
  <c r="H413" i="91"/>
  <c r="H412" i="91"/>
  <c r="H411" i="91"/>
  <c r="H410" i="91"/>
  <c r="H409" i="91"/>
  <c r="H408" i="91"/>
  <c r="H407" i="91"/>
  <c r="H406" i="91"/>
  <c r="H405" i="91"/>
  <c r="H404" i="91"/>
  <c r="H403" i="91"/>
  <c r="H402" i="91"/>
  <c r="H400" i="91"/>
  <c r="H399" i="91"/>
  <c r="H398" i="91"/>
  <c r="H397" i="91"/>
  <c r="H396" i="91"/>
  <c r="H395" i="91"/>
  <c r="H394" i="91"/>
  <c r="H393" i="91"/>
  <c r="H392" i="91"/>
  <c r="H391" i="91"/>
  <c r="H390" i="91"/>
  <c r="H389" i="91"/>
  <c r="H388" i="91"/>
  <c r="H386" i="91"/>
  <c r="H385" i="91"/>
  <c r="H384" i="91"/>
  <c r="H383" i="91"/>
  <c r="H382" i="91"/>
  <c r="H381" i="91"/>
  <c r="H380" i="91"/>
  <c r="H379" i="91"/>
  <c r="H378" i="91"/>
  <c r="H377" i="91"/>
  <c r="H376" i="91"/>
  <c r="H375" i="91"/>
  <c r="H374" i="91"/>
  <c r="L303" i="91"/>
  <c r="K303" i="91" s="1"/>
  <c r="L302" i="91"/>
  <c r="K302" i="91" s="1"/>
  <c r="L301" i="91"/>
  <c r="K301" i="91" s="1"/>
  <c r="L300" i="91"/>
  <c r="K300" i="91" s="1"/>
  <c r="L299" i="91"/>
  <c r="K299" i="91" s="1"/>
  <c r="L298" i="91"/>
  <c r="K298" i="91" s="1"/>
  <c r="L297" i="91"/>
  <c r="K297" i="91" s="1"/>
  <c r="L296" i="91"/>
  <c r="K296" i="91" s="1"/>
  <c r="L295" i="91"/>
  <c r="K295" i="91" s="1"/>
  <c r="L294" i="91"/>
  <c r="K294" i="91"/>
  <c r="L293" i="91"/>
  <c r="K293" i="91" s="1"/>
  <c r="L291" i="91"/>
  <c r="K291" i="91" s="1"/>
  <c r="L290" i="91"/>
  <c r="K290" i="91" s="1"/>
  <c r="L289" i="91"/>
  <c r="K289" i="91" s="1"/>
  <c r="L288" i="91"/>
  <c r="K288" i="91" s="1"/>
  <c r="L287" i="91"/>
  <c r="K287" i="91" s="1"/>
  <c r="L286" i="91"/>
  <c r="K286" i="91" s="1"/>
  <c r="L285" i="91"/>
  <c r="K285" i="91" s="1"/>
  <c r="L284" i="91"/>
  <c r="K284" i="91" s="1"/>
  <c r="L283" i="91"/>
  <c r="K283" i="91" s="1"/>
  <c r="L282" i="91"/>
  <c r="K282" i="91" s="1"/>
  <c r="L281" i="91"/>
  <c r="K281" i="91" s="1"/>
  <c r="L267" i="91"/>
  <c r="K267" i="91" s="1"/>
  <c r="L266" i="91"/>
  <c r="K266" i="91" s="1"/>
  <c r="L265" i="91"/>
  <c r="K265" i="91" s="1"/>
  <c r="L264" i="91"/>
  <c r="K264" i="91" s="1"/>
  <c r="L263" i="91"/>
  <c r="K263" i="91" s="1"/>
  <c r="L262" i="91"/>
  <c r="K262" i="91" s="1"/>
  <c r="L261" i="91"/>
  <c r="K261" i="91" s="1"/>
  <c r="L260" i="91"/>
  <c r="K260" i="91" s="1"/>
  <c r="L259" i="91"/>
  <c r="K259" i="91" s="1"/>
  <c r="L258" i="91"/>
  <c r="K258" i="91" s="1"/>
  <c r="L257" i="91"/>
  <c r="K257" i="91" s="1"/>
  <c r="L255" i="91"/>
  <c r="K255" i="91"/>
  <c r="L254" i="91"/>
  <c r="K254" i="91" s="1"/>
  <c r="L253" i="91"/>
  <c r="K253" i="91" s="1"/>
  <c r="L252" i="91"/>
  <c r="K252" i="91" s="1"/>
  <c r="L251" i="91"/>
  <c r="K251" i="91" s="1"/>
  <c r="L250" i="91"/>
  <c r="K250" i="91"/>
  <c r="L249" i="91"/>
  <c r="K249" i="91" s="1"/>
  <c r="L248" i="91"/>
  <c r="K248" i="91"/>
  <c r="L247" i="91"/>
  <c r="K247" i="91" s="1"/>
  <c r="L246" i="91"/>
  <c r="K246" i="91" s="1"/>
  <c r="L245" i="91"/>
  <c r="K245" i="91" s="1"/>
  <c r="L231" i="91"/>
  <c r="K231" i="91" s="1"/>
  <c r="L230" i="91"/>
  <c r="K230" i="91" s="1"/>
  <c r="L229" i="91"/>
  <c r="K229" i="91"/>
  <c r="L228" i="91"/>
  <c r="K228" i="91" s="1"/>
  <c r="L227" i="91"/>
  <c r="K227" i="91" s="1"/>
  <c r="L226" i="91"/>
  <c r="K226" i="91" s="1"/>
  <c r="L225" i="91"/>
  <c r="K225" i="91"/>
  <c r="L224" i="91"/>
  <c r="K224" i="91" s="1"/>
  <c r="L223" i="91"/>
  <c r="K223" i="91" s="1"/>
  <c r="L222" i="91"/>
  <c r="K222" i="91"/>
  <c r="L221" i="91"/>
  <c r="K221" i="91" s="1"/>
  <c r="L219" i="91"/>
  <c r="K219" i="91" s="1"/>
  <c r="L218" i="91"/>
  <c r="K218" i="91" s="1"/>
  <c r="L217" i="91"/>
  <c r="K217" i="91" s="1"/>
  <c r="L216" i="91"/>
  <c r="K216" i="91" s="1"/>
  <c r="L215" i="91"/>
  <c r="K215" i="91" s="1"/>
  <c r="L214" i="91"/>
  <c r="K214" i="91" s="1"/>
  <c r="L213" i="91"/>
  <c r="K213" i="91" s="1"/>
  <c r="L212" i="91"/>
  <c r="K212" i="91"/>
  <c r="L211" i="91"/>
  <c r="K211" i="91" s="1"/>
  <c r="L210" i="91"/>
  <c r="K210" i="91" s="1"/>
  <c r="L209" i="91"/>
  <c r="K209" i="91" s="1"/>
  <c r="L195" i="91"/>
  <c r="K195" i="91" s="1"/>
  <c r="L194" i="91"/>
  <c r="K194" i="91" s="1"/>
  <c r="L193" i="91"/>
  <c r="K193" i="91" s="1"/>
  <c r="L192" i="91"/>
  <c r="K192" i="91" s="1"/>
  <c r="L191" i="91"/>
  <c r="K191" i="91" s="1"/>
  <c r="L190" i="91"/>
  <c r="K190" i="91" s="1"/>
  <c r="L189" i="91"/>
  <c r="K189" i="91" s="1"/>
  <c r="L188" i="91"/>
  <c r="K188" i="91" s="1"/>
  <c r="L187" i="91"/>
  <c r="K187" i="91" s="1"/>
  <c r="L186" i="91"/>
  <c r="K186" i="91" s="1"/>
  <c r="L185" i="91"/>
  <c r="K185" i="91" s="1"/>
  <c r="L183" i="91"/>
  <c r="K183" i="91" s="1"/>
  <c r="L182" i="91"/>
  <c r="K182" i="91" s="1"/>
  <c r="L181" i="91"/>
  <c r="K181" i="91"/>
  <c r="L180" i="91"/>
  <c r="K180" i="91" s="1"/>
  <c r="L179" i="91"/>
  <c r="K179" i="91" s="1"/>
  <c r="L178" i="91"/>
  <c r="K178" i="91" s="1"/>
  <c r="L177" i="91"/>
  <c r="K177" i="91"/>
  <c r="L176" i="91"/>
  <c r="K176" i="91" s="1"/>
  <c r="L175" i="91"/>
  <c r="K175" i="91" s="1"/>
  <c r="L174" i="91"/>
  <c r="K174" i="91" s="1"/>
  <c r="L173" i="91"/>
  <c r="K173" i="91"/>
  <c r="H373" i="91"/>
  <c r="H372" i="91"/>
  <c r="H367" i="91"/>
  <c r="H366" i="91"/>
  <c r="H364" i="91"/>
  <c r="H363" i="91"/>
  <c r="H361" i="91"/>
  <c r="H360" i="91"/>
  <c r="H359" i="91"/>
  <c r="H358" i="91"/>
  <c r="H356" i="91"/>
  <c r="H355" i="91"/>
  <c r="H354" i="91"/>
  <c r="H353" i="91"/>
  <c r="H351" i="91"/>
  <c r="H350" i="91"/>
  <c r="H349" i="91"/>
  <c r="H348" i="91"/>
  <c r="H346" i="91"/>
  <c r="H345" i="91"/>
  <c r="H344" i="91"/>
  <c r="H343" i="91"/>
  <c r="H341" i="91"/>
  <c r="H340" i="91"/>
  <c r="H339" i="91"/>
  <c r="H338" i="91"/>
  <c r="H336" i="91"/>
  <c r="H335" i="91"/>
  <c r="H334" i="91"/>
  <c r="H333" i="91"/>
  <c r="H331" i="91"/>
  <c r="H330" i="91"/>
  <c r="H329" i="91"/>
  <c r="H328" i="91"/>
  <c r="I65" i="91"/>
  <c r="H65" i="91" s="1"/>
  <c r="I64" i="91"/>
  <c r="H64" i="91" s="1"/>
  <c r="I63" i="91"/>
  <c r="H63" i="91" s="1"/>
  <c r="I62" i="91"/>
  <c r="H62" i="91" s="1"/>
  <c r="I61" i="91"/>
  <c r="H61" i="91" s="1"/>
  <c r="I60" i="91"/>
  <c r="H60" i="91" s="1"/>
  <c r="L59" i="91"/>
  <c r="K59" i="91" s="1"/>
  <c r="I59" i="91"/>
  <c r="H59" i="91" s="1"/>
  <c r="L54" i="91"/>
  <c r="K54" i="91" s="1"/>
  <c r="I54" i="91"/>
  <c r="H54" i="91" s="1"/>
  <c r="L53" i="91"/>
  <c r="K53" i="91" s="1"/>
  <c r="I53" i="91"/>
  <c r="H53" i="91" s="1"/>
  <c r="L51" i="91"/>
  <c r="K51" i="91"/>
  <c r="I51" i="91"/>
  <c r="H51" i="91" s="1"/>
  <c r="L50" i="91"/>
  <c r="K50" i="91" s="1"/>
  <c r="I50" i="91"/>
  <c r="H50" i="91" s="1"/>
  <c r="L49" i="91"/>
  <c r="K49" i="91" s="1"/>
  <c r="I49" i="91"/>
  <c r="H49" i="91" s="1"/>
  <c r="L44" i="91"/>
  <c r="K44" i="91" s="1"/>
  <c r="I44" i="91"/>
  <c r="H44" i="91" s="1"/>
  <c r="L43" i="91"/>
  <c r="K43" i="91" s="1"/>
  <c r="I43" i="91"/>
  <c r="H43" i="91" s="1"/>
  <c r="L41" i="91"/>
  <c r="K41" i="91" s="1"/>
  <c r="I41" i="91"/>
  <c r="H41" i="91" s="1"/>
  <c r="L40" i="91"/>
  <c r="K40" i="91" s="1"/>
  <c r="I40" i="91"/>
  <c r="H40" i="91" s="1"/>
  <c r="L39" i="91"/>
  <c r="K39" i="91" s="1"/>
  <c r="I39" i="91"/>
  <c r="H39" i="91" s="1"/>
  <c r="H781" i="91"/>
  <c r="H779" i="91"/>
  <c r="H778" i="91"/>
  <c r="H777" i="91"/>
  <c r="H776" i="91"/>
  <c r="H775" i="91"/>
  <c r="H774" i="91"/>
  <c r="H773" i="91"/>
  <c r="H772" i="91"/>
  <c r="H771" i="91"/>
  <c r="H770" i="91"/>
  <c r="H769" i="91"/>
  <c r="H768" i="91"/>
  <c r="H767" i="91"/>
  <c r="H766" i="91"/>
  <c r="H765" i="91"/>
  <c r="H764" i="91"/>
  <c r="H763" i="91"/>
  <c r="H762" i="91"/>
  <c r="H760" i="91"/>
  <c r="H759" i="91"/>
  <c r="H758" i="91"/>
  <c r="H757" i="91"/>
  <c r="H756" i="91"/>
  <c r="H755" i="91"/>
  <c r="H754" i="91"/>
  <c r="H753" i="91"/>
  <c r="H752" i="91"/>
  <c r="H751" i="91"/>
  <c r="H750" i="91"/>
  <c r="H749" i="91"/>
  <c r="H748" i="91"/>
  <c r="H747" i="91"/>
  <c r="H746" i="91"/>
  <c r="H745" i="91"/>
  <c r="H744" i="91"/>
  <c r="H743" i="91"/>
  <c r="H742" i="91"/>
  <c r="H741" i="91"/>
  <c r="H740" i="91"/>
  <c r="H739" i="91"/>
  <c r="H738" i="91"/>
  <c r="H737" i="91"/>
  <c r="H736" i="91"/>
  <c r="H735" i="91"/>
  <c r="H734" i="91"/>
  <c r="H733" i="91"/>
  <c r="H732" i="91"/>
  <c r="H731" i="91"/>
  <c r="H730" i="91"/>
  <c r="H729" i="91"/>
  <c r="H728" i="91"/>
  <c r="H727" i="91"/>
  <c r="H726" i="91"/>
  <c r="H725" i="91"/>
  <c r="H724" i="91"/>
  <c r="H723" i="91"/>
  <c r="H722" i="91"/>
  <c r="H721" i="91"/>
  <c r="H720" i="91"/>
  <c r="H719" i="91"/>
  <c r="H718" i="91"/>
  <c r="H717" i="91"/>
  <c r="H716" i="91"/>
  <c r="H715" i="91"/>
  <c r="H713" i="91"/>
  <c r="H712" i="91"/>
  <c r="H711" i="91"/>
  <c r="H710" i="91"/>
  <c r="H709" i="91"/>
  <c r="H708" i="91"/>
  <c r="H707" i="91"/>
  <c r="H706" i="91"/>
  <c r="H705" i="91"/>
  <c r="H704" i="91"/>
  <c r="H703" i="91"/>
  <c r="H702" i="91"/>
  <c r="H701" i="91"/>
  <c r="H700" i="91"/>
  <c r="H699" i="91"/>
  <c r="H698" i="91"/>
  <c r="H697" i="91"/>
  <c r="H696" i="91"/>
  <c r="H695" i="91"/>
  <c r="H694" i="91"/>
  <c r="H693" i="91"/>
  <c r="H692" i="91"/>
  <c r="H691" i="91"/>
  <c r="H690" i="91"/>
  <c r="H689" i="91"/>
  <c r="H688" i="91"/>
  <c r="H687" i="91"/>
  <c r="H686" i="91"/>
  <c r="H685" i="91"/>
  <c r="H684" i="91"/>
  <c r="H683" i="91"/>
  <c r="H682" i="91"/>
  <c r="H681" i="91"/>
  <c r="H680" i="91"/>
  <c r="H679" i="91"/>
  <c r="H678" i="91"/>
  <c r="H677" i="91"/>
  <c r="H676" i="91"/>
  <c r="H675" i="91"/>
  <c r="H674" i="91"/>
  <c r="H673" i="91"/>
  <c r="H672" i="91"/>
  <c r="H671" i="91"/>
  <c r="H670" i="91"/>
  <c r="H669" i="91"/>
  <c r="H668" i="91"/>
  <c r="H667" i="91"/>
  <c r="H666" i="91"/>
  <c r="H665" i="91"/>
  <c r="H664" i="91"/>
  <c r="H663" i="91"/>
  <c r="H661" i="91"/>
  <c r="H660" i="91"/>
  <c r="H659" i="91"/>
  <c r="H658" i="91"/>
  <c r="H657" i="91"/>
  <c r="H656" i="91"/>
  <c r="H655" i="91"/>
  <c r="H654" i="91"/>
  <c r="H653" i="91"/>
  <c r="H652" i="91"/>
  <c r="H651" i="91"/>
  <c r="H650" i="91"/>
  <c r="H649" i="91"/>
  <c r="H648" i="91"/>
  <c r="H647" i="91"/>
  <c r="H646" i="91"/>
  <c r="H645" i="91"/>
  <c r="H644" i="91"/>
  <c r="H643" i="91"/>
  <c r="H642" i="91"/>
  <c r="H641" i="91"/>
  <c r="H640" i="91"/>
  <c r="H639" i="91"/>
  <c r="H638" i="91"/>
  <c r="H637" i="91"/>
  <c r="H636" i="91"/>
  <c r="H635" i="91"/>
  <c r="H634" i="91"/>
  <c r="H633" i="91"/>
  <c r="H632" i="91"/>
  <c r="H631" i="91"/>
  <c r="H630" i="91"/>
  <c r="H629" i="91"/>
  <c r="H628" i="91"/>
  <c r="H627" i="91"/>
  <c r="H626" i="91"/>
  <c r="H625" i="91"/>
  <c r="H624" i="91"/>
  <c r="H623" i="91"/>
  <c r="H622" i="91"/>
  <c r="H621" i="91"/>
  <c r="H620" i="91"/>
  <c r="H619" i="91"/>
  <c r="H617" i="91"/>
  <c r="H616" i="91"/>
  <c r="H615" i="91"/>
  <c r="H614" i="91"/>
  <c r="H612" i="91"/>
  <c r="H611" i="91"/>
  <c r="H610" i="91"/>
  <c r="H609" i="91"/>
  <c r="H608" i="91"/>
  <c r="H607" i="91"/>
  <c r="H606" i="91"/>
  <c r="H605" i="91"/>
  <c r="H604" i="91"/>
  <c r="H603" i="91"/>
  <c r="H602" i="91"/>
  <c r="H601" i="91"/>
  <c r="H600" i="91"/>
  <c r="H599" i="91"/>
  <c r="H598" i="91"/>
  <c r="H597" i="91"/>
  <c r="H596" i="91"/>
  <c r="H595" i="91"/>
  <c r="H594" i="91"/>
  <c r="H593" i="91"/>
  <c r="H592" i="91"/>
  <c r="H591" i="91"/>
  <c r="H590" i="91"/>
  <c r="H589" i="91"/>
  <c r="H588" i="91"/>
  <c r="H587" i="91"/>
  <c r="H586" i="91"/>
  <c r="H585" i="91"/>
  <c r="H584" i="91"/>
  <c r="H583" i="91"/>
  <c r="H582" i="91"/>
  <c r="H581" i="91"/>
  <c r="H580" i="91"/>
  <c r="H579" i="91"/>
  <c r="H578" i="91"/>
  <c r="H577" i="91"/>
  <c r="H576" i="91"/>
  <c r="H575" i="91"/>
  <c r="H574" i="91"/>
  <c r="H573" i="91"/>
  <c r="H572" i="91"/>
  <c r="H571" i="91"/>
  <c r="H570" i="91"/>
  <c r="H569" i="91"/>
  <c r="H568" i="91"/>
  <c r="H567" i="91"/>
  <c r="H566" i="91"/>
  <c r="H565" i="91"/>
  <c r="H564" i="91"/>
  <c r="H563" i="91"/>
  <c r="H562" i="91"/>
  <c r="H561" i="91"/>
  <c r="H560" i="91"/>
  <c r="H559" i="91"/>
  <c r="H558" i="91"/>
  <c r="H556" i="91"/>
  <c r="H555" i="91"/>
  <c r="H554" i="91"/>
  <c r="H553" i="91"/>
  <c r="H552" i="91"/>
  <c r="H551" i="91"/>
  <c r="H549" i="91"/>
  <c r="H548" i="91"/>
  <c r="H547" i="91"/>
  <c r="H546" i="91"/>
  <c r="H545" i="91"/>
  <c r="H544" i="91"/>
  <c r="M321" i="91" l="1"/>
  <c r="M107" i="91"/>
  <c r="M101" i="91"/>
  <c r="M99" i="91"/>
  <c r="M189" i="91"/>
  <c r="M229" i="91"/>
  <c r="M225" i="91"/>
  <c r="M183" i="91"/>
  <c r="M178" i="91"/>
  <c r="M133" i="91"/>
  <c r="M130" i="91"/>
  <c r="M118" i="91"/>
  <c r="M89" i="91"/>
  <c r="M85" i="91"/>
  <c r="M139" i="91"/>
  <c r="M131" i="91"/>
  <c r="M121" i="91"/>
  <c r="M117" i="91"/>
  <c r="M113" i="91"/>
  <c r="M98" i="91"/>
  <c r="M86" i="91"/>
  <c r="M67" i="91"/>
  <c r="M209" i="91"/>
  <c r="M293" i="91"/>
  <c r="M289" i="91"/>
  <c r="M253" i="91"/>
  <c r="M245" i="91"/>
  <c r="M175" i="91"/>
  <c r="M49" i="91"/>
  <c r="M41" i="91"/>
  <c r="M53" i="91"/>
  <c r="M181" i="91"/>
  <c r="M213" i="91"/>
  <c r="M249" i="91"/>
  <c r="M261" i="91"/>
  <c r="M285" i="91"/>
  <c r="M54" i="91"/>
  <c r="M221" i="91"/>
  <c r="M257" i="91"/>
  <c r="M281" i="91"/>
  <c r="M297" i="91"/>
  <c r="M43" i="91"/>
  <c r="M50" i="91"/>
  <c r="M193" i="91"/>
  <c r="M217" i="91"/>
  <c r="M265" i="91"/>
  <c r="M301" i="91"/>
  <c r="M95" i="91"/>
  <c r="M105" i="91"/>
  <c r="M114" i="91"/>
  <c r="M127" i="91"/>
  <c r="M137" i="91"/>
  <c r="M73" i="91"/>
  <c r="M177" i="91"/>
  <c r="M185" i="91"/>
  <c r="M96" i="91"/>
  <c r="M83" i="91"/>
  <c r="M93" i="91"/>
  <c r="M115" i="91"/>
  <c r="M123" i="91"/>
  <c r="M125" i="91"/>
  <c r="M44" i="91"/>
  <c r="M108" i="91"/>
  <c r="M128" i="91"/>
  <c r="M182" i="91"/>
  <c r="M186" i="91"/>
  <c r="M51" i="91"/>
  <c r="M59" i="91"/>
  <c r="M91" i="91"/>
  <c r="M94" i="91"/>
  <c r="M126" i="91"/>
  <c r="M39" i="91"/>
  <c r="M70" i="91"/>
  <c r="M71" i="91"/>
  <c r="M74" i="91"/>
  <c r="M92" i="91"/>
  <c r="M102" i="91"/>
  <c r="M103" i="91"/>
  <c r="M106" i="91"/>
  <c r="M112" i="91"/>
  <c r="M124" i="91"/>
  <c r="M134" i="91"/>
  <c r="M135" i="91"/>
  <c r="M138" i="91"/>
  <c r="M173" i="91"/>
  <c r="M174" i="91"/>
  <c r="M90" i="91"/>
  <c r="M122" i="91"/>
  <c r="M87" i="91"/>
  <c r="M97" i="91"/>
  <c r="M109" i="91"/>
  <c r="M110" i="91"/>
  <c r="M119" i="91"/>
  <c r="M129" i="91"/>
  <c r="M179" i="91"/>
  <c r="M176" i="91"/>
  <c r="M180" i="91"/>
  <c r="M187" i="91"/>
  <c r="M190" i="91"/>
  <c r="M195" i="91"/>
  <c r="M210" i="91"/>
  <c r="M214" i="91"/>
  <c r="M219" i="91"/>
  <c r="M222" i="91"/>
  <c r="M227" i="91"/>
  <c r="M231" i="91"/>
  <c r="M247" i="91"/>
  <c r="M250" i="91"/>
  <c r="M255" i="91"/>
  <c r="M258" i="91"/>
  <c r="M263" i="91"/>
  <c r="M266" i="91"/>
  <c r="M283" i="91"/>
  <c r="M286" i="91"/>
  <c r="M291" i="91"/>
  <c r="M294" i="91"/>
  <c r="M299" i="91"/>
  <c r="M302" i="91"/>
  <c r="M319" i="91"/>
  <c r="M322" i="91"/>
  <c r="M327" i="91"/>
  <c r="M68" i="91"/>
  <c r="M84" i="91"/>
  <c r="M100" i="91"/>
  <c r="M116" i="91"/>
  <c r="M132" i="91"/>
  <c r="M191" i="91"/>
  <c r="M194" i="91"/>
  <c r="M211" i="91"/>
  <c r="M215" i="91"/>
  <c r="M218" i="91"/>
  <c r="M223" i="91"/>
  <c r="M226" i="91"/>
  <c r="M230" i="91"/>
  <c r="M246" i="91"/>
  <c r="M251" i="91"/>
  <c r="M254" i="91"/>
  <c r="M259" i="91"/>
  <c r="M262" i="91"/>
  <c r="M267" i="91"/>
  <c r="M282" i="91"/>
  <c r="M287" i="91"/>
  <c r="M290" i="91"/>
  <c r="M295" i="91"/>
  <c r="M298" i="91"/>
  <c r="M303" i="91"/>
  <c r="M318" i="91"/>
  <c r="M40" i="91"/>
  <c r="M88" i="91"/>
  <c r="M104" i="91"/>
  <c r="M120" i="91"/>
  <c r="M136" i="91"/>
  <c r="M188" i="91"/>
  <c r="M192" i="91"/>
  <c r="M212" i="91"/>
  <c r="M216" i="91"/>
  <c r="M224" i="91"/>
  <c r="M228" i="91"/>
  <c r="M248" i="91"/>
  <c r="M252" i="91"/>
  <c r="M260" i="91"/>
  <c r="M264" i="91"/>
  <c r="M284" i="91"/>
  <c r="M288" i="91"/>
  <c r="M296" i="91"/>
  <c r="M300" i="91"/>
  <c r="AB101" i="87"/>
  <c r="AB100" i="87"/>
  <c r="AB99" i="87"/>
  <c r="AB98" i="87"/>
  <c r="AB97" i="87"/>
  <c r="AB96" i="87"/>
  <c r="AB95" i="87"/>
  <c r="AB94" i="87"/>
  <c r="AB93" i="87"/>
  <c r="AB92" i="87"/>
  <c r="AB91" i="87"/>
  <c r="AB90" i="87"/>
  <c r="AB89" i="87"/>
  <c r="AB88" i="87"/>
  <c r="AB87" i="87"/>
  <c r="AB86" i="87"/>
  <c r="AB85" i="87"/>
  <c r="AB84" i="87"/>
  <c r="AB83" i="87"/>
  <c r="AB82" i="87"/>
  <c r="AB81" i="87"/>
  <c r="AB80" i="87"/>
  <c r="AB79" i="87"/>
  <c r="AB78" i="87"/>
  <c r="AB77" i="87"/>
  <c r="AB76" i="87"/>
  <c r="AB75" i="87"/>
  <c r="AB74" i="87"/>
  <c r="AB72" i="87"/>
  <c r="AB42" i="87"/>
  <c r="Y21" i="89"/>
  <c r="Y20" i="89"/>
  <c r="Y19" i="89"/>
  <c r="Y16" i="89"/>
  <c r="AB16" i="89"/>
  <c r="AB19" i="89"/>
  <c r="AB20" i="89"/>
  <c r="AB21" i="89"/>
  <c r="AC72" i="87" l="1"/>
  <c r="I514" i="91"/>
  <c r="AC101" i="87"/>
  <c r="L542" i="91" s="1"/>
  <c r="K542" i="91" s="1"/>
  <c r="I542" i="91"/>
  <c r="AC100" i="87"/>
  <c r="L541" i="91" s="1"/>
  <c r="K541" i="91" s="1"/>
  <c r="M541" i="91" s="1"/>
  <c r="I541" i="91"/>
  <c r="AC99" i="87"/>
  <c r="L540" i="91" s="1"/>
  <c r="K540" i="91" s="1"/>
  <c r="I540" i="91"/>
  <c r="AC98" i="87"/>
  <c r="L539" i="91" s="1"/>
  <c r="K539" i="91" s="1"/>
  <c r="M539" i="91" s="1"/>
  <c r="I539" i="91"/>
  <c r="AC97" i="87"/>
  <c r="L538" i="91" s="1"/>
  <c r="K538" i="91" s="1"/>
  <c r="I538" i="91"/>
  <c r="AC96" i="87"/>
  <c r="L537" i="91" s="1"/>
  <c r="K537" i="91" s="1"/>
  <c r="I537" i="91"/>
  <c r="AC95" i="87"/>
  <c r="L536" i="91" s="1"/>
  <c r="K536" i="91" s="1"/>
  <c r="I536" i="91"/>
  <c r="AC94" i="87"/>
  <c r="L535" i="91" s="1"/>
  <c r="K535" i="91" s="1"/>
  <c r="M535" i="91" s="1"/>
  <c r="I535" i="91"/>
  <c r="AC93" i="87"/>
  <c r="L534" i="91" s="1"/>
  <c r="K534" i="91" s="1"/>
  <c r="I534" i="91"/>
  <c r="AC92" i="87"/>
  <c r="L533" i="91" s="1"/>
  <c r="K533" i="91" s="1"/>
  <c r="M533" i="91" s="1"/>
  <c r="I533" i="91"/>
  <c r="AC91" i="87"/>
  <c r="L532" i="91" s="1"/>
  <c r="K532" i="91" s="1"/>
  <c r="M532" i="91" s="1"/>
  <c r="I532" i="91"/>
  <c r="AC90" i="87"/>
  <c r="L531" i="91" s="1"/>
  <c r="K531" i="91" s="1"/>
  <c r="M531" i="91" s="1"/>
  <c r="I531" i="91"/>
  <c r="AC89" i="87"/>
  <c r="L530" i="91" s="1"/>
  <c r="K530" i="91" s="1"/>
  <c r="I530" i="91"/>
  <c r="AC88" i="87"/>
  <c r="L529" i="91" s="1"/>
  <c r="K529" i="91" s="1"/>
  <c r="I529" i="91"/>
  <c r="AC87" i="87"/>
  <c r="L528" i="91" s="1"/>
  <c r="K528" i="91" s="1"/>
  <c r="M528" i="91" s="1"/>
  <c r="I528" i="91"/>
  <c r="AC86" i="87"/>
  <c r="L527" i="91" s="1"/>
  <c r="K527" i="91" s="1"/>
  <c r="M527" i="91" s="1"/>
  <c r="I527" i="91"/>
  <c r="AC85" i="87"/>
  <c r="L526" i="91" s="1"/>
  <c r="K526" i="91" s="1"/>
  <c r="I526" i="91"/>
  <c r="AC84" i="87"/>
  <c r="L525" i="91" s="1"/>
  <c r="K525" i="91" s="1"/>
  <c r="M525" i="91" s="1"/>
  <c r="I525" i="91"/>
  <c r="AC83" i="87"/>
  <c r="L524" i="91" s="1"/>
  <c r="K524" i="91" s="1"/>
  <c r="M524" i="91" s="1"/>
  <c r="I524" i="91"/>
  <c r="AC82" i="87"/>
  <c r="L523" i="91" s="1"/>
  <c r="K523" i="91" s="1"/>
  <c r="M523" i="91" s="1"/>
  <c r="I523" i="91"/>
  <c r="AC81" i="87"/>
  <c r="L522" i="91" s="1"/>
  <c r="K522" i="91" s="1"/>
  <c r="I522" i="91"/>
  <c r="AC80" i="87"/>
  <c r="L521" i="91" s="1"/>
  <c r="K521" i="91" s="1"/>
  <c r="M521" i="91" s="1"/>
  <c r="I521" i="91"/>
  <c r="AC79" i="87"/>
  <c r="L520" i="91" s="1"/>
  <c r="K520" i="91" s="1"/>
  <c r="I520" i="91"/>
  <c r="AC78" i="87"/>
  <c r="L519" i="91" s="1"/>
  <c r="K519" i="91" s="1"/>
  <c r="M519" i="91" s="1"/>
  <c r="I519" i="91"/>
  <c r="AC77" i="87"/>
  <c r="L518" i="91" s="1"/>
  <c r="K518" i="91" s="1"/>
  <c r="M518" i="91" s="1"/>
  <c r="I518" i="91"/>
  <c r="AC76" i="87"/>
  <c r="L517" i="91" s="1"/>
  <c r="K517" i="91" s="1"/>
  <c r="M517" i="91" s="1"/>
  <c r="I517" i="91"/>
  <c r="AC75" i="87"/>
  <c r="L516" i="91" s="1"/>
  <c r="K516" i="91" s="1"/>
  <c r="M516" i="91" s="1"/>
  <c r="I516" i="91"/>
  <c r="I513" i="91"/>
  <c r="AC74" i="87"/>
  <c r="L515" i="91" s="1"/>
  <c r="K515" i="91" s="1"/>
  <c r="I515" i="91"/>
  <c r="AC19" i="89"/>
  <c r="I339" i="91"/>
  <c r="AC21" i="89"/>
  <c r="I341" i="91"/>
  <c r="AC16" i="89"/>
  <c r="I338" i="91"/>
  <c r="AC20" i="89"/>
  <c r="I340" i="91"/>
  <c r="I334" i="91"/>
  <c r="Z21" i="89"/>
  <c r="L336" i="91" s="1"/>
  <c r="K336" i="91" s="1"/>
  <c r="M336" i="91" s="1"/>
  <c r="I336" i="91"/>
  <c r="Z20" i="89"/>
  <c r="L335" i="91" s="1"/>
  <c r="K335" i="91" s="1"/>
  <c r="I335" i="91"/>
  <c r="Z16" i="89"/>
  <c r="I333" i="91"/>
  <c r="AC42" i="87"/>
  <c r="Z19" i="89"/>
  <c r="M540" i="91" l="1"/>
  <c r="M537" i="91"/>
  <c r="M536" i="91"/>
  <c r="M534" i="91"/>
  <c r="M529" i="91"/>
  <c r="M522" i="91"/>
  <c r="M520" i="91"/>
  <c r="M515" i="91"/>
  <c r="M526" i="91"/>
  <c r="M542" i="91"/>
  <c r="M538" i="91"/>
  <c r="M530" i="91"/>
  <c r="I81" i="91"/>
  <c r="H81" i="91" s="1"/>
  <c r="L514" i="91"/>
  <c r="K514" i="91" s="1"/>
  <c r="M514" i="91" s="1"/>
  <c r="AB102" i="87"/>
  <c r="L513" i="91"/>
  <c r="K513" i="91" s="1"/>
  <c r="M513" i="91" s="1"/>
  <c r="I80" i="91"/>
  <c r="H80" i="91" s="1"/>
  <c r="H543" i="91"/>
  <c r="H342" i="91"/>
  <c r="L339" i="91"/>
  <c r="K339" i="91" s="1"/>
  <c r="M339" i="91" s="1"/>
  <c r="L45" i="91"/>
  <c r="L341" i="91"/>
  <c r="K341" i="91" s="1"/>
  <c r="M341" i="91" s="1"/>
  <c r="L47" i="91"/>
  <c r="I27" i="91"/>
  <c r="H27" i="91" s="1"/>
  <c r="AB22" i="89"/>
  <c r="I342" i="91" s="1"/>
  <c r="L340" i="91"/>
  <c r="K340" i="91" s="1"/>
  <c r="M340" i="91" s="1"/>
  <c r="L46" i="91"/>
  <c r="I33" i="91"/>
  <c r="H33" i="91" s="1"/>
  <c r="L338" i="91"/>
  <c r="K338" i="91" s="1"/>
  <c r="M338" i="91" s="1"/>
  <c r="L42" i="91"/>
  <c r="Y22" i="89"/>
  <c r="I337" i="91" s="1"/>
  <c r="L334" i="91"/>
  <c r="K334" i="91" s="1"/>
  <c r="M334" i="91" s="1"/>
  <c r="I37" i="91"/>
  <c r="H37" i="91" s="1"/>
  <c r="H337" i="91"/>
  <c r="M335" i="91"/>
  <c r="L333" i="91"/>
  <c r="K333" i="91" s="1"/>
  <c r="M333" i="91" s="1"/>
  <c r="I36" i="91"/>
  <c r="H36" i="91" s="1"/>
  <c r="Z22" i="89" l="1"/>
  <c r="L337" i="91" s="1"/>
  <c r="K337" i="91" s="1"/>
  <c r="M337" i="91" s="1"/>
  <c r="AC102" i="87"/>
  <c r="I543" i="91"/>
  <c r="K45" i="91"/>
  <c r="K47" i="91"/>
  <c r="K46" i="91"/>
  <c r="K42" i="91"/>
  <c r="AC22" i="89"/>
  <c r="Y27" i="89"/>
  <c r="B2" i="90"/>
  <c r="B3" i="90"/>
  <c r="B4" i="90"/>
  <c r="B7" i="90"/>
  <c r="B8" i="90"/>
  <c r="V16" i="90"/>
  <c r="Y16" i="90"/>
  <c r="V19" i="90"/>
  <c r="Y19" i="90"/>
  <c r="V20" i="90"/>
  <c r="Y20" i="90"/>
  <c r="V21" i="90"/>
  <c r="Y21" i="90"/>
  <c r="B2" i="73"/>
  <c r="B3" i="73"/>
  <c r="B4" i="73"/>
  <c r="B7" i="73"/>
  <c r="B8" i="73"/>
  <c r="AN14" i="73"/>
  <c r="AN15" i="73"/>
  <c r="AN16" i="73"/>
  <c r="AN17" i="73"/>
  <c r="AN18" i="73"/>
  <c r="AN19" i="73"/>
  <c r="AN20" i="73"/>
  <c r="AN21" i="73"/>
  <c r="AN22" i="73"/>
  <c r="AN23" i="73"/>
  <c r="AN24" i="73"/>
  <c r="V25" i="73"/>
  <c r="Y25" i="73"/>
  <c r="AB25" i="73"/>
  <c r="AE25" i="73"/>
  <c r="AH25" i="73"/>
  <c r="AK25" i="73"/>
  <c r="AN26" i="73"/>
  <c r="AN27" i="73"/>
  <c r="AN28" i="73"/>
  <c r="AN29" i="73"/>
  <c r="AN30" i="73"/>
  <c r="AN31" i="73"/>
  <c r="AN32" i="73"/>
  <c r="AN33" i="73"/>
  <c r="AN34" i="73"/>
  <c r="AN35" i="73"/>
  <c r="AN36" i="73"/>
  <c r="V37" i="73"/>
  <c r="Y37" i="73"/>
  <c r="AB37" i="73"/>
  <c r="AE37" i="73"/>
  <c r="AH37" i="73"/>
  <c r="AK37" i="73"/>
  <c r="V38" i="73"/>
  <c r="Y38" i="73"/>
  <c r="AB38" i="73"/>
  <c r="AE38" i="73"/>
  <c r="AH38" i="73"/>
  <c r="AK38" i="73"/>
  <c r="V39" i="73"/>
  <c r="Y39" i="73"/>
  <c r="AB39" i="73"/>
  <c r="AE39" i="73"/>
  <c r="AH39" i="73"/>
  <c r="AK39" i="73"/>
  <c r="V40" i="73"/>
  <c r="Y40" i="73"/>
  <c r="AB40" i="73"/>
  <c r="AE40" i="73"/>
  <c r="AH40" i="73"/>
  <c r="AK40" i="73"/>
  <c r="V41" i="73"/>
  <c r="Y41" i="73"/>
  <c r="AB41" i="73"/>
  <c r="AE41" i="73"/>
  <c r="AH41" i="73"/>
  <c r="AK41" i="73"/>
  <c r="V42" i="73"/>
  <c r="Y42" i="73"/>
  <c r="AB42" i="73"/>
  <c r="AE42" i="73"/>
  <c r="AH42" i="73"/>
  <c r="AK42" i="73"/>
  <c r="V43" i="73"/>
  <c r="Y43" i="73"/>
  <c r="AB43" i="73"/>
  <c r="AE43" i="73"/>
  <c r="AH43" i="73"/>
  <c r="AK43" i="73"/>
  <c r="V44" i="73"/>
  <c r="Y44" i="73"/>
  <c r="AB44" i="73"/>
  <c r="AE44" i="73"/>
  <c r="AH44" i="73"/>
  <c r="AK44" i="73"/>
  <c r="V45" i="73"/>
  <c r="Y45" i="73"/>
  <c r="AB45" i="73"/>
  <c r="AE45" i="73"/>
  <c r="AH45" i="73"/>
  <c r="AK45" i="73"/>
  <c r="V46" i="73"/>
  <c r="Y46" i="73"/>
  <c r="AB46" i="73"/>
  <c r="AE46" i="73"/>
  <c r="AH46" i="73"/>
  <c r="AK46" i="73"/>
  <c r="V47" i="73"/>
  <c r="Y47" i="73"/>
  <c r="AB47" i="73"/>
  <c r="AE47" i="73"/>
  <c r="AH47" i="73"/>
  <c r="AK47" i="73"/>
  <c r="V48" i="73"/>
  <c r="Y48" i="73"/>
  <c r="AB48" i="73"/>
  <c r="AE48" i="73"/>
  <c r="AH48" i="73"/>
  <c r="AK48" i="73"/>
  <c r="B2" i="65"/>
  <c r="B3" i="65"/>
  <c r="B4" i="65"/>
  <c r="B7" i="65"/>
  <c r="B8" i="65"/>
  <c r="B9" i="65"/>
  <c r="V69" i="65"/>
  <c r="V74" i="65"/>
  <c r="V118" i="65"/>
  <c r="V170" i="65"/>
  <c r="V217" i="65"/>
  <c r="V236" i="65"/>
  <c r="V295" i="65"/>
  <c r="V300" i="65"/>
  <c r="V344" i="65"/>
  <c r="V396" i="65"/>
  <c r="V443" i="65"/>
  <c r="V462" i="65"/>
  <c r="V466" i="65"/>
  <c r="V467" i="65"/>
  <c r="V468" i="65"/>
  <c r="V469" i="65"/>
  <c r="V470" i="65"/>
  <c r="V471" i="65"/>
  <c r="V472" i="65"/>
  <c r="V473" i="65"/>
  <c r="V474" i="65"/>
  <c r="V475" i="65"/>
  <c r="V476" i="65"/>
  <c r="V477" i="65"/>
  <c r="V478" i="65"/>
  <c r="V479" i="65"/>
  <c r="V480" i="65"/>
  <c r="V481" i="65"/>
  <c r="V482" i="65"/>
  <c r="V483" i="65"/>
  <c r="V484" i="65"/>
  <c r="V485" i="65"/>
  <c r="V486" i="65"/>
  <c r="V487" i="65"/>
  <c r="V488" i="65"/>
  <c r="V489" i="65"/>
  <c r="V490" i="65"/>
  <c r="V491" i="65"/>
  <c r="V492" i="65"/>
  <c r="V493" i="65"/>
  <c r="V494" i="65"/>
  <c r="V495" i="65"/>
  <c r="V496" i="65"/>
  <c r="V497" i="65"/>
  <c r="V498" i="65"/>
  <c r="V499" i="65"/>
  <c r="V500" i="65"/>
  <c r="V501" i="65"/>
  <c r="V502" i="65"/>
  <c r="V503" i="65"/>
  <c r="V504" i="65"/>
  <c r="V505" i="65"/>
  <c r="V506" i="65"/>
  <c r="V507" i="65"/>
  <c r="V508" i="65"/>
  <c r="V509" i="65"/>
  <c r="V510" i="65"/>
  <c r="V511" i="65"/>
  <c r="V512" i="65"/>
  <c r="V513" i="65"/>
  <c r="V514" i="65"/>
  <c r="V515" i="65"/>
  <c r="V516" i="65"/>
  <c r="V517" i="65"/>
  <c r="V518" i="65"/>
  <c r="V519" i="65"/>
  <c r="V520" i="65"/>
  <c r="V522" i="65"/>
  <c r="V523" i="65"/>
  <c r="V524" i="65"/>
  <c r="V525" i="65"/>
  <c r="V527" i="65"/>
  <c r="V528" i="65"/>
  <c r="V529" i="65"/>
  <c r="V530" i="65"/>
  <c r="V531" i="65"/>
  <c r="V532" i="65"/>
  <c r="V533" i="65"/>
  <c r="V534" i="65"/>
  <c r="V535" i="65"/>
  <c r="V536" i="65"/>
  <c r="V537" i="65"/>
  <c r="V538" i="65"/>
  <c r="V539" i="65"/>
  <c r="V540" i="65"/>
  <c r="V541" i="65"/>
  <c r="V542" i="65"/>
  <c r="V543" i="65"/>
  <c r="V544" i="65"/>
  <c r="V545" i="65"/>
  <c r="V546" i="65"/>
  <c r="V547" i="65"/>
  <c r="V548" i="65"/>
  <c r="V549" i="65"/>
  <c r="V550" i="65"/>
  <c r="V551" i="65"/>
  <c r="V552" i="65"/>
  <c r="V553" i="65"/>
  <c r="V554" i="65"/>
  <c r="V555" i="65"/>
  <c r="V556" i="65"/>
  <c r="V557" i="65"/>
  <c r="V558" i="65"/>
  <c r="V559" i="65"/>
  <c r="V560" i="65"/>
  <c r="V561" i="65"/>
  <c r="V562" i="65"/>
  <c r="V563" i="65"/>
  <c r="V564" i="65"/>
  <c r="V565" i="65"/>
  <c r="V566" i="65"/>
  <c r="V567" i="65"/>
  <c r="V568" i="65"/>
  <c r="V569" i="65"/>
  <c r="V571" i="65"/>
  <c r="V572" i="65"/>
  <c r="V573" i="65"/>
  <c r="V574" i="65"/>
  <c r="V575" i="65"/>
  <c r="V576" i="65"/>
  <c r="V577" i="65"/>
  <c r="V578" i="65"/>
  <c r="V579" i="65"/>
  <c r="V580" i="65"/>
  <c r="V581" i="65"/>
  <c r="V582" i="65"/>
  <c r="V583" i="65"/>
  <c r="V584" i="65"/>
  <c r="V585" i="65"/>
  <c r="V586" i="65"/>
  <c r="V587" i="65"/>
  <c r="V588" i="65"/>
  <c r="V589" i="65"/>
  <c r="V590" i="65"/>
  <c r="V591" i="65"/>
  <c r="V592" i="65"/>
  <c r="V593" i="65"/>
  <c r="V594" i="65"/>
  <c r="V595" i="65"/>
  <c r="V596" i="65"/>
  <c r="V597" i="65"/>
  <c r="V598" i="65"/>
  <c r="V599" i="65"/>
  <c r="V600" i="65"/>
  <c r="V601" i="65"/>
  <c r="V602" i="65"/>
  <c r="V603" i="65"/>
  <c r="V604" i="65"/>
  <c r="V605" i="65"/>
  <c r="V606" i="65"/>
  <c r="V607" i="65"/>
  <c r="V608" i="65"/>
  <c r="V609" i="65"/>
  <c r="V610" i="65"/>
  <c r="V611" i="65"/>
  <c r="V612" i="65"/>
  <c r="V613" i="65"/>
  <c r="V614" i="65"/>
  <c r="V615" i="65"/>
  <c r="V616" i="65"/>
  <c r="V617" i="65"/>
  <c r="V618" i="65"/>
  <c r="V619" i="65"/>
  <c r="V620" i="65"/>
  <c r="V621" i="65"/>
  <c r="V623" i="65"/>
  <c r="V624" i="65"/>
  <c r="V625" i="65"/>
  <c r="V626" i="65"/>
  <c r="V627" i="65"/>
  <c r="V628" i="65"/>
  <c r="V629" i="65"/>
  <c r="V630" i="65"/>
  <c r="V631" i="65"/>
  <c r="V632" i="65"/>
  <c r="V633" i="65"/>
  <c r="V634" i="65"/>
  <c r="V635" i="65"/>
  <c r="V636" i="65"/>
  <c r="V637" i="65"/>
  <c r="V638" i="65"/>
  <c r="V639" i="65"/>
  <c r="V640" i="65"/>
  <c r="V641" i="65"/>
  <c r="V642" i="65"/>
  <c r="V643" i="65"/>
  <c r="V644" i="65"/>
  <c r="V645" i="65"/>
  <c r="V646" i="65"/>
  <c r="V647" i="65"/>
  <c r="V648" i="65"/>
  <c r="V649" i="65"/>
  <c r="V650" i="65"/>
  <c r="V651" i="65"/>
  <c r="V652" i="65"/>
  <c r="V653" i="65"/>
  <c r="V654" i="65"/>
  <c r="V655" i="65"/>
  <c r="V656" i="65"/>
  <c r="V657" i="65"/>
  <c r="V658" i="65"/>
  <c r="V659" i="65"/>
  <c r="V660" i="65"/>
  <c r="V661" i="65"/>
  <c r="V662" i="65"/>
  <c r="V663" i="65"/>
  <c r="V664" i="65"/>
  <c r="V665" i="65"/>
  <c r="V666" i="65"/>
  <c r="V667" i="65"/>
  <c r="V668" i="65"/>
  <c r="V670" i="65"/>
  <c r="V671" i="65"/>
  <c r="V672" i="65"/>
  <c r="V673" i="65"/>
  <c r="V674" i="65"/>
  <c r="V675" i="65"/>
  <c r="V676" i="65"/>
  <c r="V677" i="65"/>
  <c r="V678" i="65"/>
  <c r="V679" i="65"/>
  <c r="V680" i="65"/>
  <c r="V681" i="65"/>
  <c r="V682" i="65"/>
  <c r="V683" i="65"/>
  <c r="V684" i="65"/>
  <c r="V685" i="65"/>
  <c r="V686" i="65"/>
  <c r="V687" i="65"/>
  <c r="V689" i="65"/>
  <c r="B2" i="87"/>
  <c r="B3" i="87"/>
  <c r="B4" i="87"/>
  <c r="B7" i="87"/>
  <c r="B8" i="87"/>
  <c r="V42" i="87"/>
  <c r="Y42" i="87"/>
  <c r="V72" i="87"/>
  <c r="Y72" i="87"/>
  <c r="V74" i="87"/>
  <c r="Y74" i="87"/>
  <c r="V75" i="87"/>
  <c r="Y75" i="87"/>
  <c r="V76" i="87"/>
  <c r="Y76" i="87"/>
  <c r="V77" i="87"/>
  <c r="Y77" i="87"/>
  <c r="V78" i="87"/>
  <c r="Y78" i="87"/>
  <c r="V79" i="87"/>
  <c r="Y79" i="87"/>
  <c r="V80" i="87"/>
  <c r="Y80" i="87"/>
  <c r="V81" i="87"/>
  <c r="Y81" i="87"/>
  <c r="V82" i="87"/>
  <c r="Y82" i="87"/>
  <c r="V83" i="87"/>
  <c r="Y83" i="87"/>
  <c r="V84" i="87"/>
  <c r="Y84" i="87"/>
  <c r="V85" i="87"/>
  <c r="Y85" i="87"/>
  <c r="V86" i="87"/>
  <c r="Y86" i="87"/>
  <c r="V87" i="87"/>
  <c r="Y87" i="87"/>
  <c r="V88" i="87"/>
  <c r="Y88" i="87"/>
  <c r="V89" i="87"/>
  <c r="Y89" i="87"/>
  <c r="V90" i="87"/>
  <c r="Y90" i="87"/>
  <c r="V91" i="87"/>
  <c r="Y91" i="87"/>
  <c r="V92" i="87"/>
  <c r="Y92" i="87"/>
  <c r="V93" i="87"/>
  <c r="Y93" i="87"/>
  <c r="V94" i="87"/>
  <c r="Y94" i="87"/>
  <c r="V95" i="87"/>
  <c r="Y95" i="87"/>
  <c r="V96" i="87"/>
  <c r="Y96" i="87"/>
  <c r="V97" i="87"/>
  <c r="Y97" i="87"/>
  <c r="V98" i="87"/>
  <c r="Y98" i="87"/>
  <c r="V99" i="87"/>
  <c r="Y99" i="87"/>
  <c r="V100" i="87"/>
  <c r="Y100" i="87"/>
  <c r="V101" i="87"/>
  <c r="Y101" i="87"/>
  <c r="B2" i="86"/>
  <c r="B3" i="86"/>
  <c r="B4" i="86"/>
  <c r="B7" i="86"/>
  <c r="B8" i="86"/>
  <c r="V16" i="86"/>
  <c r="Y16" i="86"/>
  <c r="AB16" i="86"/>
  <c r="AE16" i="86"/>
  <c r="AH16" i="86"/>
  <c r="AK16" i="86"/>
  <c r="AN16" i="86"/>
  <c r="B2" i="72"/>
  <c r="B3" i="72"/>
  <c r="B4" i="72"/>
  <c r="B7" i="72"/>
  <c r="B8" i="72"/>
  <c r="AH14" i="72"/>
  <c r="AH15" i="72"/>
  <c r="AH16" i="72"/>
  <c r="AH17" i="72"/>
  <c r="AH18" i="72"/>
  <c r="AH19" i="72"/>
  <c r="AH20" i="72"/>
  <c r="AH21" i="72"/>
  <c r="AH22" i="72"/>
  <c r="AH23" i="72"/>
  <c r="AH24" i="72"/>
  <c r="V25" i="72"/>
  <c r="Y25" i="72"/>
  <c r="AB25" i="72"/>
  <c r="AE25" i="72"/>
  <c r="AH26" i="72"/>
  <c r="AH27" i="72"/>
  <c r="AI27" i="72" s="1"/>
  <c r="AH28" i="72"/>
  <c r="AI28" i="72" s="1"/>
  <c r="AH29" i="72"/>
  <c r="AI29" i="72" s="1"/>
  <c r="AH30" i="72"/>
  <c r="AI30" i="72" s="1"/>
  <c r="AH31" i="72"/>
  <c r="AI31" i="72" s="1"/>
  <c r="AH32" i="72"/>
  <c r="AI32" i="72" s="1"/>
  <c r="AH33" i="72"/>
  <c r="AI33" i="72" s="1"/>
  <c r="AH34" i="72"/>
  <c r="AI34" i="72" s="1"/>
  <c r="AH35" i="72"/>
  <c r="AI35" i="72" s="1"/>
  <c r="AH36" i="72"/>
  <c r="AI36" i="72" s="1"/>
  <c r="V37" i="72"/>
  <c r="Y37" i="72"/>
  <c r="AB37" i="72"/>
  <c r="AE37" i="72"/>
  <c r="V38" i="72"/>
  <c r="Y38" i="72"/>
  <c r="AB38" i="72"/>
  <c r="AE38" i="72"/>
  <c r="V39" i="72"/>
  <c r="Y39" i="72"/>
  <c r="AB39" i="72"/>
  <c r="AE39" i="72"/>
  <c r="V40" i="72"/>
  <c r="Y40" i="72"/>
  <c r="AB40" i="72"/>
  <c r="AE40" i="72"/>
  <c r="V41" i="72"/>
  <c r="Y41" i="72"/>
  <c r="AB41" i="72"/>
  <c r="AE41" i="72"/>
  <c r="V42" i="72"/>
  <c r="Y42" i="72"/>
  <c r="AB42" i="72"/>
  <c r="AE42" i="72"/>
  <c r="V43" i="72"/>
  <c r="Y43" i="72"/>
  <c r="AB43" i="72"/>
  <c r="AE43" i="72"/>
  <c r="V44" i="72"/>
  <c r="Y44" i="72"/>
  <c r="AB44" i="72"/>
  <c r="AE44" i="72"/>
  <c r="V45" i="72"/>
  <c r="Y45" i="72"/>
  <c r="AB45" i="72"/>
  <c r="AE45" i="72"/>
  <c r="V46" i="72"/>
  <c r="Y46" i="72"/>
  <c r="AB46" i="72"/>
  <c r="AE46" i="72"/>
  <c r="V47" i="72"/>
  <c r="Y47" i="72"/>
  <c r="AB47" i="72"/>
  <c r="AE47" i="72"/>
  <c r="V48" i="72"/>
  <c r="Y48" i="72"/>
  <c r="AB48" i="72"/>
  <c r="AE48" i="72"/>
  <c r="B2" i="89"/>
  <c r="B3" i="89"/>
  <c r="B4" i="89"/>
  <c r="B7" i="89"/>
  <c r="B8" i="89"/>
  <c r="AQ14" i="89"/>
  <c r="AQ15" i="89"/>
  <c r="V16" i="89"/>
  <c r="AE16" i="89"/>
  <c r="AH16" i="89"/>
  <c r="AK16" i="89"/>
  <c r="AN16" i="89"/>
  <c r="AQ17" i="89"/>
  <c r="AQ18" i="89"/>
  <c r="V19" i="89"/>
  <c r="AE19" i="89"/>
  <c r="AH19" i="89"/>
  <c r="AK19" i="89"/>
  <c r="AN19" i="89"/>
  <c r="V20" i="89"/>
  <c r="AE20" i="89"/>
  <c r="AH20" i="89"/>
  <c r="AK20" i="89"/>
  <c r="AN20" i="89"/>
  <c r="V21" i="89"/>
  <c r="AE21" i="89"/>
  <c r="AH21" i="89"/>
  <c r="AK21" i="89"/>
  <c r="AN21" i="89"/>
  <c r="AQ23" i="89"/>
  <c r="I20" i="91" l="1"/>
  <c r="H20" i="91" s="1"/>
  <c r="I38" i="91"/>
  <c r="H38" i="91" s="1"/>
  <c r="Z19" i="90"/>
  <c r="I909" i="91"/>
  <c r="Z21" i="90"/>
  <c r="I911" i="91"/>
  <c r="Z16" i="90"/>
  <c r="H912" i="91" s="1"/>
  <c r="I908" i="91"/>
  <c r="Z20" i="90"/>
  <c r="I910" i="91"/>
  <c r="W19" i="90"/>
  <c r="I904" i="91"/>
  <c r="W21" i="90"/>
  <c r="I906" i="91"/>
  <c r="W20" i="90"/>
  <c r="I905" i="91"/>
  <c r="W16" i="90"/>
  <c r="I903" i="91"/>
  <c r="AL37" i="73"/>
  <c r="I854" i="91"/>
  <c r="AL48" i="73"/>
  <c r="I865" i="91"/>
  <c r="AL47" i="73"/>
  <c r="I864" i="91"/>
  <c r="AL46" i="73"/>
  <c r="I863" i="91"/>
  <c r="AL45" i="73"/>
  <c r="I862" i="91"/>
  <c r="AL44" i="73"/>
  <c r="I861" i="91"/>
  <c r="AL43" i="73"/>
  <c r="I860" i="91"/>
  <c r="AL42" i="73"/>
  <c r="I859" i="91"/>
  <c r="AL41" i="73"/>
  <c r="I858" i="91"/>
  <c r="AL40" i="73"/>
  <c r="I857" i="91"/>
  <c r="AL39" i="73"/>
  <c r="I856" i="91"/>
  <c r="AL25" i="73"/>
  <c r="I853" i="91"/>
  <c r="AL38" i="73"/>
  <c r="I855" i="91"/>
  <c r="AI37" i="73"/>
  <c r="L840" i="91" s="1"/>
  <c r="K840" i="91" s="1"/>
  <c r="I840" i="91"/>
  <c r="AI48" i="73"/>
  <c r="L851" i="91" s="1"/>
  <c r="K851" i="91" s="1"/>
  <c r="M851" i="91" s="1"/>
  <c r="I851" i="91"/>
  <c r="AI47" i="73"/>
  <c r="L850" i="91" s="1"/>
  <c r="K850" i="91" s="1"/>
  <c r="M850" i="91" s="1"/>
  <c r="I850" i="91"/>
  <c r="AI46" i="73"/>
  <c r="L849" i="91" s="1"/>
  <c r="K849" i="91" s="1"/>
  <c r="M849" i="91" s="1"/>
  <c r="I849" i="91"/>
  <c r="AI45" i="73"/>
  <c r="L848" i="91" s="1"/>
  <c r="K848" i="91" s="1"/>
  <c r="M848" i="91" s="1"/>
  <c r="I848" i="91"/>
  <c r="AI44" i="73"/>
  <c r="L847" i="91" s="1"/>
  <c r="K847" i="91" s="1"/>
  <c r="M847" i="91" s="1"/>
  <c r="I847" i="91"/>
  <c r="AI43" i="73"/>
  <c r="L846" i="91" s="1"/>
  <c r="K846" i="91" s="1"/>
  <c r="M846" i="91" s="1"/>
  <c r="I846" i="91"/>
  <c r="AI42" i="73"/>
  <c r="L845" i="91" s="1"/>
  <c r="K845" i="91" s="1"/>
  <c r="M845" i="91" s="1"/>
  <c r="I845" i="91"/>
  <c r="AI41" i="73"/>
  <c r="L844" i="91" s="1"/>
  <c r="K844" i="91" s="1"/>
  <c r="I844" i="91"/>
  <c r="AI40" i="73"/>
  <c r="L843" i="91" s="1"/>
  <c r="K843" i="91" s="1"/>
  <c r="M843" i="91" s="1"/>
  <c r="I843" i="91"/>
  <c r="AI39" i="73"/>
  <c r="L842" i="91" s="1"/>
  <c r="K842" i="91" s="1"/>
  <c r="I842" i="91"/>
  <c r="AI38" i="73"/>
  <c r="L841" i="91" s="1"/>
  <c r="K841" i="91" s="1"/>
  <c r="I841" i="91"/>
  <c r="AI25" i="73"/>
  <c r="I839" i="91"/>
  <c r="AF37" i="73"/>
  <c r="I826" i="91"/>
  <c r="AF48" i="73"/>
  <c r="I837" i="91"/>
  <c r="AF47" i="73"/>
  <c r="I836" i="91"/>
  <c r="AF46" i="73"/>
  <c r="I835" i="91"/>
  <c r="AF45" i="73"/>
  <c r="I834" i="91"/>
  <c r="AF44" i="73"/>
  <c r="I833" i="91"/>
  <c r="AF43" i="73"/>
  <c r="I832" i="91"/>
  <c r="AF42" i="73"/>
  <c r="I831" i="91"/>
  <c r="AF41" i="73"/>
  <c r="I830" i="91"/>
  <c r="AF40" i="73"/>
  <c r="I829" i="91"/>
  <c r="AF39" i="73"/>
  <c r="I828" i="91"/>
  <c r="AF25" i="73"/>
  <c r="I825" i="91"/>
  <c r="AF38" i="73"/>
  <c r="I827" i="91"/>
  <c r="AC37" i="73"/>
  <c r="L812" i="91" s="1"/>
  <c r="K812" i="91" s="1"/>
  <c r="I812" i="91"/>
  <c r="AC48" i="73"/>
  <c r="L823" i="91" s="1"/>
  <c r="K823" i="91" s="1"/>
  <c r="M823" i="91" s="1"/>
  <c r="I823" i="91"/>
  <c r="AC47" i="73"/>
  <c r="L822" i="91" s="1"/>
  <c r="K822" i="91" s="1"/>
  <c r="M822" i="91" s="1"/>
  <c r="I822" i="91"/>
  <c r="AC46" i="73"/>
  <c r="L821" i="91" s="1"/>
  <c r="K821" i="91" s="1"/>
  <c r="M821" i="91" s="1"/>
  <c r="I821" i="91"/>
  <c r="AC45" i="73"/>
  <c r="L820" i="91" s="1"/>
  <c r="K820" i="91" s="1"/>
  <c r="I820" i="91"/>
  <c r="AC44" i="73"/>
  <c r="L819" i="91" s="1"/>
  <c r="K819" i="91" s="1"/>
  <c r="M819" i="91" s="1"/>
  <c r="I819" i="91"/>
  <c r="AC43" i="73"/>
  <c r="L818" i="91" s="1"/>
  <c r="K818" i="91" s="1"/>
  <c r="M818" i="91" s="1"/>
  <c r="I818" i="91"/>
  <c r="AC42" i="73"/>
  <c r="L817" i="91" s="1"/>
  <c r="K817" i="91" s="1"/>
  <c r="M817" i="91" s="1"/>
  <c r="I817" i="91"/>
  <c r="AC41" i="73"/>
  <c r="L816" i="91" s="1"/>
  <c r="K816" i="91" s="1"/>
  <c r="I816" i="91"/>
  <c r="AC40" i="73"/>
  <c r="L815" i="91" s="1"/>
  <c r="K815" i="91" s="1"/>
  <c r="M815" i="91" s="1"/>
  <c r="I815" i="91"/>
  <c r="AC39" i="73"/>
  <c r="L814" i="91" s="1"/>
  <c r="K814" i="91" s="1"/>
  <c r="I814" i="91"/>
  <c r="AC25" i="73"/>
  <c r="I811" i="91"/>
  <c r="AC38" i="73"/>
  <c r="L813" i="91" s="1"/>
  <c r="K813" i="91" s="1"/>
  <c r="I813" i="91"/>
  <c r="Z37" i="73"/>
  <c r="I798" i="91"/>
  <c r="Z48" i="73"/>
  <c r="I809" i="91"/>
  <c r="Z47" i="73"/>
  <c r="I808" i="91"/>
  <c r="Z46" i="73"/>
  <c r="I807" i="91"/>
  <c r="Z45" i="73"/>
  <c r="I806" i="91"/>
  <c r="Z44" i="73"/>
  <c r="I805" i="91"/>
  <c r="Z43" i="73"/>
  <c r="I804" i="91"/>
  <c r="Z42" i="73"/>
  <c r="I803" i="91"/>
  <c r="Z41" i="73"/>
  <c r="I802" i="91"/>
  <c r="Z40" i="73"/>
  <c r="I801" i="91"/>
  <c r="Z39" i="73"/>
  <c r="I800" i="91"/>
  <c r="Z25" i="73"/>
  <c r="I797" i="91"/>
  <c r="Z38" i="73"/>
  <c r="I799" i="91"/>
  <c r="AO36" i="73"/>
  <c r="L889" i="91" s="1"/>
  <c r="K889" i="91" s="1"/>
  <c r="I889" i="91"/>
  <c r="AO35" i="73"/>
  <c r="L888" i="91" s="1"/>
  <c r="K888" i="91" s="1"/>
  <c r="I888" i="91"/>
  <c r="AO34" i="73"/>
  <c r="L887" i="91" s="1"/>
  <c r="K887" i="91" s="1"/>
  <c r="I887" i="91"/>
  <c r="AO33" i="73"/>
  <c r="L886" i="91" s="1"/>
  <c r="K886" i="91" s="1"/>
  <c r="I886" i="91"/>
  <c r="AO32" i="73"/>
  <c r="L885" i="91" s="1"/>
  <c r="K885" i="91" s="1"/>
  <c r="I885" i="91"/>
  <c r="AO31" i="73"/>
  <c r="L884" i="91" s="1"/>
  <c r="K884" i="91" s="1"/>
  <c r="M884" i="91" s="1"/>
  <c r="I884" i="91"/>
  <c r="AO30" i="73"/>
  <c r="L883" i="91" s="1"/>
  <c r="K883" i="91" s="1"/>
  <c r="I883" i="91"/>
  <c r="AO29" i="73"/>
  <c r="L882" i="91" s="1"/>
  <c r="K882" i="91" s="1"/>
  <c r="I882" i="91"/>
  <c r="AO28" i="73"/>
  <c r="L881" i="91" s="1"/>
  <c r="K881" i="91" s="1"/>
  <c r="I881" i="91"/>
  <c r="AO27" i="73"/>
  <c r="L880" i="91" s="1"/>
  <c r="K880" i="91" s="1"/>
  <c r="I880" i="91"/>
  <c r="AO26" i="73"/>
  <c r="I879" i="91"/>
  <c r="W37" i="73"/>
  <c r="I784" i="91"/>
  <c r="W48" i="73"/>
  <c r="I795" i="91"/>
  <c r="AO24" i="73"/>
  <c r="I877" i="91"/>
  <c r="AO23" i="73"/>
  <c r="I876" i="91"/>
  <c r="W47" i="73"/>
  <c r="I794" i="91"/>
  <c r="W46" i="73"/>
  <c r="I793" i="91"/>
  <c r="AO22" i="73"/>
  <c r="I875" i="91"/>
  <c r="W45" i="73"/>
  <c r="I792" i="91"/>
  <c r="AO21" i="73"/>
  <c r="I874" i="91"/>
  <c r="W44" i="73"/>
  <c r="I791" i="91"/>
  <c r="I873" i="91"/>
  <c r="AO19" i="73"/>
  <c r="H896" i="91" s="1"/>
  <c r="I872" i="91"/>
  <c r="W43" i="73"/>
  <c r="I790" i="91"/>
  <c r="W42" i="73"/>
  <c r="I789" i="91"/>
  <c r="AO18" i="73"/>
  <c r="I871" i="91"/>
  <c r="W41" i="73"/>
  <c r="I788" i="91"/>
  <c r="AO17" i="73"/>
  <c r="I870" i="91"/>
  <c r="W40" i="73"/>
  <c r="I787" i="91"/>
  <c r="AO16" i="73"/>
  <c r="I869" i="91"/>
  <c r="AO15" i="73"/>
  <c r="H892" i="91" s="1"/>
  <c r="I868" i="91"/>
  <c r="W39" i="73"/>
  <c r="I786" i="91"/>
  <c r="W38" i="73"/>
  <c r="I785" i="91"/>
  <c r="AO14" i="73"/>
  <c r="I867" i="91"/>
  <c r="W25" i="73"/>
  <c r="I783" i="91"/>
  <c r="W462" i="65"/>
  <c r="L556" i="91" s="1"/>
  <c r="K556" i="91" s="1"/>
  <c r="I556" i="91"/>
  <c r="W443" i="65"/>
  <c r="L555" i="91" s="1"/>
  <c r="K555" i="91" s="1"/>
  <c r="I555" i="91"/>
  <c r="W396" i="65"/>
  <c r="L554" i="91" s="1"/>
  <c r="K554" i="91" s="1"/>
  <c r="I554" i="91"/>
  <c r="W344" i="65"/>
  <c r="L553" i="91" s="1"/>
  <c r="K553" i="91" s="1"/>
  <c r="I553" i="91"/>
  <c r="W300" i="65"/>
  <c r="L552" i="91" s="1"/>
  <c r="K552" i="91" s="1"/>
  <c r="I552" i="91"/>
  <c r="W295" i="65"/>
  <c r="I551" i="91"/>
  <c r="W689" i="65"/>
  <c r="L781" i="91" s="1"/>
  <c r="K781" i="91" s="1"/>
  <c r="M781" i="91" s="1"/>
  <c r="I781" i="91"/>
  <c r="W687" i="65"/>
  <c r="L779" i="91" s="1"/>
  <c r="K779" i="91" s="1"/>
  <c r="I779" i="91"/>
  <c r="W686" i="65"/>
  <c r="L778" i="91" s="1"/>
  <c r="K778" i="91" s="1"/>
  <c r="I778" i="91"/>
  <c r="W685" i="65"/>
  <c r="L777" i="91" s="1"/>
  <c r="K777" i="91" s="1"/>
  <c r="I777" i="91"/>
  <c r="W684" i="65"/>
  <c r="L776" i="91" s="1"/>
  <c r="K776" i="91" s="1"/>
  <c r="I776" i="91"/>
  <c r="W683" i="65"/>
  <c r="L775" i="91" s="1"/>
  <c r="K775" i="91" s="1"/>
  <c r="I775" i="91"/>
  <c r="W682" i="65"/>
  <c r="L774" i="91" s="1"/>
  <c r="K774" i="91" s="1"/>
  <c r="I774" i="91"/>
  <c r="W681" i="65"/>
  <c r="L773" i="91" s="1"/>
  <c r="K773" i="91" s="1"/>
  <c r="I773" i="91"/>
  <c r="W680" i="65"/>
  <c r="L772" i="91" s="1"/>
  <c r="K772" i="91" s="1"/>
  <c r="I772" i="91"/>
  <c r="W679" i="65"/>
  <c r="L771" i="91" s="1"/>
  <c r="K771" i="91" s="1"/>
  <c r="I771" i="91"/>
  <c r="W678" i="65"/>
  <c r="L770" i="91" s="1"/>
  <c r="K770" i="91" s="1"/>
  <c r="I770" i="91"/>
  <c r="W677" i="65"/>
  <c r="L769" i="91" s="1"/>
  <c r="K769" i="91" s="1"/>
  <c r="I769" i="91"/>
  <c r="W676" i="65"/>
  <c r="L768" i="91" s="1"/>
  <c r="K768" i="91" s="1"/>
  <c r="I768" i="91"/>
  <c r="W675" i="65"/>
  <c r="L767" i="91" s="1"/>
  <c r="K767" i="91" s="1"/>
  <c r="I767" i="91"/>
  <c r="W674" i="65"/>
  <c r="L766" i="91" s="1"/>
  <c r="K766" i="91" s="1"/>
  <c r="I766" i="91"/>
  <c r="W673" i="65"/>
  <c r="L765" i="91" s="1"/>
  <c r="K765" i="91" s="1"/>
  <c r="I765" i="91"/>
  <c r="W672" i="65"/>
  <c r="L764" i="91" s="1"/>
  <c r="K764" i="91" s="1"/>
  <c r="I764" i="91"/>
  <c r="W671" i="65"/>
  <c r="L763" i="91" s="1"/>
  <c r="K763" i="91" s="1"/>
  <c r="I763" i="91"/>
  <c r="W670" i="65"/>
  <c r="L762" i="91" s="1"/>
  <c r="K762" i="91" s="1"/>
  <c r="I762" i="91"/>
  <c r="W236" i="65"/>
  <c r="I549" i="91"/>
  <c r="W668" i="65"/>
  <c r="L760" i="91" s="1"/>
  <c r="K760" i="91" s="1"/>
  <c r="M760" i="91" s="1"/>
  <c r="I760" i="91"/>
  <c r="W667" i="65"/>
  <c r="L759" i="91" s="1"/>
  <c r="K759" i="91" s="1"/>
  <c r="I759" i="91"/>
  <c r="W666" i="65"/>
  <c r="L758" i="91" s="1"/>
  <c r="K758" i="91" s="1"/>
  <c r="M758" i="91" s="1"/>
  <c r="I758" i="91"/>
  <c r="W665" i="65"/>
  <c r="L757" i="91" s="1"/>
  <c r="K757" i="91" s="1"/>
  <c r="I757" i="91"/>
  <c r="W664" i="65"/>
  <c r="L756" i="91" s="1"/>
  <c r="K756" i="91" s="1"/>
  <c r="M756" i="91" s="1"/>
  <c r="I756" i="91"/>
  <c r="W663" i="65"/>
  <c r="L755" i="91" s="1"/>
  <c r="K755" i="91" s="1"/>
  <c r="I755" i="91"/>
  <c r="W662" i="65"/>
  <c r="L754" i="91" s="1"/>
  <c r="K754" i="91" s="1"/>
  <c r="I754" i="91"/>
  <c r="W661" i="65"/>
  <c r="L753" i="91" s="1"/>
  <c r="K753" i="91" s="1"/>
  <c r="I753" i="91"/>
  <c r="W660" i="65"/>
  <c r="L752" i="91" s="1"/>
  <c r="K752" i="91" s="1"/>
  <c r="I752" i="91"/>
  <c r="W659" i="65"/>
  <c r="L751" i="91" s="1"/>
  <c r="K751" i="91" s="1"/>
  <c r="I751" i="91"/>
  <c r="W658" i="65"/>
  <c r="L750" i="91" s="1"/>
  <c r="K750" i="91" s="1"/>
  <c r="I750" i="91"/>
  <c r="W657" i="65"/>
  <c r="L749" i="91" s="1"/>
  <c r="K749" i="91" s="1"/>
  <c r="I749" i="91"/>
  <c r="W656" i="65"/>
  <c r="L748" i="91" s="1"/>
  <c r="K748" i="91" s="1"/>
  <c r="M748" i="91" s="1"/>
  <c r="I748" i="91"/>
  <c r="W655" i="65"/>
  <c r="L747" i="91" s="1"/>
  <c r="K747" i="91" s="1"/>
  <c r="I747" i="91"/>
  <c r="W654" i="65"/>
  <c r="L746" i="91" s="1"/>
  <c r="K746" i="91" s="1"/>
  <c r="M746" i="91" s="1"/>
  <c r="I746" i="91"/>
  <c r="W653" i="65"/>
  <c r="L745" i="91" s="1"/>
  <c r="K745" i="91" s="1"/>
  <c r="I745" i="91"/>
  <c r="W652" i="65"/>
  <c r="L744" i="91" s="1"/>
  <c r="K744" i="91" s="1"/>
  <c r="I744" i="91"/>
  <c r="W651" i="65"/>
  <c r="L743" i="91" s="1"/>
  <c r="K743" i="91" s="1"/>
  <c r="I743" i="91"/>
  <c r="W650" i="65"/>
  <c r="L742" i="91" s="1"/>
  <c r="K742" i="91" s="1"/>
  <c r="M742" i="91" s="1"/>
  <c r="I742" i="91"/>
  <c r="W649" i="65"/>
  <c r="L741" i="91" s="1"/>
  <c r="K741" i="91" s="1"/>
  <c r="I741" i="91"/>
  <c r="W648" i="65"/>
  <c r="L740" i="91" s="1"/>
  <c r="K740" i="91" s="1"/>
  <c r="I740" i="91"/>
  <c r="W647" i="65"/>
  <c r="L739" i="91" s="1"/>
  <c r="K739" i="91" s="1"/>
  <c r="I739" i="91"/>
  <c r="W646" i="65"/>
  <c r="L738" i="91" s="1"/>
  <c r="K738" i="91" s="1"/>
  <c r="M738" i="91" s="1"/>
  <c r="I738" i="91"/>
  <c r="W645" i="65"/>
  <c r="L737" i="91" s="1"/>
  <c r="K737" i="91" s="1"/>
  <c r="I737" i="91"/>
  <c r="W644" i="65"/>
  <c r="L736" i="91" s="1"/>
  <c r="K736" i="91" s="1"/>
  <c r="M736" i="91" s="1"/>
  <c r="I736" i="91"/>
  <c r="W643" i="65"/>
  <c r="L735" i="91" s="1"/>
  <c r="K735" i="91" s="1"/>
  <c r="I735" i="91"/>
  <c r="W642" i="65"/>
  <c r="L734" i="91" s="1"/>
  <c r="K734" i="91" s="1"/>
  <c r="M734" i="91" s="1"/>
  <c r="I734" i="91"/>
  <c r="W641" i="65"/>
  <c r="L733" i="91" s="1"/>
  <c r="K733" i="91" s="1"/>
  <c r="I733" i="91"/>
  <c r="W640" i="65"/>
  <c r="L732" i="91" s="1"/>
  <c r="K732" i="91" s="1"/>
  <c r="I732" i="91"/>
  <c r="W639" i="65"/>
  <c r="L731" i="91" s="1"/>
  <c r="K731" i="91" s="1"/>
  <c r="I731" i="91"/>
  <c r="W638" i="65"/>
  <c r="L730" i="91" s="1"/>
  <c r="K730" i="91" s="1"/>
  <c r="M730" i="91" s="1"/>
  <c r="I730" i="91"/>
  <c r="W637" i="65"/>
  <c r="L729" i="91" s="1"/>
  <c r="K729" i="91" s="1"/>
  <c r="I729" i="91"/>
  <c r="W636" i="65"/>
  <c r="L728" i="91" s="1"/>
  <c r="K728" i="91" s="1"/>
  <c r="I728" i="91"/>
  <c r="W635" i="65"/>
  <c r="L727" i="91" s="1"/>
  <c r="K727" i="91" s="1"/>
  <c r="I727" i="91"/>
  <c r="W634" i="65"/>
  <c r="L726" i="91" s="1"/>
  <c r="K726" i="91" s="1"/>
  <c r="M726" i="91" s="1"/>
  <c r="I726" i="91"/>
  <c r="W633" i="65"/>
  <c r="L725" i="91" s="1"/>
  <c r="K725" i="91" s="1"/>
  <c r="I725" i="91"/>
  <c r="W632" i="65"/>
  <c r="L724" i="91" s="1"/>
  <c r="K724" i="91" s="1"/>
  <c r="M724" i="91" s="1"/>
  <c r="I724" i="91"/>
  <c r="W631" i="65"/>
  <c r="L723" i="91" s="1"/>
  <c r="K723" i="91" s="1"/>
  <c r="I723" i="91"/>
  <c r="W630" i="65"/>
  <c r="L722" i="91" s="1"/>
  <c r="K722" i="91" s="1"/>
  <c r="I722" i="91"/>
  <c r="W629" i="65"/>
  <c r="L721" i="91" s="1"/>
  <c r="K721" i="91" s="1"/>
  <c r="I721" i="91"/>
  <c r="W628" i="65"/>
  <c r="L720" i="91" s="1"/>
  <c r="K720" i="91" s="1"/>
  <c r="M720" i="91" s="1"/>
  <c r="I720" i="91"/>
  <c r="W627" i="65"/>
  <c r="L719" i="91" s="1"/>
  <c r="K719" i="91" s="1"/>
  <c r="I719" i="91"/>
  <c r="W626" i="65"/>
  <c r="L718" i="91" s="1"/>
  <c r="K718" i="91" s="1"/>
  <c r="I718" i="91"/>
  <c r="W625" i="65"/>
  <c r="L717" i="91" s="1"/>
  <c r="K717" i="91" s="1"/>
  <c r="I717" i="91"/>
  <c r="W624" i="65"/>
  <c r="L716" i="91" s="1"/>
  <c r="K716" i="91" s="1"/>
  <c r="I716" i="91"/>
  <c r="W217" i="65"/>
  <c r="I548" i="91"/>
  <c r="W623" i="65"/>
  <c r="L715" i="91" s="1"/>
  <c r="K715" i="91" s="1"/>
  <c r="I715" i="91"/>
  <c r="W621" i="65"/>
  <c r="L713" i="91" s="1"/>
  <c r="K713" i="91" s="1"/>
  <c r="I713" i="91"/>
  <c r="W620" i="65"/>
  <c r="L712" i="91" s="1"/>
  <c r="K712" i="91" s="1"/>
  <c r="I712" i="91"/>
  <c r="W619" i="65"/>
  <c r="L711" i="91" s="1"/>
  <c r="K711" i="91" s="1"/>
  <c r="I711" i="91"/>
  <c r="W618" i="65"/>
  <c r="L710" i="91" s="1"/>
  <c r="K710" i="91" s="1"/>
  <c r="I710" i="91"/>
  <c r="W617" i="65"/>
  <c r="L709" i="91" s="1"/>
  <c r="K709" i="91" s="1"/>
  <c r="I709" i="91"/>
  <c r="W616" i="65"/>
  <c r="L708" i="91" s="1"/>
  <c r="K708" i="91" s="1"/>
  <c r="I708" i="91"/>
  <c r="W615" i="65"/>
  <c r="L707" i="91" s="1"/>
  <c r="K707" i="91" s="1"/>
  <c r="I707" i="91"/>
  <c r="W614" i="65"/>
  <c r="L706" i="91" s="1"/>
  <c r="K706" i="91" s="1"/>
  <c r="I706" i="91"/>
  <c r="W613" i="65"/>
  <c r="L705" i="91" s="1"/>
  <c r="K705" i="91" s="1"/>
  <c r="I705" i="91"/>
  <c r="W612" i="65"/>
  <c r="L704" i="91" s="1"/>
  <c r="K704" i="91" s="1"/>
  <c r="I704" i="91"/>
  <c r="W611" i="65"/>
  <c r="L703" i="91" s="1"/>
  <c r="K703" i="91" s="1"/>
  <c r="I703" i="91"/>
  <c r="W610" i="65"/>
  <c r="L702" i="91" s="1"/>
  <c r="K702" i="91" s="1"/>
  <c r="I702" i="91"/>
  <c r="W609" i="65"/>
  <c r="L701" i="91" s="1"/>
  <c r="K701" i="91" s="1"/>
  <c r="I701" i="91"/>
  <c r="W608" i="65"/>
  <c r="L700" i="91" s="1"/>
  <c r="K700" i="91" s="1"/>
  <c r="I700" i="91"/>
  <c r="W607" i="65"/>
  <c r="L699" i="91" s="1"/>
  <c r="K699" i="91" s="1"/>
  <c r="I699" i="91"/>
  <c r="W606" i="65"/>
  <c r="L698" i="91" s="1"/>
  <c r="K698" i="91" s="1"/>
  <c r="I698" i="91"/>
  <c r="W605" i="65"/>
  <c r="L697" i="91" s="1"/>
  <c r="K697" i="91" s="1"/>
  <c r="I697" i="91"/>
  <c r="W604" i="65"/>
  <c r="L696" i="91" s="1"/>
  <c r="K696" i="91" s="1"/>
  <c r="I696" i="91"/>
  <c r="W603" i="65"/>
  <c r="L695" i="91" s="1"/>
  <c r="K695" i="91" s="1"/>
  <c r="I695" i="91"/>
  <c r="W602" i="65"/>
  <c r="L694" i="91" s="1"/>
  <c r="K694" i="91" s="1"/>
  <c r="I694" i="91"/>
  <c r="W601" i="65"/>
  <c r="L693" i="91" s="1"/>
  <c r="K693" i="91" s="1"/>
  <c r="I693" i="91"/>
  <c r="W600" i="65"/>
  <c r="L692" i="91" s="1"/>
  <c r="K692" i="91" s="1"/>
  <c r="I692" i="91"/>
  <c r="W599" i="65"/>
  <c r="L691" i="91" s="1"/>
  <c r="K691" i="91" s="1"/>
  <c r="I691" i="91"/>
  <c r="W598" i="65"/>
  <c r="L690" i="91" s="1"/>
  <c r="K690" i="91" s="1"/>
  <c r="I690" i="91"/>
  <c r="W597" i="65"/>
  <c r="L689" i="91" s="1"/>
  <c r="K689" i="91" s="1"/>
  <c r="I689" i="91"/>
  <c r="W596" i="65"/>
  <c r="L688" i="91" s="1"/>
  <c r="K688" i="91" s="1"/>
  <c r="I688" i="91"/>
  <c r="W595" i="65"/>
  <c r="L687" i="91" s="1"/>
  <c r="K687" i="91" s="1"/>
  <c r="I687" i="91"/>
  <c r="W594" i="65"/>
  <c r="L686" i="91" s="1"/>
  <c r="K686" i="91" s="1"/>
  <c r="I686" i="91"/>
  <c r="W593" i="65"/>
  <c r="L685" i="91" s="1"/>
  <c r="K685" i="91" s="1"/>
  <c r="I685" i="91"/>
  <c r="W592" i="65"/>
  <c r="L684" i="91" s="1"/>
  <c r="K684" i="91" s="1"/>
  <c r="I684" i="91"/>
  <c r="W591" i="65"/>
  <c r="L683" i="91" s="1"/>
  <c r="K683" i="91" s="1"/>
  <c r="I683" i="91"/>
  <c r="W590" i="65"/>
  <c r="L682" i="91" s="1"/>
  <c r="K682" i="91" s="1"/>
  <c r="I682" i="91"/>
  <c r="W589" i="65"/>
  <c r="L681" i="91" s="1"/>
  <c r="K681" i="91" s="1"/>
  <c r="I681" i="91"/>
  <c r="W588" i="65"/>
  <c r="L680" i="91" s="1"/>
  <c r="K680" i="91" s="1"/>
  <c r="I680" i="91"/>
  <c r="W587" i="65"/>
  <c r="L679" i="91" s="1"/>
  <c r="K679" i="91" s="1"/>
  <c r="I679" i="91"/>
  <c r="W586" i="65"/>
  <c r="L678" i="91" s="1"/>
  <c r="K678" i="91" s="1"/>
  <c r="I678" i="91"/>
  <c r="W585" i="65"/>
  <c r="L677" i="91" s="1"/>
  <c r="K677" i="91" s="1"/>
  <c r="I677" i="91"/>
  <c r="W584" i="65"/>
  <c r="L676" i="91" s="1"/>
  <c r="K676" i="91" s="1"/>
  <c r="I676" i="91"/>
  <c r="W583" i="65"/>
  <c r="L675" i="91" s="1"/>
  <c r="K675" i="91" s="1"/>
  <c r="I675" i="91"/>
  <c r="W582" i="65"/>
  <c r="L674" i="91" s="1"/>
  <c r="K674" i="91" s="1"/>
  <c r="I674" i="91"/>
  <c r="W581" i="65"/>
  <c r="L673" i="91" s="1"/>
  <c r="K673" i="91" s="1"/>
  <c r="M673" i="91" s="1"/>
  <c r="I673" i="91"/>
  <c r="W580" i="65"/>
  <c r="L672" i="91" s="1"/>
  <c r="K672" i="91" s="1"/>
  <c r="I672" i="91"/>
  <c r="W579" i="65"/>
  <c r="L671" i="91" s="1"/>
  <c r="K671" i="91" s="1"/>
  <c r="I671" i="91"/>
  <c r="W578" i="65"/>
  <c r="L670" i="91" s="1"/>
  <c r="K670" i="91" s="1"/>
  <c r="I670" i="91"/>
  <c r="W577" i="65"/>
  <c r="L669" i="91" s="1"/>
  <c r="K669" i="91" s="1"/>
  <c r="M669" i="91" s="1"/>
  <c r="I669" i="91"/>
  <c r="W576" i="65"/>
  <c r="L668" i="91" s="1"/>
  <c r="K668" i="91" s="1"/>
  <c r="I668" i="91"/>
  <c r="W575" i="65"/>
  <c r="L667" i="91" s="1"/>
  <c r="K667" i="91" s="1"/>
  <c r="I667" i="91"/>
  <c r="W574" i="65"/>
  <c r="L666" i="91" s="1"/>
  <c r="K666" i="91" s="1"/>
  <c r="I666" i="91"/>
  <c r="W573" i="65"/>
  <c r="L665" i="91" s="1"/>
  <c r="K665" i="91" s="1"/>
  <c r="I665" i="91"/>
  <c r="W572" i="65"/>
  <c r="L664" i="91" s="1"/>
  <c r="K664" i="91" s="1"/>
  <c r="I664" i="91"/>
  <c r="W170" i="65"/>
  <c r="I547" i="91"/>
  <c r="W571" i="65"/>
  <c r="L663" i="91" s="1"/>
  <c r="K663" i="91" s="1"/>
  <c r="I663" i="91"/>
  <c r="W569" i="65"/>
  <c r="L661" i="91" s="1"/>
  <c r="K661" i="91" s="1"/>
  <c r="I661" i="91"/>
  <c r="W568" i="65"/>
  <c r="L660" i="91" s="1"/>
  <c r="K660" i="91" s="1"/>
  <c r="M660" i="91" s="1"/>
  <c r="I660" i="91"/>
  <c r="W567" i="65"/>
  <c r="L659" i="91" s="1"/>
  <c r="K659" i="91" s="1"/>
  <c r="I659" i="91"/>
  <c r="W566" i="65"/>
  <c r="L658" i="91" s="1"/>
  <c r="K658" i="91" s="1"/>
  <c r="M658" i="91" s="1"/>
  <c r="I658" i="91"/>
  <c r="W565" i="65"/>
  <c r="L657" i="91" s="1"/>
  <c r="K657" i="91" s="1"/>
  <c r="I657" i="91"/>
  <c r="W564" i="65"/>
  <c r="L656" i="91" s="1"/>
  <c r="K656" i="91" s="1"/>
  <c r="I656" i="91"/>
  <c r="W563" i="65"/>
  <c r="L655" i="91" s="1"/>
  <c r="K655" i="91" s="1"/>
  <c r="I655" i="91"/>
  <c r="W562" i="65"/>
  <c r="L654" i="91" s="1"/>
  <c r="K654" i="91" s="1"/>
  <c r="M654" i="91" s="1"/>
  <c r="I654" i="91"/>
  <c r="W561" i="65"/>
  <c r="L653" i="91" s="1"/>
  <c r="K653" i="91" s="1"/>
  <c r="I653" i="91"/>
  <c r="W560" i="65"/>
  <c r="L652" i="91" s="1"/>
  <c r="K652" i="91" s="1"/>
  <c r="M652" i="91" s="1"/>
  <c r="I652" i="91"/>
  <c r="W559" i="65"/>
  <c r="L651" i="91" s="1"/>
  <c r="K651" i="91" s="1"/>
  <c r="I651" i="91"/>
  <c r="W558" i="65"/>
  <c r="L650" i="91" s="1"/>
  <c r="K650" i="91" s="1"/>
  <c r="M650" i="91" s="1"/>
  <c r="I650" i="91"/>
  <c r="W557" i="65"/>
  <c r="L649" i="91" s="1"/>
  <c r="K649" i="91" s="1"/>
  <c r="I649" i="91"/>
  <c r="W556" i="65"/>
  <c r="L648" i="91" s="1"/>
  <c r="K648" i="91" s="1"/>
  <c r="M648" i="91" s="1"/>
  <c r="I648" i="91"/>
  <c r="W555" i="65"/>
  <c r="L647" i="91" s="1"/>
  <c r="K647" i="91" s="1"/>
  <c r="I647" i="91"/>
  <c r="W554" i="65"/>
  <c r="L646" i="91" s="1"/>
  <c r="K646" i="91" s="1"/>
  <c r="M646" i="91" s="1"/>
  <c r="I646" i="91"/>
  <c r="W553" i="65"/>
  <c r="L645" i="91" s="1"/>
  <c r="K645" i="91" s="1"/>
  <c r="I645" i="91"/>
  <c r="W552" i="65"/>
  <c r="L644" i="91" s="1"/>
  <c r="K644" i="91" s="1"/>
  <c r="M644" i="91" s="1"/>
  <c r="I644" i="91"/>
  <c r="W551" i="65"/>
  <c r="L643" i="91" s="1"/>
  <c r="K643" i="91" s="1"/>
  <c r="I643" i="91"/>
  <c r="W550" i="65"/>
  <c r="L642" i="91" s="1"/>
  <c r="K642" i="91" s="1"/>
  <c r="M642" i="91" s="1"/>
  <c r="I642" i="91"/>
  <c r="W549" i="65"/>
  <c r="L641" i="91" s="1"/>
  <c r="K641" i="91" s="1"/>
  <c r="I641" i="91"/>
  <c r="W548" i="65"/>
  <c r="L640" i="91" s="1"/>
  <c r="K640" i="91" s="1"/>
  <c r="M640" i="91" s="1"/>
  <c r="I640" i="91"/>
  <c r="W547" i="65"/>
  <c r="L639" i="91" s="1"/>
  <c r="K639" i="91" s="1"/>
  <c r="I639" i="91"/>
  <c r="W546" i="65"/>
  <c r="L638" i="91" s="1"/>
  <c r="K638" i="91" s="1"/>
  <c r="M638" i="91" s="1"/>
  <c r="I638" i="91"/>
  <c r="W545" i="65"/>
  <c r="L637" i="91" s="1"/>
  <c r="K637" i="91" s="1"/>
  <c r="I637" i="91"/>
  <c r="W544" i="65"/>
  <c r="L636" i="91" s="1"/>
  <c r="K636" i="91" s="1"/>
  <c r="M636" i="91" s="1"/>
  <c r="I636" i="91"/>
  <c r="W543" i="65"/>
  <c r="L635" i="91" s="1"/>
  <c r="K635" i="91" s="1"/>
  <c r="I635" i="91"/>
  <c r="W542" i="65"/>
  <c r="L634" i="91" s="1"/>
  <c r="K634" i="91" s="1"/>
  <c r="M634" i="91" s="1"/>
  <c r="I634" i="91"/>
  <c r="W541" i="65"/>
  <c r="L633" i="91" s="1"/>
  <c r="K633" i="91" s="1"/>
  <c r="I633" i="91"/>
  <c r="W540" i="65"/>
  <c r="L632" i="91" s="1"/>
  <c r="K632" i="91" s="1"/>
  <c r="M632" i="91" s="1"/>
  <c r="I632" i="91"/>
  <c r="W539" i="65"/>
  <c r="L631" i="91" s="1"/>
  <c r="K631" i="91" s="1"/>
  <c r="I631" i="91"/>
  <c r="W538" i="65"/>
  <c r="L630" i="91" s="1"/>
  <c r="K630" i="91" s="1"/>
  <c r="M630" i="91" s="1"/>
  <c r="I630" i="91"/>
  <c r="W537" i="65"/>
  <c r="L629" i="91" s="1"/>
  <c r="K629" i="91" s="1"/>
  <c r="I629" i="91"/>
  <c r="W536" i="65"/>
  <c r="L628" i="91" s="1"/>
  <c r="K628" i="91" s="1"/>
  <c r="I628" i="91"/>
  <c r="W535" i="65"/>
  <c r="L627" i="91" s="1"/>
  <c r="K627" i="91" s="1"/>
  <c r="I627" i="91"/>
  <c r="W534" i="65"/>
  <c r="L626" i="91" s="1"/>
  <c r="K626" i="91" s="1"/>
  <c r="M626" i="91" s="1"/>
  <c r="I626" i="91"/>
  <c r="W533" i="65"/>
  <c r="L625" i="91" s="1"/>
  <c r="K625" i="91" s="1"/>
  <c r="I625" i="91"/>
  <c r="W532" i="65"/>
  <c r="L624" i="91" s="1"/>
  <c r="K624" i="91" s="1"/>
  <c r="M624" i="91" s="1"/>
  <c r="I624" i="91"/>
  <c r="W531" i="65"/>
  <c r="L623" i="91" s="1"/>
  <c r="K623" i="91" s="1"/>
  <c r="I623" i="91"/>
  <c r="W530" i="65"/>
  <c r="L622" i="91" s="1"/>
  <c r="K622" i="91" s="1"/>
  <c r="M622" i="91" s="1"/>
  <c r="I622" i="91"/>
  <c r="W529" i="65"/>
  <c r="L621" i="91" s="1"/>
  <c r="K621" i="91" s="1"/>
  <c r="I621" i="91"/>
  <c r="W528" i="65"/>
  <c r="L620" i="91" s="1"/>
  <c r="K620" i="91" s="1"/>
  <c r="M620" i="91" s="1"/>
  <c r="I620" i="91"/>
  <c r="W527" i="65"/>
  <c r="L619" i="91" s="1"/>
  <c r="K619" i="91" s="1"/>
  <c r="I619" i="91"/>
  <c r="W118" i="65"/>
  <c r="I546" i="91"/>
  <c r="W525" i="65"/>
  <c r="L617" i="91" s="1"/>
  <c r="K617" i="91" s="1"/>
  <c r="I617" i="91"/>
  <c r="W524" i="65"/>
  <c r="L616" i="91" s="1"/>
  <c r="K616" i="91" s="1"/>
  <c r="I616" i="91"/>
  <c r="W523" i="65"/>
  <c r="L615" i="91" s="1"/>
  <c r="K615" i="91" s="1"/>
  <c r="I615" i="91"/>
  <c r="W522" i="65"/>
  <c r="L614" i="91" s="1"/>
  <c r="K614" i="91" s="1"/>
  <c r="I614" i="91"/>
  <c r="W74" i="65"/>
  <c r="I545" i="91"/>
  <c r="W520" i="65"/>
  <c r="L612" i="91" s="1"/>
  <c r="K612" i="91" s="1"/>
  <c r="I612" i="91"/>
  <c r="W519" i="65"/>
  <c r="L611" i="91" s="1"/>
  <c r="K611" i="91" s="1"/>
  <c r="I611" i="91"/>
  <c r="W518" i="65"/>
  <c r="L610" i="91" s="1"/>
  <c r="K610" i="91" s="1"/>
  <c r="I610" i="91"/>
  <c r="W517" i="65"/>
  <c r="L609" i="91" s="1"/>
  <c r="K609" i="91" s="1"/>
  <c r="I609" i="91"/>
  <c r="W516" i="65"/>
  <c r="L608" i="91" s="1"/>
  <c r="K608" i="91" s="1"/>
  <c r="I608" i="91"/>
  <c r="W515" i="65"/>
  <c r="L607" i="91" s="1"/>
  <c r="K607" i="91" s="1"/>
  <c r="I607" i="91"/>
  <c r="W514" i="65"/>
  <c r="L606" i="91" s="1"/>
  <c r="K606" i="91" s="1"/>
  <c r="I606" i="91"/>
  <c r="W513" i="65"/>
  <c r="L605" i="91" s="1"/>
  <c r="K605" i="91" s="1"/>
  <c r="I605" i="91"/>
  <c r="W512" i="65"/>
  <c r="L604" i="91" s="1"/>
  <c r="K604" i="91" s="1"/>
  <c r="I604" i="91"/>
  <c r="W511" i="65"/>
  <c r="L603" i="91" s="1"/>
  <c r="K603" i="91" s="1"/>
  <c r="I603" i="91"/>
  <c r="W510" i="65"/>
  <c r="L602" i="91" s="1"/>
  <c r="K602" i="91" s="1"/>
  <c r="I602" i="91"/>
  <c r="W509" i="65"/>
  <c r="L601" i="91" s="1"/>
  <c r="K601" i="91" s="1"/>
  <c r="I601" i="91"/>
  <c r="W508" i="65"/>
  <c r="L600" i="91" s="1"/>
  <c r="K600" i="91" s="1"/>
  <c r="I600" i="91"/>
  <c r="W507" i="65"/>
  <c r="L599" i="91" s="1"/>
  <c r="K599" i="91" s="1"/>
  <c r="I599" i="91"/>
  <c r="W506" i="65"/>
  <c r="L598" i="91" s="1"/>
  <c r="K598" i="91" s="1"/>
  <c r="I598" i="91"/>
  <c r="W505" i="65"/>
  <c r="L597" i="91" s="1"/>
  <c r="K597" i="91" s="1"/>
  <c r="I597" i="91"/>
  <c r="W504" i="65"/>
  <c r="L596" i="91" s="1"/>
  <c r="K596" i="91" s="1"/>
  <c r="I596" i="91"/>
  <c r="W503" i="65"/>
  <c r="L595" i="91" s="1"/>
  <c r="K595" i="91" s="1"/>
  <c r="I595" i="91"/>
  <c r="W502" i="65"/>
  <c r="L594" i="91" s="1"/>
  <c r="K594" i="91" s="1"/>
  <c r="I594" i="91"/>
  <c r="W501" i="65"/>
  <c r="L593" i="91" s="1"/>
  <c r="K593" i="91" s="1"/>
  <c r="I593" i="91"/>
  <c r="W500" i="65"/>
  <c r="L592" i="91" s="1"/>
  <c r="K592" i="91" s="1"/>
  <c r="I592" i="91"/>
  <c r="W499" i="65"/>
  <c r="L591" i="91" s="1"/>
  <c r="K591" i="91" s="1"/>
  <c r="I591" i="91"/>
  <c r="W498" i="65"/>
  <c r="L590" i="91" s="1"/>
  <c r="K590" i="91" s="1"/>
  <c r="I590" i="91"/>
  <c r="W497" i="65"/>
  <c r="L589" i="91" s="1"/>
  <c r="K589" i="91" s="1"/>
  <c r="I589" i="91"/>
  <c r="W496" i="65"/>
  <c r="L588" i="91" s="1"/>
  <c r="K588" i="91" s="1"/>
  <c r="I588" i="91"/>
  <c r="W495" i="65"/>
  <c r="L587" i="91" s="1"/>
  <c r="K587" i="91" s="1"/>
  <c r="I587" i="91"/>
  <c r="W494" i="65"/>
  <c r="L586" i="91" s="1"/>
  <c r="K586" i="91" s="1"/>
  <c r="I586" i="91"/>
  <c r="W493" i="65"/>
  <c r="L585" i="91" s="1"/>
  <c r="K585" i="91" s="1"/>
  <c r="I585" i="91"/>
  <c r="W492" i="65"/>
  <c r="L584" i="91" s="1"/>
  <c r="K584" i="91" s="1"/>
  <c r="I584" i="91"/>
  <c r="W491" i="65"/>
  <c r="L583" i="91" s="1"/>
  <c r="K583" i="91" s="1"/>
  <c r="I583" i="91"/>
  <c r="W490" i="65"/>
  <c r="L582" i="91" s="1"/>
  <c r="K582" i="91" s="1"/>
  <c r="I582" i="91"/>
  <c r="W489" i="65"/>
  <c r="L581" i="91" s="1"/>
  <c r="K581" i="91" s="1"/>
  <c r="I581" i="91"/>
  <c r="W488" i="65"/>
  <c r="L580" i="91" s="1"/>
  <c r="K580" i="91" s="1"/>
  <c r="I580" i="91"/>
  <c r="W487" i="65"/>
  <c r="L579" i="91" s="1"/>
  <c r="K579" i="91" s="1"/>
  <c r="I579" i="91"/>
  <c r="W486" i="65"/>
  <c r="L578" i="91" s="1"/>
  <c r="K578" i="91" s="1"/>
  <c r="I578" i="91"/>
  <c r="W485" i="65"/>
  <c r="L577" i="91" s="1"/>
  <c r="K577" i="91" s="1"/>
  <c r="I577" i="91"/>
  <c r="W484" i="65"/>
  <c r="L576" i="91" s="1"/>
  <c r="K576" i="91" s="1"/>
  <c r="I576" i="91"/>
  <c r="W483" i="65"/>
  <c r="L575" i="91" s="1"/>
  <c r="K575" i="91" s="1"/>
  <c r="I575" i="91"/>
  <c r="W482" i="65"/>
  <c r="L574" i="91" s="1"/>
  <c r="K574" i="91" s="1"/>
  <c r="I574" i="91"/>
  <c r="W481" i="65"/>
  <c r="L573" i="91" s="1"/>
  <c r="K573" i="91" s="1"/>
  <c r="I573" i="91"/>
  <c r="W480" i="65"/>
  <c r="L572" i="91" s="1"/>
  <c r="K572" i="91" s="1"/>
  <c r="I572" i="91"/>
  <c r="W479" i="65"/>
  <c r="L571" i="91" s="1"/>
  <c r="K571" i="91" s="1"/>
  <c r="I571" i="91"/>
  <c r="W478" i="65"/>
  <c r="L570" i="91" s="1"/>
  <c r="K570" i="91" s="1"/>
  <c r="I570" i="91"/>
  <c r="W477" i="65"/>
  <c r="L569" i="91" s="1"/>
  <c r="K569" i="91" s="1"/>
  <c r="I569" i="91"/>
  <c r="W476" i="65"/>
  <c r="L568" i="91" s="1"/>
  <c r="K568" i="91" s="1"/>
  <c r="I568" i="91"/>
  <c r="W475" i="65"/>
  <c r="L567" i="91" s="1"/>
  <c r="K567" i="91" s="1"/>
  <c r="I567" i="91"/>
  <c r="W474" i="65"/>
  <c r="L566" i="91" s="1"/>
  <c r="K566" i="91" s="1"/>
  <c r="I566" i="91"/>
  <c r="W473" i="65"/>
  <c r="L565" i="91" s="1"/>
  <c r="K565" i="91" s="1"/>
  <c r="I565" i="91"/>
  <c r="W472" i="65"/>
  <c r="L564" i="91" s="1"/>
  <c r="K564" i="91" s="1"/>
  <c r="I564" i="91"/>
  <c r="W471" i="65"/>
  <c r="L563" i="91" s="1"/>
  <c r="K563" i="91" s="1"/>
  <c r="I563" i="91"/>
  <c r="W470" i="65"/>
  <c r="L562" i="91" s="1"/>
  <c r="K562" i="91" s="1"/>
  <c r="I562" i="91"/>
  <c r="W469" i="65"/>
  <c r="L561" i="91" s="1"/>
  <c r="K561" i="91" s="1"/>
  <c r="I561" i="91"/>
  <c r="W468" i="65"/>
  <c r="L560" i="91" s="1"/>
  <c r="K560" i="91" s="1"/>
  <c r="I560" i="91"/>
  <c r="W467" i="65"/>
  <c r="L559" i="91" s="1"/>
  <c r="K559" i="91" s="1"/>
  <c r="I559" i="91"/>
  <c r="W69" i="65"/>
  <c r="I544" i="91"/>
  <c r="W466" i="65"/>
  <c r="L558" i="91" s="1"/>
  <c r="K558" i="91" s="1"/>
  <c r="I558" i="91"/>
  <c r="AB106" i="87"/>
  <c r="L20" i="91"/>
  <c r="K20" i="91" s="1"/>
  <c r="L543" i="91"/>
  <c r="K543" i="91" s="1"/>
  <c r="M543" i="91" s="1"/>
  <c r="I82" i="91"/>
  <c r="H82" i="91" s="1"/>
  <c r="M20" i="91"/>
  <c r="Z72" i="87"/>
  <c r="I483" i="91"/>
  <c r="Z101" i="87"/>
  <c r="I511" i="91"/>
  <c r="Z100" i="87"/>
  <c r="I510" i="91"/>
  <c r="Z99" i="87"/>
  <c r="I509" i="91"/>
  <c r="Z98" i="87"/>
  <c r="I508" i="91"/>
  <c r="Z97" i="87"/>
  <c r="I507" i="91"/>
  <c r="Z96" i="87"/>
  <c r="I506" i="91"/>
  <c r="Z95" i="87"/>
  <c r="I505" i="91"/>
  <c r="Z94" i="87"/>
  <c r="I504" i="91"/>
  <c r="Z93" i="87"/>
  <c r="I503" i="91"/>
  <c r="Z92" i="87"/>
  <c r="I502" i="91"/>
  <c r="Z91" i="87"/>
  <c r="I501" i="91"/>
  <c r="Z90" i="87"/>
  <c r="I500" i="91"/>
  <c r="Z89" i="87"/>
  <c r="I499" i="91"/>
  <c r="Z88" i="87"/>
  <c r="I498" i="91"/>
  <c r="Z87" i="87"/>
  <c r="I497" i="91"/>
  <c r="Z86" i="87"/>
  <c r="I496" i="91"/>
  <c r="Z85" i="87"/>
  <c r="I495" i="91"/>
  <c r="Z84" i="87"/>
  <c r="I494" i="91"/>
  <c r="Z83" i="87"/>
  <c r="I493" i="91"/>
  <c r="Z82" i="87"/>
  <c r="I492" i="91"/>
  <c r="Z81" i="87"/>
  <c r="I491" i="91"/>
  <c r="Z80" i="87"/>
  <c r="I490" i="91"/>
  <c r="Z79" i="87"/>
  <c r="I489" i="91"/>
  <c r="Z78" i="87"/>
  <c r="I488" i="91"/>
  <c r="Z77" i="87"/>
  <c r="I487" i="91"/>
  <c r="Z76" i="87"/>
  <c r="I486" i="91"/>
  <c r="Z75" i="87"/>
  <c r="I485" i="91"/>
  <c r="Z74" i="87"/>
  <c r="I484" i="91"/>
  <c r="Z42" i="87"/>
  <c r="I482" i="91"/>
  <c r="W72" i="87"/>
  <c r="I452" i="91"/>
  <c r="W101" i="87"/>
  <c r="I480" i="91"/>
  <c r="W100" i="87"/>
  <c r="I479" i="91"/>
  <c r="W99" i="87"/>
  <c r="I478" i="91"/>
  <c r="W98" i="87"/>
  <c r="I477" i="91"/>
  <c r="W97" i="87"/>
  <c r="I476" i="91"/>
  <c r="W96" i="87"/>
  <c r="I475" i="91"/>
  <c r="W95" i="87"/>
  <c r="I474" i="91"/>
  <c r="W94" i="87"/>
  <c r="I473" i="91"/>
  <c r="W93" i="87"/>
  <c r="I472" i="91"/>
  <c r="W92" i="87"/>
  <c r="I471" i="91"/>
  <c r="W91" i="87"/>
  <c r="I470" i="91"/>
  <c r="W90" i="87"/>
  <c r="I469" i="91"/>
  <c r="W89" i="87"/>
  <c r="I468" i="91"/>
  <c r="W88" i="87"/>
  <c r="I467" i="91"/>
  <c r="W87" i="87"/>
  <c r="I466" i="91"/>
  <c r="W86" i="87"/>
  <c r="I465" i="91"/>
  <c r="W85" i="87"/>
  <c r="I464" i="91"/>
  <c r="W84" i="87"/>
  <c r="I463" i="91"/>
  <c r="W83" i="87"/>
  <c r="I462" i="91"/>
  <c r="W82" i="87"/>
  <c r="I461" i="91"/>
  <c r="W81" i="87"/>
  <c r="I460" i="91"/>
  <c r="W80" i="87"/>
  <c r="I459" i="91"/>
  <c r="W79" i="87"/>
  <c r="I458" i="91"/>
  <c r="W78" i="87"/>
  <c r="I457" i="91"/>
  <c r="W77" i="87"/>
  <c r="I456" i="91"/>
  <c r="W76" i="87"/>
  <c r="I455" i="91"/>
  <c r="W75" i="87"/>
  <c r="I454" i="91"/>
  <c r="W74" i="87"/>
  <c r="I453" i="91"/>
  <c r="W42" i="87"/>
  <c r="I451" i="91"/>
  <c r="AO16" i="86"/>
  <c r="I450" i="91"/>
  <c r="AL16" i="86"/>
  <c r="I449" i="91"/>
  <c r="AI16" i="86"/>
  <c r="I448" i="91"/>
  <c r="AF16" i="86"/>
  <c r="I447" i="91"/>
  <c r="AC16" i="86"/>
  <c r="I446" i="91"/>
  <c r="Z16" i="86"/>
  <c r="I445" i="91"/>
  <c r="W16" i="86"/>
  <c r="I444" i="91"/>
  <c r="AF37" i="72"/>
  <c r="I417" i="91"/>
  <c r="AF48" i="72"/>
  <c r="I428" i="91"/>
  <c r="AF47" i="72"/>
  <c r="I427" i="91"/>
  <c r="AF46" i="72"/>
  <c r="I426" i="91"/>
  <c r="AF45" i="72"/>
  <c r="I425" i="91"/>
  <c r="AF44" i="72"/>
  <c r="I424" i="91"/>
  <c r="AF43" i="72"/>
  <c r="I423" i="91"/>
  <c r="AF42" i="72"/>
  <c r="I422" i="91"/>
  <c r="AF41" i="72"/>
  <c r="I421" i="91"/>
  <c r="AF40" i="72"/>
  <c r="I420" i="91"/>
  <c r="AF39" i="72"/>
  <c r="I419" i="91"/>
  <c r="I416" i="91"/>
  <c r="AF38" i="72"/>
  <c r="I418" i="91"/>
  <c r="AC37" i="72"/>
  <c r="I403" i="91"/>
  <c r="AC48" i="72"/>
  <c r="I414" i="91"/>
  <c r="AC47" i="72"/>
  <c r="I413" i="91"/>
  <c r="AC46" i="72"/>
  <c r="I412" i="91"/>
  <c r="AC45" i="72"/>
  <c r="I411" i="91"/>
  <c r="AC44" i="72"/>
  <c r="I410" i="91"/>
  <c r="AC43" i="72"/>
  <c r="I409" i="91"/>
  <c r="AC42" i="72"/>
  <c r="I408" i="91"/>
  <c r="AC41" i="72"/>
  <c r="I407" i="91"/>
  <c r="AC40" i="72"/>
  <c r="I406" i="91"/>
  <c r="AC39" i="72"/>
  <c r="I405" i="91"/>
  <c r="AC38" i="72"/>
  <c r="I404" i="91"/>
  <c r="AC25" i="72"/>
  <c r="I402" i="91"/>
  <c r="Z37" i="72"/>
  <c r="I389" i="91"/>
  <c r="Z48" i="72"/>
  <c r="I400" i="91"/>
  <c r="Z47" i="72"/>
  <c r="I399" i="91"/>
  <c r="Z46" i="72"/>
  <c r="I398" i="91"/>
  <c r="Z45" i="72"/>
  <c r="I397" i="91"/>
  <c r="Z44" i="72"/>
  <c r="I396" i="91"/>
  <c r="Z43" i="72"/>
  <c r="I395" i="91"/>
  <c r="Z42" i="72"/>
  <c r="I394" i="91"/>
  <c r="Z41" i="72"/>
  <c r="I393" i="91"/>
  <c r="Z40" i="72"/>
  <c r="I392" i="91"/>
  <c r="Z39" i="72"/>
  <c r="I391" i="91"/>
  <c r="Z25" i="72"/>
  <c r="I388" i="91"/>
  <c r="Z38" i="72"/>
  <c r="I390" i="91"/>
  <c r="W37" i="72"/>
  <c r="I375" i="91"/>
  <c r="AI26" i="72"/>
  <c r="AH37" i="72" s="1"/>
  <c r="W48" i="72"/>
  <c r="I386" i="91"/>
  <c r="W47" i="72"/>
  <c r="I385" i="91"/>
  <c r="AI23" i="72"/>
  <c r="H441" i="91" s="1"/>
  <c r="W46" i="72"/>
  <c r="I384" i="91"/>
  <c r="AI22" i="72"/>
  <c r="H440" i="91" s="1"/>
  <c r="W45" i="72"/>
  <c r="I383" i="91"/>
  <c r="AI21" i="72"/>
  <c r="AH45" i="72" s="1"/>
  <c r="AI20" i="72"/>
  <c r="H438" i="91" s="1"/>
  <c r="W44" i="72"/>
  <c r="I382" i="91"/>
  <c r="W43" i="72"/>
  <c r="I381" i="91"/>
  <c r="AI19" i="72"/>
  <c r="W42" i="72"/>
  <c r="I380" i="91"/>
  <c r="AI18" i="72"/>
  <c r="H436" i="91" s="1"/>
  <c r="AI17" i="72"/>
  <c r="H435" i="91" s="1"/>
  <c r="W41" i="72"/>
  <c r="I379" i="91"/>
  <c r="W40" i="72"/>
  <c r="I378" i="91"/>
  <c r="AI16" i="72"/>
  <c r="H434" i="91" s="1"/>
  <c r="W39" i="72"/>
  <c r="I377" i="91"/>
  <c r="AI15" i="72"/>
  <c r="W38" i="72"/>
  <c r="I376" i="91"/>
  <c r="W25" i="72"/>
  <c r="I374" i="91"/>
  <c r="AO19" i="89"/>
  <c r="L359" i="91" s="1"/>
  <c r="K359" i="91" s="1"/>
  <c r="M359" i="91" s="1"/>
  <c r="I359" i="91"/>
  <c r="AO21" i="89"/>
  <c r="I361" i="91"/>
  <c r="AO20" i="89"/>
  <c r="I360" i="91"/>
  <c r="AO16" i="89"/>
  <c r="I358" i="91"/>
  <c r="AL19" i="89"/>
  <c r="I354" i="91"/>
  <c r="AL21" i="89"/>
  <c r="I356" i="91"/>
  <c r="AL20" i="89"/>
  <c r="I355" i="91"/>
  <c r="AL16" i="89"/>
  <c r="I353" i="91"/>
  <c r="AI19" i="89"/>
  <c r="I349" i="91"/>
  <c r="AI21" i="89"/>
  <c r="I351" i="91"/>
  <c r="AI20" i="89"/>
  <c r="I350" i="91"/>
  <c r="AI16" i="89"/>
  <c r="I348" i="91"/>
  <c r="AF19" i="89"/>
  <c r="I344" i="91"/>
  <c r="AF21" i="89"/>
  <c r="I346" i="91"/>
  <c r="AF20" i="89"/>
  <c r="I345" i="91"/>
  <c r="AF16" i="89"/>
  <c r="I343" i="91"/>
  <c r="AB27" i="89"/>
  <c r="L342" i="91"/>
  <c r="K342" i="91" s="1"/>
  <c r="M342" i="91" s="1"/>
  <c r="L48" i="91"/>
  <c r="I21" i="91"/>
  <c r="H21" i="91" s="1"/>
  <c r="L61" i="91"/>
  <c r="AR23" i="89"/>
  <c r="I373" i="91"/>
  <c r="I372" i="91"/>
  <c r="AR18" i="89"/>
  <c r="L367" i="91" s="1"/>
  <c r="K367" i="91" s="1"/>
  <c r="I367" i="91"/>
  <c r="AR17" i="89"/>
  <c r="I366" i="91"/>
  <c r="W19" i="89"/>
  <c r="I329" i="91"/>
  <c r="W21" i="89"/>
  <c r="I331" i="91"/>
  <c r="AR15" i="89"/>
  <c r="I364" i="91"/>
  <c r="AR14" i="89"/>
  <c r="I363" i="91"/>
  <c r="W16" i="89"/>
  <c r="I328" i="91"/>
  <c r="W20" i="89"/>
  <c r="I330" i="91"/>
  <c r="Y22" i="90"/>
  <c r="AN43" i="73"/>
  <c r="AN39" i="73"/>
  <c r="AO20" i="73"/>
  <c r="AF25" i="72"/>
  <c r="AI24" i="72"/>
  <c r="AI14" i="72"/>
  <c r="AN48" i="73"/>
  <c r="AN46" i="73"/>
  <c r="V22" i="90"/>
  <c r="AK49" i="73" l="1"/>
  <c r="AL49" i="73" s="1"/>
  <c r="M881" i="91"/>
  <c r="M883" i="91"/>
  <c r="M842" i="91"/>
  <c r="M889" i="91"/>
  <c r="M886" i="91"/>
  <c r="M882" i="91"/>
  <c r="M820" i="91"/>
  <c r="M615" i="91"/>
  <c r="M754" i="91"/>
  <c r="M752" i="91"/>
  <c r="M728" i="91"/>
  <c r="M718" i="91"/>
  <c r="M716" i="91"/>
  <c r="M715" i="91"/>
  <c r="M713" i="91"/>
  <c r="M709" i="91"/>
  <c r="M707" i="91"/>
  <c r="M705" i="91"/>
  <c r="M703" i="91"/>
  <c r="M701" i="91"/>
  <c r="M699" i="91"/>
  <c r="M693" i="91"/>
  <c r="M691" i="91"/>
  <c r="M685" i="91"/>
  <c r="M683" i="91"/>
  <c r="M681" i="91"/>
  <c r="M679" i="91"/>
  <c r="M677" i="91"/>
  <c r="M675" i="91"/>
  <c r="M671" i="91"/>
  <c r="M667" i="91"/>
  <c r="M665" i="91"/>
  <c r="M628" i="91"/>
  <c r="M779" i="91"/>
  <c r="M778" i="91"/>
  <c r="M776" i="91"/>
  <c r="M773" i="91"/>
  <c r="M770" i="91"/>
  <c r="M768" i="91"/>
  <c r="M767" i="91"/>
  <c r="M766" i="91"/>
  <c r="M765" i="91"/>
  <c r="M764" i="91"/>
  <c r="M763" i="91"/>
  <c r="M719" i="91"/>
  <c r="M689" i="91"/>
  <c r="M684" i="91"/>
  <c r="M680" i="91"/>
  <c r="M676" i="91"/>
  <c r="M672" i="91"/>
  <c r="M670" i="91"/>
  <c r="M668" i="91"/>
  <c r="M666" i="91"/>
  <c r="M664" i="91"/>
  <c r="M663" i="91"/>
  <c r="M635" i="91"/>
  <c r="M623" i="91"/>
  <c r="M617" i="91"/>
  <c r="M616" i="91"/>
  <c r="M569" i="91"/>
  <c r="M777" i="91"/>
  <c r="M771" i="91"/>
  <c r="M769" i="91"/>
  <c r="M711" i="91"/>
  <c r="M697" i="91"/>
  <c r="M695" i="91"/>
  <c r="M688" i="91"/>
  <c r="M687" i="91"/>
  <c r="H387" i="91"/>
  <c r="AH22" i="89"/>
  <c r="M367" i="91"/>
  <c r="H907" i="91"/>
  <c r="L909" i="91"/>
  <c r="K909" i="91" s="1"/>
  <c r="M909" i="91" s="1"/>
  <c r="I323" i="91"/>
  <c r="H323" i="91" s="1"/>
  <c r="L911" i="91"/>
  <c r="K911" i="91" s="1"/>
  <c r="M911" i="91" s="1"/>
  <c r="I325" i="91"/>
  <c r="H325" i="91" s="1"/>
  <c r="Z22" i="90"/>
  <c r="L910" i="91"/>
  <c r="K910" i="91" s="1"/>
  <c r="M910" i="91" s="1"/>
  <c r="I324" i="91"/>
  <c r="H324" i="91" s="1"/>
  <c r="L908" i="91"/>
  <c r="K908" i="91" s="1"/>
  <c r="M908" i="91" s="1"/>
  <c r="I320" i="91"/>
  <c r="H320" i="91" s="1"/>
  <c r="I912" i="91"/>
  <c r="L323" i="91"/>
  <c r="L904" i="91"/>
  <c r="K904" i="91" s="1"/>
  <c r="M904" i="91" s="1"/>
  <c r="L906" i="91"/>
  <c r="K906" i="91" s="1"/>
  <c r="M906" i="91" s="1"/>
  <c r="L325" i="91"/>
  <c r="W22" i="90"/>
  <c r="L903" i="91"/>
  <c r="K903" i="91" s="1"/>
  <c r="M903" i="91" s="1"/>
  <c r="L320" i="91"/>
  <c r="I907" i="91"/>
  <c r="L905" i="91"/>
  <c r="K905" i="91" s="1"/>
  <c r="M905" i="91" s="1"/>
  <c r="L324" i="91"/>
  <c r="AN38" i="73"/>
  <c r="AN40" i="73"/>
  <c r="M880" i="91"/>
  <c r="H878" i="91"/>
  <c r="H796" i="91"/>
  <c r="V49" i="73"/>
  <c r="W49" i="73" s="1"/>
  <c r="H899" i="91"/>
  <c r="H866" i="91"/>
  <c r="L854" i="91"/>
  <c r="K854" i="91" s="1"/>
  <c r="M854" i="91" s="1"/>
  <c r="I304" i="91"/>
  <c r="H304" i="91" s="1"/>
  <c r="L865" i="91"/>
  <c r="K865" i="91" s="1"/>
  <c r="M865" i="91" s="1"/>
  <c r="I315" i="91"/>
  <c r="H315" i="91" s="1"/>
  <c r="L864" i="91"/>
  <c r="K864" i="91" s="1"/>
  <c r="M864" i="91" s="1"/>
  <c r="I314" i="91"/>
  <c r="H314" i="91" s="1"/>
  <c r="I313" i="91"/>
  <c r="H313" i="91" s="1"/>
  <c r="L863" i="91"/>
  <c r="K863" i="91" s="1"/>
  <c r="M863" i="91" s="1"/>
  <c r="L862" i="91"/>
  <c r="K862" i="91" s="1"/>
  <c r="M862" i="91" s="1"/>
  <c r="I312" i="91"/>
  <c r="H312" i="91" s="1"/>
  <c r="L861" i="91"/>
  <c r="K861" i="91" s="1"/>
  <c r="M861" i="91" s="1"/>
  <c r="I311" i="91"/>
  <c r="H311" i="91" s="1"/>
  <c r="L860" i="91"/>
  <c r="K860" i="91" s="1"/>
  <c r="M860" i="91" s="1"/>
  <c r="I310" i="91"/>
  <c r="H310" i="91" s="1"/>
  <c r="I309" i="91"/>
  <c r="H309" i="91" s="1"/>
  <c r="L859" i="91"/>
  <c r="K859" i="91" s="1"/>
  <c r="M859" i="91" s="1"/>
  <c r="L858" i="91"/>
  <c r="K858" i="91" s="1"/>
  <c r="M858" i="91" s="1"/>
  <c r="I308" i="91"/>
  <c r="H308" i="91" s="1"/>
  <c r="L857" i="91"/>
  <c r="K857" i="91" s="1"/>
  <c r="M857" i="91" s="1"/>
  <c r="I307" i="91"/>
  <c r="H307" i="91" s="1"/>
  <c r="L856" i="91"/>
  <c r="K856" i="91" s="1"/>
  <c r="M856" i="91" s="1"/>
  <c r="I306" i="91"/>
  <c r="H306" i="91" s="1"/>
  <c r="I305" i="91"/>
  <c r="H305" i="91" s="1"/>
  <c r="L855" i="91"/>
  <c r="K855" i="91" s="1"/>
  <c r="M855" i="91" s="1"/>
  <c r="I866" i="91"/>
  <c r="L853" i="91"/>
  <c r="K853" i="91" s="1"/>
  <c r="M853" i="91" s="1"/>
  <c r="I292" i="91"/>
  <c r="H292" i="91" s="1"/>
  <c r="M844" i="91"/>
  <c r="M841" i="91"/>
  <c r="M840" i="91"/>
  <c r="AH49" i="73"/>
  <c r="AI49" i="73" s="1"/>
  <c r="L852" i="91" s="1"/>
  <c r="K852" i="91" s="1"/>
  <c r="L839" i="91"/>
  <c r="K839" i="91" s="1"/>
  <c r="M839" i="91" s="1"/>
  <c r="H852" i="91"/>
  <c r="H901" i="91"/>
  <c r="M885" i="91"/>
  <c r="H895" i="91"/>
  <c r="H838" i="91"/>
  <c r="L826" i="91"/>
  <c r="K826" i="91" s="1"/>
  <c r="M826" i="91" s="1"/>
  <c r="I268" i="91"/>
  <c r="H268" i="91" s="1"/>
  <c r="I279" i="91"/>
  <c r="H279" i="91" s="1"/>
  <c r="L837" i="91"/>
  <c r="K837" i="91" s="1"/>
  <c r="M837" i="91" s="1"/>
  <c r="I278" i="91"/>
  <c r="H278" i="91" s="1"/>
  <c r="L836" i="91"/>
  <c r="K836" i="91" s="1"/>
  <c r="M836" i="91" s="1"/>
  <c r="L835" i="91"/>
  <c r="K835" i="91" s="1"/>
  <c r="M835" i="91" s="1"/>
  <c r="I277" i="91"/>
  <c r="H277" i="91" s="1"/>
  <c r="L834" i="91"/>
  <c r="K834" i="91" s="1"/>
  <c r="M834" i="91" s="1"/>
  <c r="I276" i="91"/>
  <c r="H276" i="91" s="1"/>
  <c r="I275" i="91"/>
  <c r="H275" i="91" s="1"/>
  <c r="L833" i="91"/>
  <c r="K833" i="91" s="1"/>
  <c r="M833" i="91" s="1"/>
  <c r="I274" i="91"/>
  <c r="H274" i="91" s="1"/>
  <c r="L832" i="91"/>
  <c r="K832" i="91" s="1"/>
  <c r="M832" i="91" s="1"/>
  <c r="L831" i="91"/>
  <c r="K831" i="91" s="1"/>
  <c r="M831" i="91" s="1"/>
  <c r="I273" i="91"/>
  <c r="H273" i="91" s="1"/>
  <c r="L830" i="91"/>
  <c r="K830" i="91" s="1"/>
  <c r="M830" i="91" s="1"/>
  <c r="I272" i="91"/>
  <c r="H272" i="91" s="1"/>
  <c r="I271" i="91"/>
  <c r="H271" i="91" s="1"/>
  <c r="L829" i="91"/>
  <c r="K829" i="91" s="1"/>
  <c r="M829" i="91" s="1"/>
  <c r="AE49" i="73"/>
  <c r="I838" i="91" s="1"/>
  <c r="I270" i="91"/>
  <c r="H270" i="91" s="1"/>
  <c r="L828" i="91"/>
  <c r="K828" i="91" s="1"/>
  <c r="M828" i="91" s="1"/>
  <c r="L827" i="91"/>
  <c r="K827" i="91" s="1"/>
  <c r="M827" i="91" s="1"/>
  <c r="I269" i="91"/>
  <c r="H269" i="91" s="1"/>
  <c r="I256" i="91"/>
  <c r="H256" i="91" s="1"/>
  <c r="L825" i="91"/>
  <c r="K825" i="91" s="1"/>
  <c r="M825" i="91" s="1"/>
  <c r="AB49" i="73"/>
  <c r="AC49" i="73" s="1"/>
  <c r="L824" i="91" s="1"/>
  <c r="K824" i="91" s="1"/>
  <c r="M816" i="91"/>
  <c r="M814" i="91"/>
  <c r="M812" i="91"/>
  <c r="H824" i="91"/>
  <c r="M813" i="91"/>
  <c r="L811" i="91"/>
  <c r="K811" i="91" s="1"/>
  <c r="M811" i="91" s="1"/>
  <c r="AN47" i="73"/>
  <c r="AO47" i="73" s="1"/>
  <c r="L900" i="91" s="1"/>
  <c r="K900" i="91" s="1"/>
  <c r="M888" i="91"/>
  <c r="M887" i="91"/>
  <c r="H898" i="91"/>
  <c r="AN45" i="73"/>
  <c r="I898" i="91" s="1"/>
  <c r="H894" i="91"/>
  <c r="AN37" i="73"/>
  <c r="I890" i="91" s="1"/>
  <c r="H893" i="91"/>
  <c r="H810" i="91"/>
  <c r="H891" i="91"/>
  <c r="L798" i="91"/>
  <c r="K798" i="91" s="1"/>
  <c r="M798" i="91" s="1"/>
  <c r="I232" i="91"/>
  <c r="H232" i="91" s="1"/>
  <c r="L809" i="91"/>
  <c r="K809" i="91" s="1"/>
  <c r="M809" i="91" s="1"/>
  <c r="I243" i="91"/>
  <c r="H243" i="91" s="1"/>
  <c r="L808" i="91"/>
  <c r="K808" i="91" s="1"/>
  <c r="M808" i="91" s="1"/>
  <c r="I242" i="91"/>
  <c r="H242" i="91" s="1"/>
  <c r="I241" i="91"/>
  <c r="H241" i="91" s="1"/>
  <c r="L807" i="91"/>
  <c r="K807" i="91" s="1"/>
  <c r="M807" i="91" s="1"/>
  <c r="I240" i="91"/>
  <c r="H240" i="91" s="1"/>
  <c r="L806" i="91"/>
  <c r="K806" i="91" s="1"/>
  <c r="M806" i="91" s="1"/>
  <c r="L805" i="91"/>
  <c r="K805" i="91" s="1"/>
  <c r="M805" i="91" s="1"/>
  <c r="I239" i="91"/>
  <c r="H239" i="91" s="1"/>
  <c r="L804" i="91"/>
  <c r="K804" i="91" s="1"/>
  <c r="M804" i="91" s="1"/>
  <c r="I238" i="91"/>
  <c r="H238" i="91" s="1"/>
  <c r="AN42" i="73"/>
  <c r="I895" i="91" s="1"/>
  <c r="I237" i="91"/>
  <c r="H237" i="91" s="1"/>
  <c r="L803" i="91"/>
  <c r="K803" i="91" s="1"/>
  <c r="M803" i="91" s="1"/>
  <c r="AN41" i="73"/>
  <c r="AO41" i="73" s="1"/>
  <c r="L894" i="91" s="1"/>
  <c r="K894" i="91" s="1"/>
  <c r="L802" i="91"/>
  <c r="K802" i="91" s="1"/>
  <c r="M802" i="91" s="1"/>
  <c r="I236" i="91"/>
  <c r="H236" i="91" s="1"/>
  <c r="L801" i="91"/>
  <c r="K801" i="91" s="1"/>
  <c r="M801" i="91" s="1"/>
  <c r="I235" i="91"/>
  <c r="H235" i="91" s="1"/>
  <c r="Y49" i="73"/>
  <c r="Z49" i="73" s="1"/>
  <c r="L800" i="91"/>
  <c r="K800" i="91" s="1"/>
  <c r="M800" i="91" s="1"/>
  <c r="I234" i="91"/>
  <c r="H234" i="91" s="1"/>
  <c r="I233" i="91"/>
  <c r="H233" i="91" s="1"/>
  <c r="L799" i="91"/>
  <c r="K799" i="91" s="1"/>
  <c r="M799" i="91" s="1"/>
  <c r="L797" i="91"/>
  <c r="K797" i="91" s="1"/>
  <c r="M797" i="91" s="1"/>
  <c r="I220" i="91"/>
  <c r="H220" i="91" s="1"/>
  <c r="H900" i="91"/>
  <c r="H890" i="91"/>
  <c r="L784" i="91"/>
  <c r="K784" i="91" s="1"/>
  <c r="M784" i="91" s="1"/>
  <c r="I196" i="91"/>
  <c r="H196" i="91" s="1"/>
  <c r="L879" i="91"/>
  <c r="K879" i="91" s="1"/>
  <c r="M879" i="91" s="1"/>
  <c r="AO48" i="73"/>
  <c r="L901" i="91" s="1"/>
  <c r="K901" i="91" s="1"/>
  <c r="L877" i="91"/>
  <c r="K877" i="91" s="1"/>
  <c r="M877" i="91" s="1"/>
  <c r="I901" i="91"/>
  <c r="I207" i="91"/>
  <c r="H207" i="91" s="1"/>
  <c r="L795" i="91"/>
  <c r="K795" i="91" s="1"/>
  <c r="M795" i="91" s="1"/>
  <c r="L794" i="91"/>
  <c r="K794" i="91" s="1"/>
  <c r="M794" i="91" s="1"/>
  <c r="I206" i="91"/>
  <c r="H206" i="91" s="1"/>
  <c r="L876" i="91"/>
  <c r="K876" i="91" s="1"/>
  <c r="M876" i="91" s="1"/>
  <c r="I900" i="91"/>
  <c r="AO46" i="73"/>
  <c r="L899" i="91" s="1"/>
  <c r="K899" i="91" s="1"/>
  <c r="L875" i="91"/>
  <c r="K875" i="91" s="1"/>
  <c r="M875" i="91" s="1"/>
  <c r="I899" i="91"/>
  <c r="L793" i="91"/>
  <c r="K793" i="91" s="1"/>
  <c r="M793" i="91" s="1"/>
  <c r="I205" i="91"/>
  <c r="H205" i="91" s="1"/>
  <c r="L874" i="91"/>
  <c r="K874" i="91" s="1"/>
  <c r="M874" i="91" s="1"/>
  <c r="I204" i="91"/>
  <c r="H204" i="91" s="1"/>
  <c r="L792" i="91"/>
  <c r="K792" i="91" s="1"/>
  <c r="M792" i="91" s="1"/>
  <c r="AN44" i="73"/>
  <c r="I897" i="91" s="1"/>
  <c r="L873" i="91"/>
  <c r="K873" i="91" s="1"/>
  <c r="M873" i="91" s="1"/>
  <c r="H897" i="91"/>
  <c r="I203" i="91"/>
  <c r="H203" i="91" s="1"/>
  <c r="L791" i="91"/>
  <c r="K791" i="91" s="1"/>
  <c r="M791" i="91" s="1"/>
  <c r="AO43" i="73"/>
  <c r="L896" i="91" s="1"/>
  <c r="K896" i="91" s="1"/>
  <c r="L790" i="91"/>
  <c r="K790" i="91" s="1"/>
  <c r="M790" i="91" s="1"/>
  <c r="I202" i="91"/>
  <c r="H202" i="91" s="1"/>
  <c r="L872" i="91"/>
  <c r="K872" i="91" s="1"/>
  <c r="M872" i="91" s="1"/>
  <c r="I896" i="91"/>
  <c r="L871" i="91"/>
  <c r="K871" i="91" s="1"/>
  <c r="M871" i="91" s="1"/>
  <c r="L789" i="91"/>
  <c r="K789" i="91" s="1"/>
  <c r="M789" i="91" s="1"/>
  <c r="I201" i="91"/>
  <c r="H201" i="91" s="1"/>
  <c r="L870" i="91"/>
  <c r="K870" i="91" s="1"/>
  <c r="M870" i="91" s="1"/>
  <c r="I200" i="91"/>
  <c r="H200" i="91" s="1"/>
  <c r="L788" i="91"/>
  <c r="K788" i="91" s="1"/>
  <c r="M788" i="91" s="1"/>
  <c r="AO40" i="73"/>
  <c r="L893" i="91" s="1"/>
  <c r="K893" i="91" s="1"/>
  <c r="L869" i="91"/>
  <c r="K869" i="91" s="1"/>
  <c r="M869" i="91" s="1"/>
  <c r="I893" i="91"/>
  <c r="I199" i="91"/>
  <c r="H199" i="91" s="1"/>
  <c r="L787" i="91"/>
  <c r="K787" i="91" s="1"/>
  <c r="M787" i="91" s="1"/>
  <c r="AO39" i="73"/>
  <c r="L892" i="91" s="1"/>
  <c r="K892" i="91" s="1"/>
  <c r="L786" i="91"/>
  <c r="K786" i="91" s="1"/>
  <c r="M786" i="91" s="1"/>
  <c r="I198" i="91"/>
  <c r="H198" i="91" s="1"/>
  <c r="L868" i="91"/>
  <c r="K868" i="91" s="1"/>
  <c r="M868" i="91" s="1"/>
  <c r="I892" i="91"/>
  <c r="AO38" i="73"/>
  <c r="L891" i="91" s="1"/>
  <c r="K891" i="91" s="1"/>
  <c r="L783" i="91"/>
  <c r="K783" i="91" s="1"/>
  <c r="M783" i="91" s="1"/>
  <c r="I184" i="91"/>
  <c r="H184" i="91" s="1"/>
  <c r="I796" i="91"/>
  <c r="L867" i="91"/>
  <c r="K867" i="91" s="1"/>
  <c r="M867" i="91" s="1"/>
  <c r="I891" i="91"/>
  <c r="L785" i="91"/>
  <c r="K785" i="91" s="1"/>
  <c r="M785" i="91" s="1"/>
  <c r="I197" i="91"/>
  <c r="H197" i="91" s="1"/>
  <c r="M775" i="91"/>
  <c r="V688" i="65"/>
  <c r="I780" i="91" s="1"/>
  <c r="M759" i="91"/>
  <c r="M757" i="91"/>
  <c r="M755" i="91"/>
  <c r="M749" i="91"/>
  <c r="M747" i="91"/>
  <c r="M745" i="91"/>
  <c r="M743" i="91"/>
  <c r="M739" i="91"/>
  <c r="M737" i="91"/>
  <c r="M735" i="91"/>
  <c r="M733" i="91"/>
  <c r="M727" i="91"/>
  <c r="M723" i="91"/>
  <c r="M712" i="91"/>
  <c r="M710" i="91"/>
  <c r="M708" i="91"/>
  <c r="M704" i="91"/>
  <c r="M700" i="91"/>
  <c r="M698" i="91"/>
  <c r="M696" i="91"/>
  <c r="M694" i="91"/>
  <c r="M690" i="91"/>
  <c r="M686" i="91"/>
  <c r="M682" i="91"/>
  <c r="M678" i="91"/>
  <c r="M674" i="91"/>
  <c r="M661" i="91"/>
  <c r="M657" i="91"/>
  <c r="M655" i="91"/>
  <c r="M651" i="91"/>
  <c r="M649" i="91"/>
  <c r="M645" i="91"/>
  <c r="M643" i="91"/>
  <c r="M641" i="91"/>
  <c r="M639" i="91"/>
  <c r="M637" i="91"/>
  <c r="M633" i="91"/>
  <c r="M631" i="91"/>
  <c r="M629" i="91"/>
  <c r="M627" i="91"/>
  <c r="M621" i="91"/>
  <c r="M619" i="91"/>
  <c r="V570" i="65"/>
  <c r="I662" i="91" s="1"/>
  <c r="V526" i="65"/>
  <c r="W526" i="65" s="1"/>
  <c r="L618" i="91" s="1"/>
  <c r="K618" i="91" s="1"/>
  <c r="M552" i="91"/>
  <c r="M611" i="91"/>
  <c r="M609" i="91"/>
  <c r="M607" i="91"/>
  <c r="M605" i="91"/>
  <c r="M603" i="91"/>
  <c r="M601" i="91"/>
  <c r="M599" i="91"/>
  <c r="M597" i="91"/>
  <c r="M595" i="91"/>
  <c r="M593" i="91"/>
  <c r="M591" i="91"/>
  <c r="M589" i="91"/>
  <c r="M587" i="91"/>
  <c r="M585" i="91"/>
  <c r="M583" i="91"/>
  <c r="M581" i="91"/>
  <c r="M579" i="91"/>
  <c r="M577" i="91"/>
  <c r="M575" i="91"/>
  <c r="M573" i="91"/>
  <c r="M571" i="91"/>
  <c r="M567" i="91"/>
  <c r="M565" i="91"/>
  <c r="M563" i="91"/>
  <c r="M561" i="91"/>
  <c r="M559" i="91"/>
  <c r="M558" i="91"/>
  <c r="M750" i="91"/>
  <c r="M740" i="91"/>
  <c r="M717" i="91"/>
  <c r="M702" i="91"/>
  <c r="M774" i="91"/>
  <c r="M772" i="91"/>
  <c r="M556" i="91"/>
  <c r="H780" i="91"/>
  <c r="M762" i="91"/>
  <c r="M753" i="91"/>
  <c r="M751" i="91"/>
  <c r="V669" i="65"/>
  <c r="W669" i="65" s="1"/>
  <c r="L761" i="91" s="1"/>
  <c r="K761" i="91" s="1"/>
  <c r="M744" i="91"/>
  <c r="M741" i="91"/>
  <c r="V464" i="65"/>
  <c r="W464" i="65" s="1"/>
  <c r="M732" i="91"/>
  <c r="M731" i="91"/>
  <c r="M729" i="91"/>
  <c r="M725" i="91"/>
  <c r="M722" i="91"/>
  <c r="M721" i="91"/>
  <c r="M555" i="91"/>
  <c r="H761" i="91"/>
  <c r="M706" i="91"/>
  <c r="M692" i="91"/>
  <c r="M554" i="91"/>
  <c r="H714" i="91"/>
  <c r="M659" i="91"/>
  <c r="M656" i="91"/>
  <c r="M653" i="91"/>
  <c r="M647" i="91"/>
  <c r="M625" i="91"/>
  <c r="M553" i="91"/>
  <c r="H662" i="91"/>
  <c r="H618" i="91"/>
  <c r="H557" i="91"/>
  <c r="M614" i="91"/>
  <c r="M612" i="91"/>
  <c r="M610" i="91"/>
  <c r="M608" i="91"/>
  <c r="M606" i="91"/>
  <c r="M604" i="91"/>
  <c r="M602" i="91"/>
  <c r="M600" i="91"/>
  <c r="M598" i="91"/>
  <c r="M596" i="91"/>
  <c r="M594" i="91"/>
  <c r="M592" i="91"/>
  <c r="M590" i="91"/>
  <c r="M588" i="91"/>
  <c r="M586" i="91"/>
  <c r="M584" i="91"/>
  <c r="M582" i="91"/>
  <c r="M580" i="91"/>
  <c r="M578" i="91"/>
  <c r="M576" i="91"/>
  <c r="M574" i="91"/>
  <c r="M572" i="91"/>
  <c r="M570" i="91"/>
  <c r="M568" i="91"/>
  <c r="M566" i="91"/>
  <c r="M564" i="91"/>
  <c r="M562" i="91"/>
  <c r="M560" i="91"/>
  <c r="L551" i="91"/>
  <c r="K551" i="91" s="1"/>
  <c r="M551" i="91" s="1"/>
  <c r="L549" i="91"/>
  <c r="K549" i="91" s="1"/>
  <c r="M549" i="91" s="1"/>
  <c r="L548" i="91"/>
  <c r="K548" i="91" s="1"/>
  <c r="M548" i="91" s="1"/>
  <c r="V622" i="65"/>
  <c r="I714" i="91" s="1"/>
  <c r="L547" i="91"/>
  <c r="K547" i="91" s="1"/>
  <c r="M547" i="91" s="1"/>
  <c r="H550" i="91"/>
  <c r="L546" i="91"/>
  <c r="K546" i="91" s="1"/>
  <c r="M546" i="91" s="1"/>
  <c r="L545" i="91"/>
  <c r="K545" i="91" s="1"/>
  <c r="M545" i="91" s="1"/>
  <c r="V521" i="65"/>
  <c r="W521" i="65" s="1"/>
  <c r="L613" i="91" s="1"/>
  <c r="K613" i="91" s="1"/>
  <c r="V238" i="65"/>
  <c r="W238" i="65" s="1"/>
  <c r="H613" i="91"/>
  <c r="L544" i="91"/>
  <c r="K544" i="91" s="1"/>
  <c r="M544" i="91" s="1"/>
  <c r="Y102" i="87"/>
  <c r="Z102" i="87" s="1"/>
  <c r="L483" i="91"/>
  <c r="K483" i="91" s="1"/>
  <c r="M483" i="91" s="1"/>
  <c r="I140" i="91"/>
  <c r="H140" i="91" s="1"/>
  <c r="I168" i="91"/>
  <c r="H168" i="91" s="1"/>
  <c r="L511" i="91"/>
  <c r="K511" i="91" s="1"/>
  <c r="M511" i="91" s="1"/>
  <c r="I167" i="91"/>
  <c r="H167" i="91" s="1"/>
  <c r="L510" i="91"/>
  <c r="K510" i="91" s="1"/>
  <c r="M510" i="91" s="1"/>
  <c r="L509" i="91"/>
  <c r="K509" i="91" s="1"/>
  <c r="M509" i="91" s="1"/>
  <c r="I166" i="91"/>
  <c r="H166" i="91" s="1"/>
  <c r="I165" i="91"/>
  <c r="H165" i="91" s="1"/>
  <c r="L508" i="91"/>
  <c r="K508" i="91" s="1"/>
  <c r="M508" i="91" s="1"/>
  <c r="I164" i="91"/>
  <c r="H164" i="91" s="1"/>
  <c r="L507" i="91"/>
  <c r="K507" i="91" s="1"/>
  <c r="M507" i="91" s="1"/>
  <c r="I163" i="91"/>
  <c r="H163" i="91" s="1"/>
  <c r="L506" i="91"/>
  <c r="K506" i="91" s="1"/>
  <c r="M506" i="91" s="1"/>
  <c r="L505" i="91"/>
  <c r="K505" i="91" s="1"/>
  <c r="M505" i="91" s="1"/>
  <c r="I162" i="91"/>
  <c r="H162" i="91" s="1"/>
  <c r="I161" i="91"/>
  <c r="H161" i="91" s="1"/>
  <c r="L504" i="91"/>
  <c r="K504" i="91" s="1"/>
  <c r="M504" i="91" s="1"/>
  <c r="I160" i="91"/>
  <c r="H160" i="91" s="1"/>
  <c r="L503" i="91"/>
  <c r="K503" i="91" s="1"/>
  <c r="M503" i="91" s="1"/>
  <c r="I159" i="91"/>
  <c r="H159" i="91" s="1"/>
  <c r="L502" i="91"/>
  <c r="K502" i="91" s="1"/>
  <c r="M502" i="91" s="1"/>
  <c r="L501" i="91"/>
  <c r="K501" i="91" s="1"/>
  <c r="M501" i="91" s="1"/>
  <c r="I158" i="91"/>
  <c r="H158" i="91" s="1"/>
  <c r="I157" i="91"/>
  <c r="H157" i="91" s="1"/>
  <c r="L500" i="91"/>
  <c r="K500" i="91" s="1"/>
  <c r="M500" i="91" s="1"/>
  <c r="I156" i="91"/>
  <c r="H156" i="91" s="1"/>
  <c r="L499" i="91"/>
  <c r="K499" i="91" s="1"/>
  <c r="M499" i="91" s="1"/>
  <c r="I155" i="91"/>
  <c r="H155" i="91" s="1"/>
  <c r="L498" i="91"/>
  <c r="K498" i="91" s="1"/>
  <c r="M498" i="91" s="1"/>
  <c r="L497" i="91"/>
  <c r="K497" i="91" s="1"/>
  <c r="M497" i="91" s="1"/>
  <c r="I154" i="91"/>
  <c r="H154" i="91" s="1"/>
  <c r="I153" i="91"/>
  <c r="H153" i="91" s="1"/>
  <c r="L496" i="91"/>
  <c r="K496" i="91" s="1"/>
  <c r="M496" i="91" s="1"/>
  <c r="I152" i="91"/>
  <c r="H152" i="91" s="1"/>
  <c r="L495" i="91"/>
  <c r="K495" i="91" s="1"/>
  <c r="M495" i="91" s="1"/>
  <c r="I151" i="91"/>
  <c r="H151" i="91" s="1"/>
  <c r="L494" i="91"/>
  <c r="K494" i="91" s="1"/>
  <c r="M494" i="91" s="1"/>
  <c r="L493" i="91"/>
  <c r="K493" i="91" s="1"/>
  <c r="M493" i="91" s="1"/>
  <c r="I150" i="91"/>
  <c r="H150" i="91" s="1"/>
  <c r="I149" i="91"/>
  <c r="H149" i="91" s="1"/>
  <c r="L492" i="91"/>
  <c r="K492" i="91" s="1"/>
  <c r="M492" i="91" s="1"/>
  <c r="I148" i="91"/>
  <c r="H148" i="91" s="1"/>
  <c r="L491" i="91"/>
  <c r="K491" i="91" s="1"/>
  <c r="M491" i="91" s="1"/>
  <c r="I147" i="91"/>
  <c r="H147" i="91" s="1"/>
  <c r="L490" i="91"/>
  <c r="K490" i="91" s="1"/>
  <c r="M490" i="91" s="1"/>
  <c r="L489" i="91"/>
  <c r="K489" i="91" s="1"/>
  <c r="M489" i="91" s="1"/>
  <c r="I146" i="91"/>
  <c r="H146" i="91" s="1"/>
  <c r="I145" i="91"/>
  <c r="H145" i="91" s="1"/>
  <c r="L488" i="91"/>
  <c r="K488" i="91" s="1"/>
  <c r="M488" i="91" s="1"/>
  <c r="I144" i="91"/>
  <c r="H144" i="91" s="1"/>
  <c r="L487" i="91"/>
  <c r="K487" i="91" s="1"/>
  <c r="M487" i="91" s="1"/>
  <c r="I143" i="91"/>
  <c r="H143" i="91" s="1"/>
  <c r="L486" i="91"/>
  <c r="K486" i="91" s="1"/>
  <c r="M486" i="91" s="1"/>
  <c r="L485" i="91"/>
  <c r="K485" i="91" s="1"/>
  <c r="M485" i="91" s="1"/>
  <c r="I142" i="91"/>
  <c r="H142" i="91" s="1"/>
  <c r="H512" i="91"/>
  <c r="I111" i="91"/>
  <c r="H111" i="91" s="1"/>
  <c r="L482" i="91"/>
  <c r="K482" i="91" s="1"/>
  <c r="M482" i="91" s="1"/>
  <c r="I141" i="91"/>
  <c r="H141" i="91" s="1"/>
  <c r="L484" i="91"/>
  <c r="K484" i="91" s="1"/>
  <c r="M484" i="91" s="1"/>
  <c r="H481" i="91"/>
  <c r="L26" i="91"/>
  <c r="K26" i="91" s="1"/>
  <c r="L140" i="91"/>
  <c r="L81" i="91"/>
  <c r="L452" i="91"/>
  <c r="K452" i="91" s="1"/>
  <c r="M452" i="91" s="1"/>
  <c r="L168" i="91"/>
  <c r="L480" i="91"/>
  <c r="K480" i="91" s="1"/>
  <c r="M480" i="91" s="1"/>
  <c r="L167" i="91"/>
  <c r="L479" i="91"/>
  <c r="K479" i="91" s="1"/>
  <c r="M479" i="91" s="1"/>
  <c r="L478" i="91"/>
  <c r="K478" i="91" s="1"/>
  <c r="M478" i="91" s="1"/>
  <c r="L166" i="91"/>
  <c r="L165" i="91"/>
  <c r="L477" i="91"/>
  <c r="K477" i="91" s="1"/>
  <c r="M477" i="91" s="1"/>
  <c r="L164" i="91"/>
  <c r="L476" i="91"/>
  <c r="K476" i="91" s="1"/>
  <c r="M476" i="91" s="1"/>
  <c r="L163" i="91"/>
  <c r="L475" i="91"/>
  <c r="K475" i="91" s="1"/>
  <c r="M475" i="91" s="1"/>
  <c r="L474" i="91"/>
  <c r="K474" i="91" s="1"/>
  <c r="M474" i="91" s="1"/>
  <c r="L162" i="91"/>
  <c r="L161" i="91"/>
  <c r="L473" i="91"/>
  <c r="K473" i="91" s="1"/>
  <c r="M473" i="91" s="1"/>
  <c r="L160" i="91"/>
  <c r="L472" i="91"/>
  <c r="K472" i="91" s="1"/>
  <c r="M472" i="91" s="1"/>
  <c r="L159" i="91"/>
  <c r="L471" i="91"/>
  <c r="K471" i="91" s="1"/>
  <c r="M471" i="91" s="1"/>
  <c r="L470" i="91"/>
  <c r="K470" i="91" s="1"/>
  <c r="M470" i="91" s="1"/>
  <c r="L158" i="91"/>
  <c r="L157" i="91"/>
  <c r="L469" i="91"/>
  <c r="K469" i="91" s="1"/>
  <c r="M469" i="91" s="1"/>
  <c r="L156" i="91"/>
  <c r="L468" i="91"/>
  <c r="K468" i="91" s="1"/>
  <c r="M468" i="91" s="1"/>
  <c r="L155" i="91"/>
  <c r="L467" i="91"/>
  <c r="K467" i="91" s="1"/>
  <c r="M467" i="91" s="1"/>
  <c r="L466" i="91"/>
  <c r="K466" i="91" s="1"/>
  <c r="M466" i="91" s="1"/>
  <c r="L154" i="91"/>
  <c r="L153" i="91"/>
  <c r="L465" i="91"/>
  <c r="K465" i="91" s="1"/>
  <c r="M465" i="91" s="1"/>
  <c r="L152" i="91"/>
  <c r="L464" i="91"/>
  <c r="K464" i="91" s="1"/>
  <c r="M464" i="91" s="1"/>
  <c r="L151" i="91"/>
  <c r="L463" i="91"/>
  <c r="K463" i="91" s="1"/>
  <c r="M463" i="91" s="1"/>
  <c r="L462" i="91"/>
  <c r="K462" i="91" s="1"/>
  <c r="M462" i="91" s="1"/>
  <c r="L150" i="91"/>
  <c r="L149" i="91"/>
  <c r="L461" i="91"/>
  <c r="K461" i="91" s="1"/>
  <c r="M461" i="91" s="1"/>
  <c r="L148" i="91"/>
  <c r="L460" i="91"/>
  <c r="K460" i="91" s="1"/>
  <c r="M460" i="91" s="1"/>
  <c r="L147" i="91"/>
  <c r="L459" i="91"/>
  <c r="K459" i="91" s="1"/>
  <c r="M459" i="91" s="1"/>
  <c r="L458" i="91"/>
  <c r="K458" i="91" s="1"/>
  <c r="M458" i="91" s="1"/>
  <c r="L146" i="91"/>
  <c r="L145" i="91"/>
  <c r="L457" i="91"/>
  <c r="K457" i="91" s="1"/>
  <c r="M457" i="91" s="1"/>
  <c r="L144" i="91"/>
  <c r="L456" i="91"/>
  <c r="K456" i="91" s="1"/>
  <c r="M456" i="91" s="1"/>
  <c r="L143" i="91"/>
  <c r="L455" i="91"/>
  <c r="K455" i="91" s="1"/>
  <c r="M455" i="91" s="1"/>
  <c r="V102" i="87"/>
  <c r="W102" i="87" s="1"/>
  <c r="L454" i="91"/>
  <c r="K454" i="91" s="1"/>
  <c r="M454" i="91" s="1"/>
  <c r="L142" i="91"/>
  <c r="L451" i="91"/>
  <c r="K451" i="91" s="1"/>
  <c r="M451" i="91" s="1"/>
  <c r="L111" i="91"/>
  <c r="L80" i="91"/>
  <c r="L32" i="91"/>
  <c r="K32" i="91" s="1"/>
  <c r="L453" i="91"/>
  <c r="K453" i="91" s="1"/>
  <c r="M453" i="91" s="1"/>
  <c r="L141" i="91"/>
  <c r="L450" i="91"/>
  <c r="K450" i="91" s="1"/>
  <c r="M450" i="91" s="1"/>
  <c r="I75" i="91"/>
  <c r="H75" i="91" s="1"/>
  <c r="L449" i="91"/>
  <c r="K449" i="91" s="1"/>
  <c r="M449" i="91" s="1"/>
  <c r="I72" i="91"/>
  <c r="H72" i="91" s="1"/>
  <c r="L448" i="91"/>
  <c r="K448" i="91" s="1"/>
  <c r="M448" i="91" s="1"/>
  <c r="I69" i="91"/>
  <c r="H69" i="91" s="1"/>
  <c r="L447" i="91"/>
  <c r="K447" i="91" s="1"/>
  <c r="M447" i="91" s="1"/>
  <c r="I79" i="91"/>
  <c r="H79" i="91" s="1"/>
  <c r="L446" i="91"/>
  <c r="K446" i="91" s="1"/>
  <c r="M446" i="91" s="1"/>
  <c r="I78" i="91"/>
  <c r="H78" i="91" s="1"/>
  <c r="L75" i="91"/>
  <c r="L445" i="91"/>
  <c r="K445" i="91" s="1"/>
  <c r="M445" i="91" s="1"/>
  <c r="I77" i="91"/>
  <c r="H77" i="91" s="1"/>
  <c r="L72" i="91"/>
  <c r="L444" i="91"/>
  <c r="K444" i="91" s="1"/>
  <c r="M444" i="91" s="1"/>
  <c r="L69" i="91"/>
  <c r="I76" i="91"/>
  <c r="H76" i="91" s="1"/>
  <c r="H431" i="91"/>
  <c r="L29" i="91"/>
  <c r="K29" i="91" s="1"/>
  <c r="L417" i="91"/>
  <c r="K417" i="91" s="1"/>
  <c r="M417" i="91" s="1"/>
  <c r="L304" i="91"/>
  <c r="L428" i="91"/>
  <c r="K428" i="91" s="1"/>
  <c r="M428" i="91" s="1"/>
  <c r="L315" i="91"/>
  <c r="L427" i="91"/>
  <c r="K427" i="91" s="1"/>
  <c r="M427" i="91" s="1"/>
  <c r="L314" i="91"/>
  <c r="L426" i="91"/>
  <c r="K426" i="91" s="1"/>
  <c r="M426" i="91" s="1"/>
  <c r="L313" i="91"/>
  <c r="L425" i="91"/>
  <c r="K425" i="91" s="1"/>
  <c r="M425" i="91" s="1"/>
  <c r="L312" i="91"/>
  <c r="L424" i="91"/>
  <c r="K424" i="91" s="1"/>
  <c r="M424" i="91" s="1"/>
  <c r="L311" i="91"/>
  <c r="L423" i="91"/>
  <c r="K423" i="91" s="1"/>
  <c r="M423" i="91" s="1"/>
  <c r="L310" i="91"/>
  <c r="L422" i="91"/>
  <c r="K422" i="91" s="1"/>
  <c r="M422" i="91" s="1"/>
  <c r="L309" i="91"/>
  <c r="L421" i="91"/>
  <c r="K421" i="91" s="1"/>
  <c r="M421" i="91" s="1"/>
  <c r="L308" i="91"/>
  <c r="L420" i="91"/>
  <c r="K420" i="91" s="1"/>
  <c r="M420" i="91" s="1"/>
  <c r="L307" i="91"/>
  <c r="L419" i="91"/>
  <c r="K419" i="91" s="1"/>
  <c r="M419" i="91" s="1"/>
  <c r="L306" i="91"/>
  <c r="L416" i="91"/>
  <c r="K416" i="91" s="1"/>
  <c r="M416" i="91" s="1"/>
  <c r="L292" i="91"/>
  <c r="L35" i="91"/>
  <c r="K35" i="91" s="1"/>
  <c r="L418" i="91"/>
  <c r="K418" i="91" s="1"/>
  <c r="M418" i="91" s="1"/>
  <c r="L305" i="91"/>
  <c r="H429" i="91"/>
  <c r="L28" i="91"/>
  <c r="K28" i="91" s="1"/>
  <c r="L403" i="91"/>
  <c r="K403" i="91" s="1"/>
  <c r="M403" i="91" s="1"/>
  <c r="L268" i="91"/>
  <c r="L414" i="91"/>
  <c r="K414" i="91" s="1"/>
  <c r="M414" i="91" s="1"/>
  <c r="L279" i="91"/>
  <c r="L413" i="91"/>
  <c r="K413" i="91" s="1"/>
  <c r="M413" i="91" s="1"/>
  <c r="L278" i="91"/>
  <c r="L412" i="91"/>
  <c r="K412" i="91" s="1"/>
  <c r="M412" i="91" s="1"/>
  <c r="L277" i="91"/>
  <c r="L411" i="91"/>
  <c r="K411" i="91" s="1"/>
  <c r="M411" i="91" s="1"/>
  <c r="L276" i="91"/>
  <c r="L410" i="91"/>
  <c r="K410" i="91" s="1"/>
  <c r="M410" i="91" s="1"/>
  <c r="L275" i="91"/>
  <c r="L409" i="91"/>
  <c r="K409" i="91" s="1"/>
  <c r="M409" i="91" s="1"/>
  <c r="L274" i="91"/>
  <c r="L408" i="91"/>
  <c r="K408" i="91" s="1"/>
  <c r="M408" i="91" s="1"/>
  <c r="L273" i="91"/>
  <c r="K273" i="91" s="1"/>
  <c r="L407" i="91"/>
  <c r="K407" i="91" s="1"/>
  <c r="M407" i="91" s="1"/>
  <c r="L272" i="91"/>
  <c r="L406" i="91"/>
  <c r="K406" i="91" s="1"/>
  <c r="M406" i="91" s="1"/>
  <c r="L271" i="91"/>
  <c r="L405" i="91"/>
  <c r="K405" i="91" s="1"/>
  <c r="M405" i="91" s="1"/>
  <c r="L270" i="91"/>
  <c r="L402" i="91"/>
  <c r="K402" i="91" s="1"/>
  <c r="M402" i="91" s="1"/>
  <c r="L34" i="91"/>
  <c r="K34" i="91" s="1"/>
  <c r="L256" i="91"/>
  <c r="H415" i="91"/>
  <c r="AB49" i="72"/>
  <c r="I415" i="91" s="1"/>
  <c r="L404" i="91"/>
  <c r="K404" i="91" s="1"/>
  <c r="M404" i="91" s="1"/>
  <c r="L269" i="91"/>
  <c r="H401" i="91"/>
  <c r="L232" i="91"/>
  <c r="L389" i="91"/>
  <c r="K389" i="91" s="1"/>
  <c r="M389" i="91" s="1"/>
  <c r="L27" i="91"/>
  <c r="K27" i="91" s="1"/>
  <c r="M27" i="91" s="1"/>
  <c r="L400" i="91"/>
  <c r="K400" i="91" s="1"/>
  <c r="M400" i="91" s="1"/>
  <c r="L243" i="91"/>
  <c r="L399" i="91"/>
  <c r="K399" i="91" s="1"/>
  <c r="M399" i="91" s="1"/>
  <c r="L242" i="91"/>
  <c r="L398" i="91"/>
  <c r="K398" i="91" s="1"/>
  <c r="M398" i="91" s="1"/>
  <c r="L241" i="91"/>
  <c r="L397" i="91"/>
  <c r="K397" i="91" s="1"/>
  <c r="M397" i="91" s="1"/>
  <c r="L240" i="91"/>
  <c r="L396" i="91"/>
  <c r="K396" i="91" s="1"/>
  <c r="M396" i="91" s="1"/>
  <c r="L239" i="91"/>
  <c r="L395" i="91"/>
  <c r="K395" i="91" s="1"/>
  <c r="M395" i="91" s="1"/>
  <c r="L238" i="91"/>
  <c r="L394" i="91"/>
  <c r="K394" i="91" s="1"/>
  <c r="M394" i="91" s="1"/>
  <c r="L237" i="91"/>
  <c r="L393" i="91"/>
  <c r="K393" i="91" s="1"/>
  <c r="M393" i="91" s="1"/>
  <c r="L236" i="91"/>
  <c r="L392" i="91"/>
  <c r="K392" i="91" s="1"/>
  <c r="M392" i="91" s="1"/>
  <c r="L235" i="91"/>
  <c r="L391" i="91"/>
  <c r="K391" i="91" s="1"/>
  <c r="M391" i="91" s="1"/>
  <c r="L234" i="91"/>
  <c r="L390" i="91"/>
  <c r="K390" i="91" s="1"/>
  <c r="M390" i="91" s="1"/>
  <c r="L233" i="91"/>
  <c r="Y49" i="72"/>
  <c r="I401" i="91" s="1"/>
  <c r="L388" i="91"/>
  <c r="K388" i="91" s="1"/>
  <c r="M388" i="91" s="1"/>
  <c r="L220" i="91"/>
  <c r="L33" i="91"/>
  <c r="K33" i="91" s="1"/>
  <c r="M33" i="91" s="1"/>
  <c r="AI37" i="72"/>
  <c r="I431" i="91"/>
  <c r="L196" i="91"/>
  <c r="L24" i="91"/>
  <c r="K24" i="91" s="1"/>
  <c r="L375" i="91"/>
  <c r="K375" i="91" s="1"/>
  <c r="M375" i="91" s="1"/>
  <c r="L386" i="91"/>
  <c r="K386" i="91" s="1"/>
  <c r="M386" i="91" s="1"/>
  <c r="L207" i="91"/>
  <c r="H442" i="91"/>
  <c r="L385" i="91"/>
  <c r="K385" i="91" s="1"/>
  <c r="M385" i="91" s="1"/>
  <c r="L206" i="91"/>
  <c r="AH47" i="72"/>
  <c r="AH46" i="72"/>
  <c r="I440" i="91" s="1"/>
  <c r="L384" i="91"/>
  <c r="K384" i="91" s="1"/>
  <c r="M384" i="91" s="1"/>
  <c r="L205" i="91"/>
  <c r="AI45" i="72"/>
  <c r="L439" i="91" s="1"/>
  <c r="K439" i="91" s="1"/>
  <c r="I439" i="91"/>
  <c r="H439" i="91"/>
  <c r="L383" i="91"/>
  <c r="K383" i="91" s="1"/>
  <c r="M383" i="91" s="1"/>
  <c r="L204" i="91"/>
  <c r="L382" i="91"/>
  <c r="K382" i="91" s="1"/>
  <c r="M382" i="91" s="1"/>
  <c r="L203" i="91"/>
  <c r="AH44" i="72"/>
  <c r="AH43" i="72"/>
  <c r="H437" i="91"/>
  <c r="L381" i="91"/>
  <c r="K381" i="91" s="1"/>
  <c r="M381" i="91" s="1"/>
  <c r="L202" i="91"/>
  <c r="AH42" i="72"/>
  <c r="L380" i="91"/>
  <c r="K380" i="91" s="1"/>
  <c r="M380" i="91" s="1"/>
  <c r="L201" i="91"/>
  <c r="AH41" i="72"/>
  <c r="L379" i="91"/>
  <c r="K379" i="91" s="1"/>
  <c r="M379" i="91" s="1"/>
  <c r="L200" i="91"/>
  <c r="AH40" i="72"/>
  <c r="I434" i="91" s="1"/>
  <c r="L378" i="91"/>
  <c r="K378" i="91" s="1"/>
  <c r="M378" i="91" s="1"/>
  <c r="L199" i="91"/>
  <c r="AH39" i="72"/>
  <c r="H433" i="91"/>
  <c r="L377" i="91"/>
  <c r="K377" i="91" s="1"/>
  <c r="M377" i="91" s="1"/>
  <c r="L198" i="91"/>
  <c r="L374" i="91"/>
  <c r="K374" i="91" s="1"/>
  <c r="M374" i="91" s="1"/>
  <c r="L184" i="91"/>
  <c r="L30" i="91"/>
  <c r="K30" i="91" s="1"/>
  <c r="H430" i="91"/>
  <c r="V49" i="72"/>
  <c r="I387" i="91" s="1"/>
  <c r="H432" i="91"/>
  <c r="L376" i="91"/>
  <c r="K376" i="91" s="1"/>
  <c r="M376" i="91" s="1"/>
  <c r="L197" i="91"/>
  <c r="H362" i="91"/>
  <c r="H369" i="91"/>
  <c r="L361" i="91"/>
  <c r="K361" i="91" s="1"/>
  <c r="M361" i="91" s="1"/>
  <c r="I29" i="91"/>
  <c r="H29" i="91" s="1"/>
  <c r="L358" i="91"/>
  <c r="K358" i="91" s="1"/>
  <c r="M358" i="91" s="1"/>
  <c r="AN22" i="89"/>
  <c r="L360" i="91"/>
  <c r="K360" i="91" s="1"/>
  <c r="M360" i="91" s="1"/>
  <c r="I35" i="91"/>
  <c r="H35" i="91" s="1"/>
  <c r="M35" i="91" s="1"/>
  <c r="L354" i="91"/>
  <c r="K354" i="91" s="1"/>
  <c r="M354" i="91" s="1"/>
  <c r="I55" i="91"/>
  <c r="H55" i="91" s="1"/>
  <c r="L356" i="91"/>
  <c r="K356" i="91" s="1"/>
  <c r="M356" i="91" s="1"/>
  <c r="I57" i="91"/>
  <c r="H57" i="91" s="1"/>
  <c r="L353" i="91"/>
  <c r="K353" i="91" s="1"/>
  <c r="M353" i="91" s="1"/>
  <c r="I52" i="91"/>
  <c r="H52" i="91" s="1"/>
  <c r="H357" i="91"/>
  <c r="AK22" i="89"/>
  <c r="I357" i="91" s="1"/>
  <c r="L355" i="91"/>
  <c r="K355" i="91" s="1"/>
  <c r="M355" i="91" s="1"/>
  <c r="I56" i="91"/>
  <c r="H56" i="91" s="1"/>
  <c r="H352" i="91"/>
  <c r="L349" i="91"/>
  <c r="K349" i="91" s="1"/>
  <c r="M349" i="91" s="1"/>
  <c r="L55" i="91"/>
  <c r="L351" i="91"/>
  <c r="K351" i="91" s="1"/>
  <c r="M351" i="91" s="1"/>
  <c r="L57" i="91"/>
  <c r="I28" i="91"/>
  <c r="H28" i="91" s="1"/>
  <c r="M28" i="91" s="1"/>
  <c r="AI22" i="89"/>
  <c r="AQ20" i="89"/>
  <c r="AR20" i="89" s="1"/>
  <c r="L348" i="91"/>
  <c r="K348" i="91" s="1"/>
  <c r="M348" i="91" s="1"/>
  <c r="I352" i="91"/>
  <c r="L52" i="91"/>
  <c r="L350" i="91"/>
  <c r="K350" i="91" s="1"/>
  <c r="M350" i="91" s="1"/>
  <c r="I34" i="91"/>
  <c r="H34" i="91" s="1"/>
  <c r="L56" i="91"/>
  <c r="I45" i="91"/>
  <c r="L344" i="91"/>
  <c r="K344" i="91" s="1"/>
  <c r="M344" i="91" s="1"/>
  <c r="L346" i="91"/>
  <c r="K346" i="91" s="1"/>
  <c r="M346" i="91" s="1"/>
  <c r="I47" i="91"/>
  <c r="L343" i="91"/>
  <c r="K343" i="91" s="1"/>
  <c r="M343" i="91" s="1"/>
  <c r="I42" i="91"/>
  <c r="H347" i="91"/>
  <c r="AE22" i="89"/>
  <c r="L345" i="91"/>
  <c r="K345" i="91" s="1"/>
  <c r="M345" i="91" s="1"/>
  <c r="I46" i="91"/>
  <c r="K61" i="91"/>
  <c r="M61" i="91" s="1"/>
  <c r="K48" i="91"/>
  <c r="I66" i="91"/>
  <c r="H66" i="91" s="1"/>
  <c r="L373" i="91"/>
  <c r="K373" i="91" s="1"/>
  <c r="M373" i="91" s="1"/>
  <c r="L372" i="91"/>
  <c r="K372" i="91" s="1"/>
  <c r="M372" i="91" s="1"/>
  <c r="AQ19" i="89"/>
  <c r="AR19" i="89" s="1"/>
  <c r="L368" i="91" s="1"/>
  <c r="K368" i="91" s="1"/>
  <c r="H368" i="91"/>
  <c r="AQ21" i="89"/>
  <c r="AR21" i="89" s="1"/>
  <c r="H370" i="91"/>
  <c r="V22" i="89"/>
  <c r="W22" i="89" s="1"/>
  <c r="L37" i="91"/>
  <c r="L329" i="91"/>
  <c r="K329" i="91" s="1"/>
  <c r="M329" i="91" s="1"/>
  <c r="L366" i="91"/>
  <c r="K366" i="91" s="1"/>
  <c r="M366" i="91" s="1"/>
  <c r="H332" i="91"/>
  <c r="L364" i="91"/>
  <c r="K364" i="91" s="1"/>
  <c r="M364" i="91" s="1"/>
  <c r="I24" i="91"/>
  <c r="H24" i="91" s="1"/>
  <c r="L331" i="91"/>
  <c r="K331" i="91" s="1"/>
  <c r="M331" i="91" s="1"/>
  <c r="H365" i="91"/>
  <c r="AQ16" i="89"/>
  <c r="AR16" i="89" s="1"/>
  <c r="I30" i="91"/>
  <c r="H30" i="91" s="1"/>
  <c r="L330" i="91"/>
  <c r="K330" i="91" s="1"/>
  <c r="M330" i="91" s="1"/>
  <c r="L36" i="91"/>
  <c r="L328" i="91"/>
  <c r="K328" i="91" s="1"/>
  <c r="M328" i="91" s="1"/>
  <c r="L363" i="91"/>
  <c r="K363" i="91" s="1"/>
  <c r="M363" i="91" s="1"/>
  <c r="Y27" i="90"/>
  <c r="AN25" i="73"/>
  <c r="AE49" i="72"/>
  <c r="AH48" i="72"/>
  <c r="AH25" i="72"/>
  <c r="AH38" i="72"/>
  <c r="I432" i="91" s="1"/>
  <c r="V27" i="90"/>
  <c r="I894" i="91" l="1"/>
  <c r="M894" i="91" s="1"/>
  <c r="W688" i="65"/>
  <c r="L780" i="91" s="1"/>
  <c r="K780" i="91" s="1"/>
  <c r="M780" i="91" s="1"/>
  <c r="I332" i="91"/>
  <c r="M24" i="91"/>
  <c r="M273" i="91"/>
  <c r="L912" i="91"/>
  <c r="K912" i="91" s="1"/>
  <c r="M912" i="91" s="1"/>
  <c r="I326" i="91"/>
  <c r="H326" i="91" s="1"/>
  <c r="I317" i="91"/>
  <c r="H317" i="91" s="1"/>
  <c r="K323" i="91"/>
  <c r="M323" i="91" s="1"/>
  <c r="K325" i="91"/>
  <c r="M325" i="91" s="1"/>
  <c r="K320" i="91"/>
  <c r="M320" i="91" s="1"/>
  <c r="K324" i="91"/>
  <c r="M324" i="91" s="1"/>
  <c r="L907" i="91"/>
  <c r="K907" i="91" s="1"/>
  <c r="M907" i="91" s="1"/>
  <c r="L326" i="91"/>
  <c r="L317" i="91"/>
  <c r="M891" i="91"/>
  <c r="M901" i="91"/>
  <c r="AO45" i="73"/>
  <c r="L898" i="91" s="1"/>
  <c r="K898" i="91" s="1"/>
  <c r="M898" i="91" s="1"/>
  <c r="L866" i="91"/>
  <c r="K866" i="91" s="1"/>
  <c r="M866" i="91" s="1"/>
  <c r="I316" i="91"/>
  <c r="H316" i="91" s="1"/>
  <c r="I852" i="91"/>
  <c r="M852" i="91" s="1"/>
  <c r="AO37" i="73"/>
  <c r="L890" i="91" s="1"/>
  <c r="K890" i="91" s="1"/>
  <c r="M890" i="91" s="1"/>
  <c r="AF49" i="73"/>
  <c r="I280" i="91" s="1"/>
  <c r="H280" i="91" s="1"/>
  <c r="I824" i="91"/>
  <c r="M824" i="91" s="1"/>
  <c r="AO42" i="73"/>
  <c r="L895" i="91" s="1"/>
  <c r="K895" i="91" s="1"/>
  <c r="M895" i="91" s="1"/>
  <c r="M893" i="91"/>
  <c r="I810" i="91"/>
  <c r="M892" i="91"/>
  <c r="L810" i="91"/>
  <c r="K810" i="91" s="1"/>
  <c r="I244" i="91"/>
  <c r="H244" i="91" s="1"/>
  <c r="M900" i="91"/>
  <c r="M899" i="91"/>
  <c r="M896" i="91"/>
  <c r="AO44" i="73"/>
  <c r="L897" i="91" s="1"/>
  <c r="K897" i="91" s="1"/>
  <c r="M897" i="91" s="1"/>
  <c r="AO25" i="73"/>
  <c r="I878" i="91"/>
  <c r="L796" i="91"/>
  <c r="K796" i="91" s="1"/>
  <c r="M796" i="91" s="1"/>
  <c r="I208" i="91"/>
  <c r="H208" i="91" s="1"/>
  <c r="W570" i="65"/>
  <c r="L662" i="91" s="1"/>
  <c r="K662" i="91" s="1"/>
  <c r="M662" i="91" s="1"/>
  <c r="I618" i="91"/>
  <c r="M618" i="91" s="1"/>
  <c r="I761" i="91"/>
  <c r="M761" i="91" s="1"/>
  <c r="I557" i="91"/>
  <c r="I613" i="91"/>
  <c r="M613" i="91" s="1"/>
  <c r="L557" i="91"/>
  <c r="K557" i="91" s="1"/>
  <c r="I171" i="91"/>
  <c r="H171" i="91" s="1"/>
  <c r="W622" i="65"/>
  <c r="L714" i="91" s="1"/>
  <c r="K714" i="91" s="1"/>
  <c r="M714" i="91" s="1"/>
  <c r="I550" i="91"/>
  <c r="H782" i="91"/>
  <c r="V690" i="65"/>
  <c r="W690" i="65" s="1"/>
  <c r="L550" i="91"/>
  <c r="K550" i="91" s="1"/>
  <c r="I170" i="91"/>
  <c r="H170" i="91" s="1"/>
  <c r="I512" i="91"/>
  <c r="I169" i="91"/>
  <c r="H169" i="91" s="1"/>
  <c r="L512" i="91"/>
  <c r="K512" i="91" s="1"/>
  <c r="K81" i="91"/>
  <c r="M81" i="91" s="1"/>
  <c r="K140" i="91"/>
  <c r="M140" i="91" s="1"/>
  <c r="K168" i="91"/>
  <c r="M168" i="91" s="1"/>
  <c r="K167" i="91"/>
  <c r="M167" i="91" s="1"/>
  <c r="K166" i="91"/>
  <c r="M166" i="91" s="1"/>
  <c r="K165" i="91"/>
  <c r="M165" i="91" s="1"/>
  <c r="K164" i="91"/>
  <c r="M164" i="91" s="1"/>
  <c r="K163" i="91"/>
  <c r="M163" i="91" s="1"/>
  <c r="K162" i="91"/>
  <c r="M162" i="91" s="1"/>
  <c r="K161" i="91"/>
  <c r="M161" i="91" s="1"/>
  <c r="K160" i="91"/>
  <c r="M160" i="91" s="1"/>
  <c r="K159" i="91"/>
  <c r="M159" i="91" s="1"/>
  <c r="K158" i="91"/>
  <c r="M158" i="91" s="1"/>
  <c r="K157" i="91"/>
  <c r="M157" i="91" s="1"/>
  <c r="K156" i="91"/>
  <c r="M156" i="91" s="1"/>
  <c r="K155" i="91"/>
  <c r="M155" i="91" s="1"/>
  <c r="K154" i="91"/>
  <c r="M154" i="91" s="1"/>
  <c r="K153" i="91"/>
  <c r="M153" i="91" s="1"/>
  <c r="K152" i="91"/>
  <c r="M152" i="91" s="1"/>
  <c r="K151" i="91"/>
  <c r="M151" i="91" s="1"/>
  <c r="K150" i="91"/>
  <c r="M150" i="91" s="1"/>
  <c r="K149" i="91"/>
  <c r="M149" i="91" s="1"/>
  <c r="K148" i="91"/>
  <c r="M148" i="91" s="1"/>
  <c r="K147" i="91"/>
  <c r="M147" i="91" s="1"/>
  <c r="K146" i="91"/>
  <c r="M146" i="91" s="1"/>
  <c r="K145" i="91"/>
  <c r="M145" i="91" s="1"/>
  <c r="I481" i="91"/>
  <c r="K144" i="91"/>
  <c r="M144" i="91" s="1"/>
  <c r="K143" i="91"/>
  <c r="M143" i="91" s="1"/>
  <c r="K142" i="91"/>
  <c r="M142" i="91" s="1"/>
  <c r="K80" i="91"/>
  <c r="M80" i="91" s="1"/>
  <c r="L19" i="91"/>
  <c r="K19" i="91" s="1"/>
  <c r="L481" i="91"/>
  <c r="K481" i="91" s="1"/>
  <c r="L169" i="91"/>
  <c r="L82" i="91"/>
  <c r="K141" i="91"/>
  <c r="M141" i="91" s="1"/>
  <c r="K111" i="91"/>
  <c r="M111" i="91" s="1"/>
  <c r="K75" i="91"/>
  <c r="M75" i="91" s="1"/>
  <c r="K72" i="91"/>
  <c r="M72" i="91" s="1"/>
  <c r="K69" i="91"/>
  <c r="M69" i="91" s="1"/>
  <c r="M29" i="91"/>
  <c r="K304" i="91"/>
  <c r="M304" i="91" s="1"/>
  <c r="K315" i="91"/>
  <c r="M315" i="91" s="1"/>
  <c r="K314" i="91"/>
  <c r="M314" i="91" s="1"/>
  <c r="K313" i="91"/>
  <c r="M313" i="91" s="1"/>
  <c r="K312" i="91"/>
  <c r="M312" i="91" s="1"/>
  <c r="K311" i="91"/>
  <c r="M311" i="91" s="1"/>
  <c r="K310" i="91"/>
  <c r="M310" i="91" s="1"/>
  <c r="K309" i="91"/>
  <c r="M309" i="91" s="1"/>
  <c r="K308" i="91"/>
  <c r="M308" i="91" s="1"/>
  <c r="K307" i="91"/>
  <c r="M307" i="91" s="1"/>
  <c r="K306" i="91"/>
  <c r="M306" i="91" s="1"/>
  <c r="AF49" i="72"/>
  <c r="K292" i="91"/>
  <c r="M292" i="91" s="1"/>
  <c r="K305" i="91"/>
  <c r="M305" i="91" s="1"/>
  <c r="I429" i="91"/>
  <c r="K268" i="91"/>
  <c r="M268" i="91" s="1"/>
  <c r="K279" i="91"/>
  <c r="M279" i="91" s="1"/>
  <c r="K278" i="91"/>
  <c r="M278" i="91" s="1"/>
  <c r="K277" i="91"/>
  <c r="M277" i="91" s="1"/>
  <c r="K276" i="91"/>
  <c r="M276" i="91" s="1"/>
  <c r="K275" i="91"/>
  <c r="M275" i="91" s="1"/>
  <c r="K274" i="91"/>
  <c r="M274" i="91" s="1"/>
  <c r="K272" i="91"/>
  <c r="M272" i="91" s="1"/>
  <c r="M34" i="91"/>
  <c r="K271" i="91"/>
  <c r="M271" i="91" s="1"/>
  <c r="K270" i="91"/>
  <c r="M270" i="91" s="1"/>
  <c r="K269" i="91"/>
  <c r="M269" i="91" s="1"/>
  <c r="K256" i="91"/>
  <c r="M256" i="91" s="1"/>
  <c r="AC49" i="72"/>
  <c r="K232" i="91"/>
  <c r="M232" i="91" s="1"/>
  <c r="K243" i="91"/>
  <c r="M243" i="91" s="1"/>
  <c r="K242" i="91"/>
  <c r="M242" i="91" s="1"/>
  <c r="K241" i="91"/>
  <c r="M241" i="91" s="1"/>
  <c r="K240" i="91"/>
  <c r="M240" i="91" s="1"/>
  <c r="K239" i="91"/>
  <c r="M239" i="91" s="1"/>
  <c r="K238" i="91"/>
  <c r="M238" i="91" s="1"/>
  <c r="K237" i="91"/>
  <c r="M237" i="91" s="1"/>
  <c r="K236" i="91"/>
  <c r="M236" i="91" s="1"/>
  <c r="K235" i="91"/>
  <c r="M235" i="91" s="1"/>
  <c r="K234" i="91"/>
  <c r="M234" i="91" s="1"/>
  <c r="K233" i="91"/>
  <c r="M233" i="91" s="1"/>
  <c r="K220" i="91"/>
  <c r="M220" i="91" s="1"/>
  <c r="Z49" i="72"/>
  <c r="K196" i="91"/>
  <c r="M196" i="91" s="1"/>
  <c r="L431" i="91"/>
  <c r="K431" i="91" s="1"/>
  <c r="M431" i="91" s="1"/>
  <c r="L25" i="91"/>
  <c r="K25" i="91" s="1"/>
  <c r="K207" i="91"/>
  <c r="M207" i="91" s="1"/>
  <c r="AI48" i="72"/>
  <c r="L442" i="91" s="1"/>
  <c r="K442" i="91" s="1"/>
  <c r="I442" i="91"/>
  <c r="AI47" i="72"/>
  <c r="L441" i="91" s="1"/>
  <c r="K441" i="91" s="1"/>
  <c r="K206" i="91"/>
  <c r="M206" i="91" s="1"/>
  <c r="I441" i="91"/>
  <c r="AI46" i="72"/>
  <c r="L440" i="91" s="1"/>
  <c r="K440" i="91" s="1"/>
  <c r="M440" i="91" s="1"/>
  <c r="K205" i="91"/>
  <c r="M205" i="91" s="1"/>
  <c r="M439" i="91"/>
  <c r="K204" i="91"/>
  <c r="M204" i="91" s="1"/>
  <c r="AI44" i="72"/>
  <c r="L438" i="91" s="1"/>
  <c r="K438" i="91" s="1"/>
  <c r="K203" i="91"/>
  <c r="M203" i="91" s="1"/>
  <c r="I438" i="91"/>
  <c r="AI43" i="72"/>
  <c r="L437" i="91" s="1"/>
  <c r="K437" i="91" s="1"/>
  <c r="K202" i="91"/>
  <c r="M202" i="91" s="1"/>
  <c r="I437" i="91"/>
  <c r="K201" i="91"/>
  <c r="M201" i="91" s="1"/>
  <c r="AI42" i="72"/>
  <c r="L436" i="91" s="1"/>
  <c r="K436" i="91" s="1"/>
  <c r="I436" i="91"/>
  <c r="K200" i="91"/>
  <c r="M200" i="91" s="1"/>
  <c r="M30" i="91"/>
  <c r="AI41" i="72"/>
  <c r="L435" i="91" s="1"/>
  <c r="K435" i="91" s="1"/>
  <c r="I435" i="91"/>
  <c r="AI40" i="72"/>
  <c r="L434" i="91" s="1"/>
  <c r="K434" i="91" s="1"/>
  <c r="M434" i="91" s="1"/>
  <c r="K199" i="91"/>
  <c r="M199" i="91" s="1"/>
  <c r="AI39" i="72"/>
  <c r="L433" i="91" s="1"/>
  <c r="K433" i="91" s="1"/>
  <c r="K198" i="91"/>
  <c r="M198" i="91" s="1"/>
  <c r="I433" i="91"/>
  <c r="AI25" i="72"/>
  <c r="I430" i="91"/>
  <c r="K197" i="91"/>
  <c r="M197" i="91" s="1"/>
  <c r="AI38" i="72"/>
  <c r="L432" i="91" s="1"/>
  <c r="K432" i="91" s="1"/>
  <c r="M432" i="91" s="1"/>
  <c r="W49" i="72"/>
  <c r="K184" i="91"/>
  <c r="M184" i="91" s="1"/>
  <c r="I369" i="91"/>
  <c r="AO22" i="89"/>
  <c r="I362" i="91"/>
  <c r="AL22" i="89"/>
  <c r="K55" i="91"/>
  <c r="M55" i="91" s="1"/>
  <c r="I365" i="91"/>
  <c r="K57" i="91"/>
  <c r="M57" i="91" s="1"/>
  <c r="K52" i="91"/>
  <c r="M52" i="91" s="1"/>
  <c r="K56" i="91"/>
  <c r="M56" i="91" s="1"/>
  <c r="AH27" i="89"/>
  <c r="L352" i="91"/>
  <c r="K352" i="91" s="1"/>
  <c r="M352" i="91" s="1"/>
  <c r="L63" i="91"/>
  <c r="I22" i="91"/>
  <c r="H22" i="91" s="1"/>
  <c r="L78" i="91"/>
  <c r="L58" i="91"/>
  <c r="H45" i="91"/>
  <c r="M45" i="91" s="1"/>
  <c r="H47" i="91"/>
  <c r="M47" i="91" s="1"/>
  <c r="AF22" i="89"/>
  <c r="H46" i="91"/>
  <c r="M46" i="91" s="1"/>
  <c r="H42" i="91"/>
  <c r="M42" i="91" s="1"/>
  <c r="I347" i="91"/>
  <c r="I368" i="91"/>
  <c r="M368" i="91" s="1"/>
  <c r="I370" i="91"/>
  <c r="V27" i="89"/>
  <c r="K37" i="91"/>
  <c r="M37" i="91" s="1"/>
  <c r="L171" i="91"/>
  <c r="I26" i="91"/>
  <c r="H26" i="91" s="1"/>
  <c r="M26" i="91" s="1"/>
  <c r="L370" i="91"/>
  <c r="K370" i="91" s="1"/>
  <c r="I25" i="91"/>
  <c r="H25" i="91" s="1"/>
  <c r="I31" i="91"/>
  <c r="H31" i="91" s="1"/>
  <c r="L369" i="91"/>
  <c r="K369" i="91" s="1"/>
  <c r="L170" i="91"/>
  <c r="I32" i="91"/>
  <c r="H32" i="91" s="1"/>
  <c r="M32" i="91" s="1"/>
  <c r="H371" i="91"/>
  <c r="L365" i="91"/>
  <c r="K365" i="91" s="1"/>
  <c r="L60" i="91"/>
  <c r="L38" i="91"/>
  <c r="I17" i="91"/>
  <c r="L332" i="91"/>
  <c r="K332" i="91" s="1"/>
  <c r="M332" i="91" s="1"/>
  <c r="L76" i="91"/>
  <c r="K36" i="91"/>
  <c r="M36" i="91" s="1"/>
  <c r="AQ22" i="89"/>
  <c r="I371" i="91" s="1"/>
  <c r="M365" i="91" l="1"/>
  <c r="K317" i="91"/>
  <c r="M317" i="91" s="1"/>
  <c r="K326" i="91"/>
  <c r="M326" i="91" s="1"/>
  <c r="H902" i="91"/>
  <c r="L838" i="91"/>
  <c r="K838" i="91" s="1"/>
  <c r="M838" i="91" s="1"/>
  <c r="M810" i="91"/>
  <c r="AN49" i="73"/>
  <c r="AO49" i="73" s="1"/>
  <c r="L902" i="91" s="1"/>
  <c r="K902" i="91" s="1"/>
  <c r="L878" i="91"/>
  <c r="K878" i="91" s="1"/>
  <c r="M878" i="91" s="1"/>
  <c r="M557" i="91"/>
  <c r="M550" i="91"/>
  <c r="I782" i="91"/>
  <c r="L782" i="91"/>
  <c r="K782" i="91" s="1"/>
  <c r="I172" i="91"/>
  <c r="H172" i="91" s="1"/>
  <c r="M512" i="91"/>
  <c r="M481" i="91"/>
  <c r="K82" i="91"/>
  <c r="M82" i="91" s="1"/>
  <c r="K169" i="91"/>
  <c r="M169" i="91" s="1"/>
  <c r="M437" i="91"/>
  <c r="L429" i="91"/>
  <c r="K429" i="91" s="1"/>
  <c r="M429" i="91" s="1"/>
  <c r="L316" i="91"/>
  <c r="L23" i="91"/>
  <c r="K23" i="91" s="1"/>
  <c r="M442" i="91"/>
  <c r="L415" i="91"/>
  <c r="K415" i="91" s="1"/>
  <c r="M415" i="91" s="1"/>
  <c r="L22" i="91"/>
  <c r="K22" i="91" s="1"/>
  <c r="M22" i="91" s="1"/>
  <c r="L280" i="91"/>
  <c r="M433" i="91"/>
  <c r="L401" i="91"/>
  <c r="K401" i="91" s="1"/>
  <c r="M401" i="91" s="1"/>
  <c r="L244" i="91"/>
  <c r="L21" i="91"/>
  <c r="K21" i="91" s="1"/>
  <c r="M21" i="91" s="1"/>
  <c r="M441" i="91"/>
  <c r="M438" i="91"/>
  <c r="M436" i="91"/>
  <c r="M435" i="91"/>
  <c r="M25" i="91"/>
  <c r="L387" i="91"/>
  <c r="K387" i="91" s="1"/>
  <c r="M387" i="91" s="1"/>
  <c r="L208" i="91"/>
  <c r="L17" i="91"/>
  <c r="K17" i="91" s="1"/>
  <c r="AH49" i="72"/>
  <c r="I443" i="91" s="1"/>
  <c r="L430" i="91"/>
  <c r="K430" i="91" s="1"/>
  <c r="M430" i="91" s="1"/>
  <c r="L31" i="91"/>
  <c r="K31" i="91" s="1"/>
  <c r="M31" i="91" s="1"/>
  <c r="H443" i="91"/>
  <c r="M369" i="91"/>
  <c r="AN27" i="89"/>
  <c r="L362" i="91"/>
  <c r="K362" i="91" s="1"/>
  <c r="M362" i="91" s="1"/>
  <c r="L79" i="91"/>
  <c r="I23" i="91"/>
  <c r="H23" i="91" s="1"/>
  <c r="L65" i="91"/>
  <c r="L357" i="91"/>
  <c r="K357" i="91" s="1"/>
  <c r="M357" i="91" s="1"/>
  <c r="L64" i="91"/>
  <c r="I58" i="91"/>
  <c r="H58" i="91" s="1"/>
  <c r="AK27" i="89"/>
  <c r="K63" i="91"/>
  <c r="M63" i="91" s="1"/>
  <c r="K78" i="91"/>
  <c r="M78" i="91" s="1"/>
  <c r="K58" i="91"/>
  <c r="L347" i="91"/>
  <c r="K347" i="91" s="1"/>
  <c r="M347" i="91" s="1"/>
  <c r="L77" i="91"/>
  <c r="L62" i="91"/>
  <c r="I48" i="91"/>
  <c r="AE27" i="89"/>
  <c r="M370" i="91"/>
  <c r="K171" i="91"/>
  <c r="M171" i="91" s="1"/>
  <c r="H17" i="91"/>
  <c r="K170" i="91"/>
  <c r="M170" i="91" s="1"/>
  <c r="AR22" i="89"/>
  <c r="K76" i="91"/>
  <c r="M76" i="91" s="1"/>
  <c r="K60" i="91"/>
  <c r="M60" i="91" s="1"/>
  <c r="K38" i="91"/>
  <c r="M38" i="91" s="1"/>
  <c r="AQ27" i="89"/>
  <c r="I902" i="91" l="1"/>
  <c r="M902" i="91" s="1"/>
  <c r="M782" i="91"/>
  <c r="M23" i="91"/>
  <c r="K316" i="91"/>
  <c r="M316" i="91" s="1"/>
  <c r="K280" i="91"/>
  <c r="M280" i="91" s="1"/>
  <c r="K244" i="91"/>
  <c r="M244" i="91" s="1"/>
  <c r="K208" i="91"/>
  <c r="M208" i="91" s="1"/>
  <c r="AI49" i="72"/>
  <c r="K65" i="91"/>
  <c r="M65" i="91" s="1"/>
  <c r="K79" i="91"/>
  <c r="M79" i="91" s="1"/>
  <c r="M58" i="91"/>
  <c r="K64" i="91"/>
  <c r="M64" i="91" s="1"/>
  <c r="H48" i="91"/>
  <c r="M48" i="91"/>
  <c r="K62" i="91"/>
  <c r="M62" i="91" s="1"/>
  <c r="K77" i="91"/>
  <c r="M77" i="91" s="1"/>
  <c r="L66" i="91"/>
  <c r="I19" i="91"/>
  <c r="H19" i="91" s="1"/>
  <c r="M19" i="91" s="1"/>
  <c r="L371" i="91"/>
  <c r="K371" i="91" s="1"/>
  <c r="M371" i="91" s="1"/>
  <c r="L172" i="91"/>
  <c r="I18" i="91"/>
  <c r="M17" i="91"/>
  <c r="AH20" i="86"/>
  <c r="Y20" i="86"/>
  <c r="AK20" i="86"/>
  <c r="AN20" i="86"/>
  <c r="AB20" i="86"/>
  <c r="V20" i="86"/>
  <c r="L443" i="91" l="1"/>
  <c r="K443" i="91" s="1"/>
  <c r="M443" i="91" s="1"/>
  <c r="L18" i="91"/>
  <c r="K18" i="91" s="1"/>
  <c r="K172" i="91"/>
  <c r="M172" i="91" s="1"/>
  <c r="B10" i="91"/>
  <c r="H18" i="91"/>
  <c r="K66" i="91"/>
  <c r="M66" i="91" s="1"/>
  <c r="AK53" i="73"/>
  <c r="Y53" i="73"/>
  <c r="AE20" i="86"/>
  <c r="AB53" i="73"/>
  <c r="Y53" i="72"/>
  <c r="AB53" i="72"/>
  <c r="AH53" i="73"/>
  <c r="Y106" i="87"/>
  <c r="M18" i="91" l="1"/>
  <c r="B8" i="91" s="1"/>
  <c r="B9" i="91"/>
  <c r="V53" i="73"/>
  <c r="V694" i="65"/>
  <c r="V53" i="72"/>
  <c r="V106" i="87"/>
  <c r="AE53" i="72"/>
  <c r="AE53" i="73"/>
  <c r="AN53" i="73" l="1"/>
  <c r="AH53" i="72" l="1"/>
  <c r="B7" i="91" s="1"/>
</calcChain>
</file>

<file path=xl/sharedStrings.xml><?xml version="1.0" encoding="utf-8"?>
<sst xmlns="http://schemas.openxmlformats.org/spreadsheetml/2006/main" count="16880" uniqueCount="2792">
  <si>
    <t>_T</t>
  </si>
  <si>
    <t>STAT_UNIT</t>
  </si>
  <si>
    <t>GRADE</t>
  </si>
  <si>
    <t>&gt;59</t>
  </si>
  <si>
    <t>35-39</t>
  </si>
  <si>
    <t>40-44</t>
  </si>
  <si>
    <t>45-49</t>
  </si>
  <si>
    <t>50-54</t>
  </si>
  <si>
    <t>55-59</t>
  </si>
  <si>
    <t>Type</t>
  </si>
  <si>
    <t>PosType</t>
  </si>
  <si>
    <t>Position</t>
  </si>
  <si>
    <t>DataStart</t>
  </si>
  <si>
    <t>TABLE_IDENTIFIER</t>
  </si>
  <si>
    <t>DIM</t>
  </si>
  <si>
    <t>CELL</t>
  </si>
  <si>
    <t>B1</t>
  </si>
  <si>
    <t>NumColums</t>
  </si>
  <si>
    <t>60</t>
  </si>
  <si>
    <t>REF_AREA</t>
  </si>
  <si>
    <t>B2</t>
  </si>
  <si>
    <t>MaxEmptyRows</t>
  </si>
  <si>
    <t>B3</t>
  </si>
  <si>
    <t>REF_YEAR_START</t>
  </si>
  <si>
    <t>ATT</t>
  </si>
  <si>
    <t>B4</t>
  </si>
  <si>
    <t>REF_YEAR_END</t>
  </si>
  <si>
    <t>B5</t>
  </si>
  <si>
    <t>EDU_TYPE</t>
  </si>
  <si>
    <t>B6</t>
  </si>
  <si>
    <t>TIME_PER_COLLECT</t>
  </si>
  <si>
    <t>B7</t>
  </si>
  <si>
    <t>TIME_PERIOD</t>
  </si>
  <si>
    <t>B8</t>
  </si>
  <si>
    <t>REF_YEAR_AGES</t>
  </si>
  <si>
    <t>B9</t>
  </si>
  <si>
    <t>ORIGIN_CRITERION</t>
  </si>
  <si>
    <t>B10</t>
  </si>
  <si>
    <t>UNIT_MULT</t>
  </si>
  <si>
    <t>B11</t>
  </si>
  <si>
    <t>DECIMALS</t>
  </si>
  <si>
    <t>SEX</t>
  </si>
  <si>
    <t>COLUMN</t>
  </si>
  <si>
    <t>8</t>
  </si>
  <si>
    <t>SECTOR</t>
  </si>
  <si>
    <t>9</t>
  </si>
  <si>
    <t>AGE</t>
  </si>
  <si>
    <t>10</t>
  </si>
  <si>
    <t>UNIT_MEASURE</t>
  </si>
  <si>
    <t>FIELD</t>
  </si>
  <si>
    <t>COUNTRY_ORIGIN</t>
  </si>
  <si>
    <t>COUNTRY_CITIZENSHIP</t>
  </si>
  <si>
    <t>15</t>
  </si>
  <si>
    <t>ROW</t>
  </si>
  <si>
    <t>ISC11_LEVEL</t>
  </si>
  <si>
    <t>ISCP11_CAT</t>
  </si>
  <si>
    <t>ISCP11_SUB</t>
  </si>
  <si>
    <t>OBS_STATUS</t>
  </si>
  <si>
    <t>OBS_LEVEL</t>
  </si>
  <si>
    <t>COMMENT_OBS</t>
  </si>
  <si>
    <t>M</t>
  </si>
  <si>
    <t>F</t>
  </si>
  <si>
    <t>INST_PUB</t>
  </si>
  <si>
    <t>INST_PRIV</t>
  </si>
  <si>
    <t>INST_T</t>
  </si>
  <si>
    <t>PER</t>
  </si>
  <si>
    <t>FTE</t>
  </si>
  <si>
    <t>_X</t>
  </si>
  <si>
    <t>ISC5</t>
  </si>
  <si>
    <t>ISC6</t>
  </si>
  <si>
    <t>ISC7</t>
  </si>
  <si>
    <t>ISC8</t>
  </si>
  <si>
    <t>ISC5T8</t>
  </si>
  <si>
    <t>ISC_SUB1_5T6</t>
  </si>
  <si>
    <t>A2</t>
  </si>
  <si>
    <t>AT</t>
  </si>
  <si>
    <t>C2</t>
  </si>
  <si>
    <t>ISC_SUB1_6T7</t>
  </si>
  <si>
    <t>FENT</t>
  </si>
  <si>
    <t>NENT</t>
  </si>
  <si>
    <t>C4</t>
  </si>
  <si>
    <t>Y16</t>
  </si>
  <si>
    <t>Y17</t>
  </si>
  <si>
    <t>Y18</t>
  </si>
  <si>
    <t>Y19</t>
  </si>
  <si>
    <t>Y20</t>
  </si>
  <si>
    <t>Y21</t>
  </si>
  <si>
    <t>Y22</t>
  </si>
  <si>
    <t>Y23</t>
  </si>
  <si>
    <t>Y24</t>
  </si>
  <si>
    <t>Y25</t>
  </si>
  <si>
    <t>Y26</t>
  </si>
  <si>
    <t>Y27</t>
  </si>
  <si>
    <t>Y28</t>
  </si>
  <si>
    <t>Y29</t>
  </si>
  <si>
    <t>Y30</t>
  </si>
  <si>
    <t>Y31</t>
  </si>
  <si>
    <t>Y32</t>
  </si>
  <si>
    <t>Y33</t>
  </si>
  <si>
    <t>Y34</t>
  </si>
  <si>
    <t>Y35T39</t>
  </si>
  <si>
    <t>Y40T44</t>
  </si>
  <si>
    <t>Y45T49</t>
  </si>
  <si>
    <t>Y50T54</t>
  </si>
  <si>
    <t>Y55T59</t>
  </si>
  <si>
    <t>Y_GE60</t>
  </si>
  <si>
    <t>_U</t>
  </si>
  <si>
    <t>STU</t>
  </si>
  <si>
    <t>ISC5T7</t>
  </si>
  <si>
    <t>ISC_SUB1_4T6</t>
  </si>
  <si>
    <t>C5</t>
  </si>
  <si>
    <t>DZ</t>
  </si>
  <si>
    <t>AO</t>
  </si>
  <si>
    <t>BJ</t>
  </si>
  <si>
    <t>BW</t>
  </si>
  <si>
    <t>BF</t>
  </si>
  <si>
    <t>BI</t>
  </si>
  <si>
    <t>CM</t>
  </si>
  <si>
    <t>CV</t>
  </si>
  <si>
    <t>CF</t>
  </si>
  <si>
    <t>TD</t>
  </si>
  <si>
    <t>KM</t>
  </si>
  <si>
    <t>CG</t>
  </si>
  <si>
    <t>CI</t>
  </si>
  <si>
    <t>DJ</t>
  </si>
  <si>
    <t>EG</t>
  </si>
  <si>
    <t>GQ</t>
  </si>
  <si>
    <t>ER</t>
  </si>
  <si>
    <t>ET</t>
  </si>
  <si>
    <t>GA</t>
  </si>
  <si>
    <t>GM</t>
  </si>
  <si>
    <t>GH</t>
  </si>
  <si>
    <t>GN</t>
  </si>
  <si>
    <t>GW</t>
  </si>
  <si>
    <t>KE</t>
  </si>
  <si>
    <t>LS</t>
  </si>
  <si>
    <t>LR</t>
  </si>
  <si>
    <t>LY</t>
  </si>
  <si>
    <t>MG</t>
  </si>
  <si>
    <t>MW</t>
  </si>
  <si>
    <t>ML</t>
  </si>
  <si>
    <t>MR</t>
  </si>
  <si>
    <t>MU</t>
  </si>
  <si>
    <t>MA</t>
  </si>
  <si>
    <t>MZ</t>
  </si>
  <si>
    <t>NA</t>
  </si>
  <si>
    <t>NE</t>
  </si>
  <si>
    <t>NG</t>
  </si>
  <si>
    <t>RW</t>
  </si>
  <si>
    <t>ST</t>
  </si>
  <si>
    <t>SN</t>
  </si>
  <si>
    <t>SC</t>
  </si>
  <si>
    <t>SL</t>
  </si>
  <si>
    <t>SO</t>
  </si>
  <si>
    <t>ZA</t>
  </si>
  <si>
    <t>SS</t>
  </si>
  <si>
    <t>SD</t>
  </si>
  <si>
    <t>SZ</t>
  </si>
  <si>
    <t>TG</t>
  </si>
  <si>
    <t>TN</t>
  </si>
  <si>
    <t>UG</t>
  </si>
  <si>
    <t>TZ</t>
  </si>
  <si>
    <t>ZM</t>
  </si>
  <si>
    <t>ZW</t>
  </si>
  <si>
    <t>F19</t>
  </si>
  <si>
    <t>F1</t>
  </si>
  <si>
    <t>BM</t>
  </si>
  <si>
    <t>CA</t>
  </si>
  <si>
    <t>US</t>
  </si>
  <si>
    <t>A29</t>
  </si>
  <si>
    <t>AI</t>
  </si>
  <si>
    <t>AG</t>
  </si>
  <si>
    <t>AR</t>
  </si>
  <si>
    <t>AW</t>
  </si>
  <si>
    <t>BS</t>
  </si>
  <si>
    <t>BB</t>
  </si>
  <si>
    <t>BZ</t>
  </si>
  <si>
    <t>BO</t>
  </si>
  <si>
    <t>BR</t>
  </si>
  <si>
    <t>VG</t>
  </si>
  <si>
    <t>KY</t>
  </si>
  <si>
    <t>CL</t>
  </si>
  <si>
    <t>CO</t>
  </si>
  <si>
    <t>CR</t>
  </si>
  <si>
    <t>CU</t>
  </si>
  <si>
    <t>CW</t>
  </si>
  <si>
    <t>DM</t>
  </si>
  <si>
    <t>DO</t>
  </si>
  <si>
    <t>EC</t>
  </si>
  <si>
    <t>SV</t>
  </si>
  <si>
    <t>GD</t>
  </si>
  <si>
    <t>GT</t>
  </si>
  <si>
    <t>GY</t>
  </si>
  <si>
    <t>HT</t>
  </si>
  <si>
    <t>HN</t>
  </si>
  <si>
    <t>JM</t>
  </si>
  <si>
    <t>MX</t>
  </si>
  <si>
    <t>MS</t>
  </si>
  <si>
    <t>NI</t>
  </si>
  <si>
    <t>PA</t>
  </si>
  <si>
    <t>PY</t>
  </si>
  <si>
    <t>PE</t>
  </si>
  <si>
    <t>PR</t>
  </si>
  <si>
    <t>KN</t>
  </si>
  <si>
    <t>LC</t>
  </si>
  <si>
    <t>VC</t>
  </si>
  <si>
    <t>SX</t>
  </si>
  <si>
    <t>SR</t>
  </si>
  <si>
    <t>TT</t>
  </si>
  <si>
    <t>TC</t>
  </si>
  <si>
    <t>UY</t>
  </si>
  <si>
    <t>VE</t>
  </si>
  <si>
    <t>A99</t>
  </si>
  <si>
    <t>A9</t>
  </si>
  <si>
    <t>AF</t>
  </si>
  <si>
    <t>AM</t>
  </si>
  <si>
    <t>AZ</t>
  </si>
  <si>
    <t>BH</t>
  </si>
  <si>
    <t>BD</t>
  </si>
  <si>
    <t>BT</t>
  </si>
  <si>
    <t>BN</t>
  </si>
  <si>
    <t>KH</t>
  </si>
  <si>
    <t>CN</t>
  </si>
  <si>
    <t>HK</t>
  </si>
  <si>
    <t>MO</t>
  </si>
  <si>
    <t>CY</t>
  </si>
  <si>
    <t>GE</t>
  </si>
  <si>
    <t>IN</t>
  </si>
  <si>
    <t>ID</t>
  </si>
  <si>
    <t>IR</t>
  </si>
  <si>
    <t>IQ</t>
  </si>
  <si>
    <t>IL</t>
  </si>
  <si>
    <t>JP</t>
  </si>
  <si>
    <t>JO</t>
  </si>
  <si>
    <t>KZ</t>
  </si>
  <si>
    <t>KP</t>
  </si>
  <si>
    <t>KR</t>
  </si>
  <si>
    <t>KW</t>
  </si>
  <si>
    <t>KG</t>
  </si>
  <si>
    <t>LA</t>
  </si>
  <si>
    <t>LB</t>
  </si>
  <si>
    <t>MY</t>
  </si>
  <si>
    <t>MV</t>
  </si>
  <si>
    <t>MN</t>
  </si>
  <si>
    <t>MM</t>
  </si>
  <si>
    <t>NP</t>
  </si>
  <si>
    <t>OM</t>
  </si>
  <si>
    <t>PK</t>
  </si>
  <si>
    <t>PS</t>
  </si>
  <si>
    <t>PH</t>
  </si>
  <si>
    <t>QA</t>
  </si>
  <si>
    <t>SA</t>
  </si>
  <si>
    <t>SG</t>
  </si>
  <si>
    <t>LK</t>
  </si>
  <si>
    <t>SY</t>
  </si>
  <si>
    <t>TJ</t>
  </si>
  <si>
    <t>TH</t>
  </si>
  <si>
    <t>TL</t>
  </si>
  <si>
    <t>TR</t>
  </si>
  <si>
    <t>TM</t>
  </si>
  <si>
    <t>AE</t>
  </si>
  <si>
    <t>UZ</t>
  </si>
  <si>
    <t>VN</t>
  </si>
  <si>
    <t>YE</t>
  </si>
  <si>
    <t>S19</t>
  </si>
  <si>
    <t>AL</t>
  </si>
  <si>
    <t>AD</t>
  </si>
  <si>
    <t>BY</t>
  </si>
  <si>
    <t>BE</t>
  </si>
  <si>
    <t>BA</t>
  </si>
  <si>
    <t>BG</t>
  </si>
  <si>
    <t>HR</t>
  </si>
  <si>
    <t>CZ</t>
  </si>
  <si>
    <t>DK</t>
  </si>
  <si>
    <t>EE</t>
  </si>
  <si>
    <t>FI</t>
  </si>
  <si>
    <t>FR</t>
  </si>
  <si>
    <t>DE</t>
  </si>
  <si>
    <t>GI</t>
  </si>
  <si>
    <t>GR</t>
  </si>
  <si>
    <t>VA</t>
  </si>
  <si>
    <t>HU</t>
  </si>
  <si>
    <t>IS</t>
  </si>
  <si>
    <t>IE</t>
  </si>
  <si>
    <t>IT</t>
  </si>
  <si>
    <t>LV</t>
  </si>
  <si>
    <t>LI</t>
  </si>
  <si>
    <t>LT</t>
  </si>
  <si>
    <t>LU</t>
  </si>
  <si>
    <t>MK</t>
  </si>
  <si>
    <t>MT</t>
  </si>
  <si>
    <t>MD</t>
  </si>
  <si>
    <t>MC</t>
  </si>
  <si>
    <t>ME</t>
  </si>
  <si>
    <t>NL</t>
  </si>
  <si>
    <t>NO</t>
  </si>
  <si>
    <t>PL</t>
  </si>
  <si>
    <t>PT</t>
  </si>
  <si>
    <t>RO</t>
  </si>
  <si>
    <t>RU</t>
  </si>
  <si>
    <t>SM</t>
  </si>
  <si>
    <t>RS</t>
  </si>
  <si>
    <t>SK</t>
  </si>
  <si>
    <t>SI</t>
  </si>
  <si>
    <t>ES</t>
  </si>
  <si>
    <t>SE</t>
  </si>
  <si>
    <t>CH</t>
  </si>
  <si>
    <t>UA</t>
  </si>
  <si>
    <t>GB</t>
  </si>
  <si>
    <t>E19</t>
  </si>
  <si>
    <t>AU</t>
  </si>
  <si>
    <t>CK</t>
  </si>
  <si>
    <t>FJ</t>
  </si>
  <si>
    <t>KI</t>
  </si>
  <si>
    <t>MH</t>
  </si>
  <si>
    <t>FM</t>
  </si>
  <si>
    <t>NR</t>
  </si>
  <si>
    <t>NZ</t>
  </si>
  <si>
    <t>NU</t>
  </si>
  <si>
    <t>PW</t>
  </si>
  <si>
    <t>PG</t>
  </si>
  <si>
    <t>WS</t>
  </si>
  <si>
    <t>SB</t>
  </si>
  <si>
    <t>TK</t>
  </si>
  <si>
    <t>TO</t>
  </si>
  <si>
    <t>TV</t>
  </si>
  <si>
    <t>VU</t>
  </si>
  <si>
    <t>O39</t>
  </si>
  <si>
    <t>W19</t>
  </si>
  <si>
    <t>SEC_ED</t>
  </si>
  <si>
    <t>ISC_SUB5T6</t>
  </si>
  <si>
    <t>GRAD</t>
  </si>
  <si>
    <t>TEACH</t>
  </si>
  <si>
    <t>W00</t>
  </si>
  <si>
    <t>C3</t>
  </si>
  <si>
    <t>C7</t>
  </si>
  <si>
    <t>C8</t>
  </si>
  <si>
    <t>Country ISO 2 Code</t>
  </si>
  <si>
    <t>UIS Country Name</t>
  </si>
  <si>
    <t>CD</t>
  </si>
  <si>
    <t>PO Box 6128, Station Centre-ville</t>
  </si>
  <si>
    <t>CANADA</t>
  </si>
  <si>
    <t>S1</t>
  </si>
  <si>
    <t>E1</t>
  </si>
  <si>
    <t>O3</t>
  </si>
  <si>
    <t>RES</t>
  </si>
  <si>
    <t>CTZ</t>
  </si>
  <si>
    <t>Criteria of origin for international students</t>
  </si>
  <si>
    <t>VAL_C1</t>
  </si>
  <si>
    <t>Vlookup</t>
  </si>
  <si>
    <t>&lt;15</t>
  </si>
  <si>
    <t>Y_LT15</t>
  </si>
  <si>
    <t>Y15</t>
  </si>
  <si>
    <t>OTH</t>
  </si>
  <si>
    <t>http://www.uis.unesco.org/UISQuestionnaires/Pages/country.aspx</t>
  </si>
  <si>
    <t>uis.survey@unesco.org</t>
  </si>
  <si>
    <t>Montreal, QC H3C 3J7</t>
  </si>
  <si>
    <t>UNESCO Institute for Statistics</t>
  </si>
  <si>
    <t>http://www.uis.unesco.org</t>
  </si>
  <si>
    <t>+1 514 343 6880</t>
  </si>
  <si>
    <t>+1 514 343 5740</t>
  </si>
  <si>
    <t>DSD</t>
  </si>
  <si>
    <t>Excel_File</t>
  </si>
  <si>
    <t>C6</t>
  </si>
  <si>
    <t>Element</t>
  </si>
  <si>
    <t>DefaultValue</t>
  </si>
  <si>
    <t>NaN</t>
  </si>
  <si>
    <t>v1</t>
  </si>
  <si>
    <t>ISC_F01</t>
  </si>
  <si>
    <t>ISC_F02</t>
  </si>
  <si>
    <t>ISC_F03</t>
  </si>
  <si>
    <t>ISC_F04</t>
  </si>
  <si>
    <t>ISC_F05</t>
  </si>
  <si>
    <t>ISC_F06</t>
  </si>
  <si>
    <t>ISC_F07</t>
  </si>
  <si>
    <t>ISC_F08</t>
  </si>
  <si>
    <t>ISC_F09</t>
  </si>
  <si>
    <t>ISC_F10</t>
  </si>
  <si>
    <t>_Z</t>
  </si>
  <si>
    <t>FREQ</t>
  </si>
  <si>
    <t>FIX</t>
  </si>
  <si>
    <t>A</t>
  </si>
  <si>
    <t>VAL_Data Check</t>
  </si>
  <si>
    <t>=</t>
  </si>
  <si>
    <t>&lt;=</t>
  </si>
  <si>
    <t>V14</t>
  </si>
  <si>
    <t>QUAL_LEVEL</t>
  </si>
  <si>
    <t>16</t>
  </si>
  <si>
    <t>INFRASTR</t>
  </si>
  <si>
    <t>Country names</t>
  </si>
  <si>
    <t>C2'!V22 =C3'!V49</t>
  </si>
  <si>
    <t>V22</t>
  </si>
  <si>
    <t>V49</t>
  </si>
  <si>
    <t>AN22</t>
  </si>
  <si>
    <t>AH49</t>
  </si>
  <si>
    <t>V102</t>
  </si>
  <si>
    <t>Y49</t>
  </si>
  <si>
    <t>AE22</t>
  </si>
  <si>
    <t>AB49</t>
  </si>
  <si>
    <t>AK22</t>
  </si>
  <si>
    <t>AE49</t>
  </si>
  <si>
    <t>C2'!V21 =C3'!V37</t>
  </si>
  <si>
    <t>V21</t>
  </si>
  <si>
    <t>V37</t>
  </si>
  <si>
    <t>AN21</t>
  </si>
  <si>
    <t>AH37</t>
  </si>
  <si>
    <t>V72</t>
  </si>
  <si>
    <t>Y37</t>
  </si>
  <si>
    <t>AE21</t>
  </si>
  <si>
    <t>AB37</t>
  </si>
  <si>
    <t>AK21</t>
  </si>
  <si>
    <t>AE37</t>
  </si>
  <si>
    <t>C2'!V20 =C3'!V25</t>
  </si>
  <si>
    <t>V20</t>
  </si>
  <si>
    <t>V25</t>
  </si>
  <si>
    <t>AN20</t>
  </si>
  <si>
    <t>AH25</t>
  </si>
  <si>
    <t>V42</t>
  </si>
  <si>
    <t>AE20</t>
  </si>
  <si>
    <t>AB25</t>
  </si>
  <si>
    <t>AK20</t>
  </si>
  <si>
    <t>AE25</t>
  </si>
  <si>
    <t>AB14</t>
  </si>
  <si>
    <t>Y14</t>
  </si>
  <si>
    <t>AB15</t>
  </si>
  <si>
    <t>AB16</t>
  </si>
  <si>
    <t>AB17</t>
  </si>
  <si>
    <t>AB18</t>
  </si>
  <si>
    <t>AB19</t>
  </si>
  <si>
    <t>AB20</t>
  </si>
  <si>
    <t>AB21</t>
  </si>
  <si>
    <t>AB22</t>
  </si>
  <si>
    <t>AB23</t>
  </si>
  <si>
    <t>AH14</t>
  </si>
  <si>
    <t>AE14</t>
  </si>
  <si>
    <t>AH15</t>
  </si>
  <si>
    <t>AE15</t>
  </si>
  <si>
    <t>AH16</t>
  </si>
  <si>
    <t>AE16</t>
  </si>
  <si>
    <t>AH17</t>
  </si>
  <si>
    <t>AE17</t>
  </si>
  <si>
    <t>AH18</t>
  </si>
  <si>
    <t>AE18</t>
  </si>
  <si>
    <t>AH19</t>
  </si>
  <si>
    <t>AE19</t>
  </si>
  <si>
    <t>AH20</t>
  </si>
  <si>
    <t>AH21</t>
  </si>
  <si>
    <t>AH22</t>
  </si>
  <si>
    <t>AH23</t>
  </si>
  <si>
    <t>AE23</t>
  </si>
  <si>
    <t>C2'!V23 &lt;=C2'!V22</t>
  </si>
  <si>
    <t>V23</t>
  </si>
  <si>
    <t>C2'!AB23 &lt;=C2'!AB22</t>
  </si>
  <si>
    <t>C2'!AE23 &lt;=C2'!AE22</t>
  </si>
  <si>
    <t>C2'!AH23 &lt;=C2'!AH22</t>
  </si>
  <si>
    <t>C2'!AK23 &lt;=C2'!AK22</t>
  </si>
  <si>
    <t>AK23</t>
  </si>
  <si>
    <t>C2'!AN23 &lt;=C2'!AN22</t>
  </si>
  <si>
    <t>AN23</t>
  </si>
  <si>
    <t>C4'!AH14 &lt;=C4'!V14</t>
  </si>
  <si>
    <t>C4'!AH15 &lt;=C4'!V15</t>
  </si>
  <si>
    <t>V15</t>
  </si>
  <si>
    <t>C4'!AH16 &lt;=C4'!V16</t>
  </si>
  <si>
    <t>V16</t>
  </si>
  <si>
    <t>C4'!AK14 &lt;=C4'!Y14</t>
  </si>
  <si>
    <t>AK14</t>
  </si>
  <si>
    <t>C4'!AK15 &lt;=C4'!Y15</t>
  </si>
  <si>
    <t>AK15</t>
  </si>
  <si>
    <t>C4'!AK16 &lt;=C4'!Y16</t>
  </si>
  <si>
    <t>AK16</t>
  </si>
  <si>
    <t>C4'!AN14 &lt;=C4'!AB14</t>
  </si>
  <si>
    <t>AN14</t>
  </si>
  <si>
    <t>C4'!AN15 &lt;=C4'!AB15</t>
  </si>
  <si>
    <t>AN15</t>
  </si>
  <si>
    <t>C4'!AN16 &lt;=C4'!AB16</t>
  </si>
  <si>
    <t>AN16</t>
  </si>
  <si>
    <t>C4'!V16 &lt;=C2'!V22</t>
  </si>
  <si>
    <t>C5'!Y14 &lt;=C5'!V14</t>
  </si>
  <si>
    <t>C5'!Y15 &lt;=C5'!V15</t>
  </si>
  <si>
    <t>C5'!Y16 &lt;=C5'!V16</t>
  </si>
  <si>
    <t>C5'!Y17 &lt;=C5'!V17</t>
  </si>
  <si>
    <t>V17</t>
  </si>
  <si>
    <t>C5'!Y18 &lt;=C5'!V18</t>
  </si>
  <si>
    <t>V18</t>
  </si>
  <si>
    <t>C5'!Y19 &lt;=C5'!V19</t>
  </si>
  <si>
    <t>V19</t>
  </si>
  <si>
    <t>C5'!Y20 &lt;=C5'!V20</t>
  </si>
  <si>
    <t>C5'!Y21 &lt;=C5'!V21</t>
  </si>
  <si>
    <t>C5'!Y22 &lt;=C5'!V22</t>
  </si>
  <si>
    <t>C5'!Y23 &lt;=C5'!V23</t>
  </si>
  <si>
    <t>C5'!Y24 &lt;=C5'!V24</t>
  </si>
  <si>
    <t>V24</t>
  </si>
  <si>
    <t>C5'!Y25 &lt;=C5'!V25</t>
  </si>
  <si>
    <t>C5'!Y26 &lt;=C5'!V26</t>
  </si>
  <si>
    <t>V26</t>
  </si>
  <si>
    <t>C5'!Y27 &lt;=C5'!V27</t>
  </si>
  <si>
    <t>V27</t>
  </si>
  <si>
    <t>C5'!Y28 &lt;=C5'!V28</t>
  </si>
  <si>
    <t>V28</t>
  </si>
  <si>
    <t>C5'!Y29 &lt;=C5'!V29</t>
  </si>
  <si>
    <t>V29</t>
  </si>
  <si>
    <t>C5'!Y30 &lt;=C5'!V30</t>
  </si>
  <si>
    <t>V30</t>
  </si>
  <si>
    <t>C5'!Y31 &lt;=C5'!V31</t>
  </si>
  <si>
    <t>V31</t>
  </si>
  <si>
    <t>C5'!Y32 &lt;=C5'!V32</t>
  </si>
  <si>
    <t>V32</t>
  </si>
  <si>
    <t>C5'!Y33 &lt;=C5'!V33</t>
  </si>
  <si>
    <t>V33</t>
  </si>
  <si>
    <t>C5'!Y34 &lt;=C5'!V34</t>
  </si>
  <si>
    <t>V34</t>
  </si>
  <si>
    <t>C5'!Y35 &lt;=C5'!V35</t>
  </si>
  <si>
    <t>Y35</t>
  </si>
  <si>
    <t>V35</t>
  </si>
  <si>
    <t>C5'!Y36 &lt;=C5'!V36</t>
  </si>
  <si>
    <t>Y36</t>
  </si>
  <si>
    <t>V36</t>
  </si>
  <si>
    <t>C5'!Y37 &lt;=C5'!V37</t>
  </si>
  <si>
    <t>C5'!Y38 &lt;=C5'!V38</t>
  </si>
  <si>
    <t>Y38</t>
  </si>
  <si>
    <t>V38</t>
  </si>
  <si>
    <t>C5'!Y39 &lt;=C5'!V39</t>
  </si>
  <si>
    <t>Y39</t>
  </si>
  <si>
    <t>V39</t>
  </si>
  <si>
    <t>C5'!Y40 &lt;=C5'!V40</t>
  </si>
  <si>
    <t>Y40</t>
  </si>
  <si>
    <t>V40</t>
  </si>
  <si>
    <t>C5'!Y41 &lt;=C5'!V41</t>
  </si>
  <si>
    <t>Y41</t>
  </si>
  <si>
    <t>V41</t>
  </si>
  <si>
    <t>C5'!Y42 &lt;=C5'!V42</t>
  </si>
  <si>
    <t>Y42</t>
  </si>
  <si>
    <t>C5'!Y44 &lt;=C5'!V44</t>
  </si>
  <si>
    <t>Y44</t>
  </si>
  <si>
    <t>V44</t>
  </si>
  <si>
    <t>C5'!Y45 &lt;=C5'!V45</t>
  </si>
  <si>
    <t>Y45</t>
  </si>
  <si>
    <t>V45</t>
  </si>
  <si>
    <t>C5'!Y46 &lt;=C5'!V46</t>
  </si>
  <si>
    <t>Y46</t>
  </si>
  <si>
    <t>V46</t>
  </si>
  <si>
    <t>C5'!Y47 &lt;=C5'!V47</t>
  </si>
  <si>
    <t>Y47</t>
  </si>
  <si>
    <t>V47</t>
  </si>
  <si>
    <t>C5'!Y48 &lt;=C5'!V48</t>
  </si>
  <si>
    <t>Y48</t>
  </si>
  <si>
    <t>V48</t>
  </si>
  <si>
    <t>C5'!Y49 &lt;=C5'!V49</t>
  </si>
  <si>
    <t>C5'!Y50 &lt;=C5'!V50</t>
  </si>
  <si>
    <t>Y50</t>
  </si>
  <si>
    <t>V50</t>
  </si>
  <si>
    <t>C5'!Y51 &lt;=C5'!V51</t>
  </si>
  <si>
    <t>Y51</t>
  </si>
  <si>
    <t>V51</t>
  </si>
  <si>
    <t>C5'!Y52 &lt;=C5'!V52</t>
  </si>
  <si>
    <t>Y52</t>
  </si>
  <si>
    <t>V52</t>
  </si>
  <si>
    <t>C5'!Y53 &lt;=C5'!V53</t>
  </si>
  <si>
    <t>Y53</t>
  </si>
  <si>
    <t>V53</t>
  </si>
  <si>
    <t>C5'!Y54 &lt;=C5'!V54</t>
  </si>
  <si>
    <t>Y54</t>
  </si>
  <si>
    <t>V54</t>
  </si>
  <si>
    <t>C5'!Y55 &lt;=C5'!V55</t>
  </si>
  <si>
    <t>Y55</t>
  </si>
  <si>
    <t>V55</t>
  </si>
  <si>
    <t>C5'!Y56 &lt;=C5'!V56</t>
  </si>
  <si>
    <t>Y56</t>
  </si>
  <si>
    <t>V56</t>
  </si>
  <si>
    <t>C5'!Y57 &lt;=C5'!V57</t>
  </si>
  <si>
    <t>Y57</t>
  </si>
  <si>
    <t>V57</t>
  </si>
  <si>
    <t>C5'!Y58 &lt;=C5'!V58</t>
  </si>
  <si>
    <t>Y58</t>
  </si>
  <si>
    <t>V58</t>
  </si>
  <si>
    <t>C5'!Y59 &lt;=C5'!V59</t>
  </si>
  <si>
    <t>Y59</t>
  </si>
  <si>
    <t>V59</t>
  </si>
  <si>
    <t>C5'!Y60 &lt;=C5'!V60</t>
  </si>
  <si>
    <t>Y60</t>
  </si>
  <si>
    <t>V60</t>
  </si>
  <si>
    <t>C5'!Y61 &lt;=C5'!V61</t>
  </si>
  <si>
    <t>Y61</t>
  </si>
  <si>
    <t>V61</t>
  </si>
  <si>
    <t>C5'!Y62 &lt;=C5'!V62</t>
  </si>
  <si>
    <t>Y62</t>
  </si>
  <si>
    <t>V62</t>
  </si>
  <si>
    <t>C5'!Y63 &lt;=C5'!V63</t>
  </si>
  <si>
    <t>Y63</t>
  </si>
  <si>
    <t>V63</t>
  </si>
  <si>
    <t>C5'!Y64 &lt;=C5'!V64</t>
  </si>
  <si>
    <t>Y64</t>
  </si>
  <si>
    <t>V64</t>
  </si>
  <si>
    <t>C5'!Y65 &lt;=C5'!V65</t>
  </si>
  <si>
    <t>Y65</t>
  </si>
  <si>
    <t>V65</t>
  </si>
  <si>
    <t>C5'!Y66 &lt;=C5'!V66</t>
  </si>
  <si>
    <t>Y66</t>
  </si>
  <si>
    <t>V66</t>
  </si>
  <si>
    <t>C5'!Y67 &lt;=C5'!V67</t>
  </si>
  <si>
    <t>Y67</t>
  </si>
  <si>
    <t>V67</t>
  </si>
  <si>
    <t>C5'!Y68 &lt;=C5'!V68</t>
  </si>
  <si>
    <t>Y68</t>
  </si>
  <si>
    <t>V68</t>
  </si>
  <si>
    <t>C5'!Y69 &lt;=C5'!V69</t>
  </si>
  <si>
    <t>Y69</t>
  </si>
  <si>
    <t>V69</t>
  </si>
  <si>
    <t>C5'!Y70 &lt;=C5'!V70</t>
  </si>
  <si>
    <t>Y70</t>
  </si>
  <si>
    <t>V70</t>
  </si>
  <si>
    <t>C5'!Y71 &lt;=C5'!V71</t>
  </si>
  <si>
    <t>Y71</t>
  </si>
  <si>
    <t>V71</t>
  </si>
  <si>
    <t>C5'!Y72 &lt;=C5'!V72</t>
  </si>
  <si>
    <t>Y72</t>
  </si>
  <si>
    <t>C5'!Y74 &lt;=C5'!V74</t>
  </si>
  <si>
    <t>Y74</t>
  </si>
  <si>
    <t>V74</t>
  </si>
  <si>
    <t>C5'!Y75 &lt;=C5'!V75</t>
  </si>
  <si>
    <t>Y75</t>
  </si>
  <si>
    <t>V75</t>
  </si>
  <si>
    <t>C5'!Y76 &lt;=C5'!V76</t>
  </si>
  <si>
    <t>Y76</t>
  </si>
  <si>
    <t>V76</t>
  </si>
  <si>
    <t>C5'!Y77 &lt;=C5'!V77</t>
  </si>
  <si>
    <t>Y77</t>
  </si>
  <si>
    <t>V77</t>
  </si>
  <si>
    <t>C5'!Y78 &lt;=C5'!V78</t>
  </si>
  <si>
    <t>Y78</t>
  </si>
  <si>
    <t>V78</t>
  </si>
  <si>
    <t>C5'!Y79 &lt;=C5'!V79</t>
  </si>
  <si>
    <t>Y79</t>
  </si>
  <si>
    <t>V79</t>
  </si>
  <si>
    <t>C5'!Y80 &lt;=C5'!V80</t>
  </si>
  <si>
    <t>Y80</t>
  </si>
  <si>
    <t>V80</t>
  </si>
  <si>
    <t>C5'!Y81 &lt;=C5'!V81</t>
  </si>
  <si>
    <t>Y81</t>
  </si>
  <si>
    <t>V81</t>
  </si>
  <si>
    <t>C5'!Y82 &lt;=C5'!V82</t>
  </si>
  <si>
    <t>Y82</t>
  </si>
  <si>
    <t>V82</t>
  </si>
  <si>
    <t>C5'!Y83 &lt;=C5'!V83</t>
  </si>
  <si>
    <t>Y83</t>
  </si>
  <si>
    <t>V83</t>
  </si>
  <si>
    <t>C5'!Y84 &lt;=C5'!V84</t>
  </si>
  <si>
    <t>Y84</t>
  </si>
  <si>
    <t>V84</t>
  </si>
  <si>
    <t>C5'!Y85 &lt;=C5'!V85</t>
  </si>
  <si>
    <t>Y85</t>
  </si>
  <si>
    <t>V85</t>
  </si>
  <si>
    <t>C5'!Y86 &lt;=C5'!V86</t>
  </si>
  <si>
    <t>Y86</t>
  </si>
  <si>
    <t>V86</t>
  </si>
  <si>
    <t>C5'!Y87 &lt;=C5'!V87</t>
  </si>
  <si>
    <t>Y87</t>
  </si>
  <si>
    <t>V87</t>
  </si>
  <si>
    <t>C5'!Y88 &lt;=C5'!V88</t>
  </si>
  <si>
    <t>Y88</t>
  </si>
  <si>
    <t>V88</t>
  </si>
  <si>
    <t>C5'!Y89 &lt;=C5'!V89</t>
  </si>
  <si>
    <t>Y89</t>
  </si>
  <si>
    <t>V89</t>
  </si>
  <si>
    <t>C5'!Y90 &lt;=C5'!V90</t>
  </si>
  <si>
    <t>Y90</t>
  </si>
  <si>
    <t>V90</t>
  </si>
  <si>
    <t>C5'!Y91 &lt;=C5'!V91</t>
  </si>
  <si>
    <t>Y91</t>
  </si>
  <si>
    <t>V91</t>
  </si>
  <si>
    <t>C5'!Y92 &lt;=C5'!V92</t>
  </si>
  <si>
    <t>Y92</t>
  </si>
  <si>
    <t>V92</t>
  </si>
  <si>
    <t>C5'!Y93 &lt;=C5'!V93</t>
  </si>
  <si>
    <t>Y93</t>
  </si>
  <si>
    <t>V93</t>
  </si>
  <si>
    <t>C5'!Y94 &lt;=C5'!V94</t>
  </si>
  <si>
    <t>Y94</t>
  </si>
  <si>
    <t>V94</t>
  </si>
  <si>
    <t>C5'!Y95 &lt;=C5'!V95</t>
  </si>
  <si>
    <t>Y95</t>
  </si>
  <si>
    <t>V95</t>
  </si>
  <si>
    <t>C5'!Y96 &lt;=C5'!V96</t>
  </si>
  <si>
    <t>Y96</t>
  </si>
  <si>
    <t>V96</t>
  </si>
  <si>
    <t>C5'!Y97 &lt;=C5'!V97</t>
  </si>
  <si>
    <t>Y97</t>
  </si>
  <si>
    <t>V97</t>
  </si>
  <si>
    <t>C5'!Y98 &lt;=C5'!V98</t>
  </si>
  <si>
    <t>Y98</t>
  </si>
  <si>
    <t>V98</t>
  </si>
  <si>
    <t>C5'!Y99 &lt;=C5'!V99</t>
  </si>
  <si>
    <t>Y99</t>
  </si>
  <si>
    <t>V99</t>
  </si>
  <si>
    <t>C5'!Y100 &lt;=C5'!V100</t>
  </si>
  <si>
    <t>Y100</t>
  </si>
  <si>
    <t>V100</t>
  </si>
  <si>
    <t>C5'!Y101 &lt;=C5'!V101</t>
  </si>
  <si>
    <t>Y101</t>
  </si>
  <si>
    <t>V101</t>
  </si>
  <si>
    <t>C5'!Y102 &lt;=C5'!V102</t>
  </si>
  <si>
    <t>Y102</t>
  </si>
  <si>
    <t>V238</t>
  </si>
  <si>
    <t>V464</t>
  </si>
  <si>
    <t>V690</t>
  </si>
  <si>
    <t>C7'!V14 &lt;=C3'!V14</t>
  </si>
  <si>
    <t>C7'!V15 &lt;=C3'!V15</t>
  </si>
  <si>
    <t>C7'!V16 &lt;=C3'!V16</t>
  </si>
  <si>
    <t>C7'!V17 &lt;=C3'!V17</t>
  </si>
  <si>
    <t>C7'!V18 &lt;=C3'!V18</t>
  </si>
  <si>
    <t>C7'!V19 &lt;=C3'!V19</t>
  </si>
  <si>
    <t>C7'!V20 &lt;=C3'!V20</t>
  </si>
  <si>
    <t>C7'!V21 &lt;=C3'!V21</t>
  </si>
  <si>
    <t>C7'!V22 &lt;=C3'!V22</t>
  </si>
  <si>
    <t>C7'!V23 &lt;=C3'!V23</t>
  </si>
  <si>
    <t>C7'!V24 &lt;=C3'!V24</t>
  </si>
  <si>
    <t>C7'!V25 &lt;=C3'!V25</t>
  </si>
  <si>
    <t>C7'!V26 &lt;=C3'!V26</t>
  </si>
  <si>
    <t>C7'!V27 &lt;=C3'!V27</t>
  </si>
  <si>
    <t>C7'!V28 &lt;=C3'!V28</t>
  </si>
  <si>
    <t>C7'!V29 &lt;=C3'!V29</t>
  </si>
  <si>
    <t>C7'!V30 &lt;=C3'!V30</t>
  </si>
  <si>
    <t>C7'!V31 &lt;=C3'!V31</t>
  </si>
  <si>
    <t>C7'!V32 &lt;=C3'!V32</t>
  </si>
  <si>
    <t>C7'!V33 &lt;=C3'!V33</t>
  </si>
  <si>
    <t>C7'!V34 &lt;=C3'!V34</t>
  </si>
  <si>
    <t>C7'!V35 &lt;=C3'!V35</t>
  </si>
  <si>
    <t>C7'!V36 &lt;=C3'!V36</t>
  </si>
  <si>
    <t>C7'!V37 &lt;=C3'!V37</t>
  </si>
  <si>
    <t>C7'!V38 &lt;=C3'!V38</t>
  </si>
  <si>
    <t>C7'!V39 &lt;=C3'!V39</t>
  </si>
  <si>
    <t>C7'!V40 &lt;=C3'!V40</t>
  </si>
  <si>
    <t>C7'!V41 &lt;=C3'!V41</t>
  </si>
  <si>
    <t>C7'!V42 &lt;=C3'!V42</t>
  </si>
  <si>
    <t>C7'!V43 &lt;=C3'!V43</t>
  </si>
  <si>
    <t>V43</t>
  </si>
  <si>
    <t>C7'!V44 &lt;=C3'!V44</t>
  </si>
  <si>
    <t>C7'!V45 &lt;=C3'!V45</t>
  </si>
  <si>
    <t>C7'!V46 &lt;=C3'!V46</t>
  </si>
  <si>
    <t>C7'!V47 &lt;=C3'!V47</t>
  </si>
  <si>
    <t>C7'!V48 &lt;=C3'!V48</t>
  </si>
  <si>
    <t>C7'!V49 &lt;=C3'!V49</t>
  </si>
  <si>
    <t>C7'!Y14 &lt;=C3'!Y14</t>
  </si>
  <si>
    <t>C7'!Y15 &lt;=C3'!Y15</t>
  </si>
  <si>
    <t>C7'!Y16 &lt;=C3'!Y16</t>
  </si>
  <si>
    <t>C7'!Y17 &lt;=C3'!Y17</t>
  </si>
  <si>
    <t>C7'!Y18 &lt;=C3'!Y18</t>
  </si>
  <si>
    <t>C7'!Y19 &lt;=C3'!Y19</t>
  </si>
  <si>
    <t>C7'!Y20 &lt;=C3'!Y20</t>
  </si>
  <si>
    <t>C7'!Y21 &lt;=C3'!Y21</t>
  </si>
  <si>
    <t>C7'!Y22 &lt;=C3'!Y22</t>
  </si>
  <si>
    <t>C7'!Y23 &lt;=C3'!Y23</t>
  </si>
  <si>
    <t>C7'!Y24 &lt;=C3'!Y24</t>
  </si>
  <si>
    <t>C7'!Y25 &lt;=C3'!Y25</t>
  </si>
  <si>
    <t>C7'!Y26 &lt;=C3'!Y26</t>
  </si>
  <si>
    <t>C7'!Y27 &lt;=C3'!Y27</t>
  </si>
  <si>
    <t>C7'!Y28 &lt;=C3'!Y28</t>
  </si>
  <si>
    <t>C7'!Y29 &lt;=C3'!Y29</t>
  </si>
  <si>
    <t>C7'!Y30 &lt;=C3'!Y30</t>
  </si>
  <si>
    <t>C7'!Y31 &lt;=C3'!Y31</t>
  </si>
  <si>
    <t>C7'!Y32 &lt;=C3'!Y32</t>
  </si>
  <si>
    <t>C7'!Y33 &lt;=C3'!Y33</t>
  </si>
  <si>
    <t>C7'!Y34 &lt;=C3'!Y34</t>
  </si>
  <si>
    <t>C7'!Y35 &lt;=C3'!Y35</t>
  </si>
  <si>
    <t>C7'!Y36 &lt;=C3'!Y36</t>
  </si>
  <si>
    <t>C7'!Y37 &lt;=C3'!Y37</t>
  </si>
  <si>
    <t>C7'!Y38 &lt;=C3'!Y38</t>
  </si>
  <si>
    <t>C7'!Y39 &lt;=C3'!Y39</t>
  </si>
  <si>
    <t>C7'!Y40 &lt;=C3'!Y40</t>
  </si>
  <si>
    <t>C7'!Y41 &lt;=C3'!Y41</t>
  </si>
  <si>
    <t>C7'!Y42 &lt;=C3'!Y42</t>
  </si>
  <si>
    <t>C7'!Y43 &lt;=C3'!Y43</t>
  </si>
  <si>
    <t>Y43</t>
  </si>
  <si>
    <t>C7'!Y44 &lt;=C3'!Y44</t>
  </si>
  <si>
    <t>C7'!Y45 &lt;=C3'!Y45</t>
  </si>
  <si>
    <t>C7'!Y46 &lt;=C3'!Y46</t>
  </si>
  <si>
    <t>C7'!Y47 &lt;=C3'!Y47</t>
  </si>
  <si>
    <t>C7'!Y48 &lt;=C3'!Y48</t>
  </si>
  <si>
    <t>C7'!Y49 &lt;=C3'!Y49</t>
  </si>
  <si>
    <t>C7'!AE14 &lt;=C3'!AB14</t>
  </si>
  <si>
    <t>C7'!AE15 &lt;=C3'!AB15</t>
  </si>
  <si>
    <t>C7'!AE16 &lt;=C3'!AB16</t>
  </si>
  <si>
    <t>C7'!AE17 &lt;=C3'!AB17</t>
  </si>
  <si>
    <t>C7'!AE18 &lt;=C3'!AB18</t>
  </si>
  <si>
    <t>C7'!AE19 &lt;=C3'!AB19</t>
  </si>
  <si>
    <t>C7'!AE20 &lt;=C3'!AB20</t>
  </si>
  <si>
    <t>C7'!AE21 &lt;=C3'!AB21</t>
  </si>
  <si>
    <t>C7'!AE22 &lt;=C3'!AB22</t>
  </si>
  <si>
    <t>C7'!AE23 &lt;=C3'!AB23</t>
  </si>
  <si>
    <t>C7'!AE24 &lt;=C3'!AB24</t>
  </si>
  <si>
    <t>AE24</t>
  </si>
  <si>
    <t>AB24</t>
  </si>
  <si>
    <t>C7'!AE25 &lt;=C3'!AB25</t>
  </si>
  <si>
    <t>C7'!AE26 &lt;=C3'!AB26</t>
  </si>
  <si>
    <t>AE26</t>
  </si>
  <si>
    <t>AB26</t>
  </si>
  <si>
    <t>C7'!AE27 &lt;=C3'!AB27</t>
  </si>
  <si>
    <t>AE27</t>
  </si>
  <si>
    <t>AB27</t>
  </si>
  <si>
    <t>C7'!AE28 &lt;=C3'!AB28</t>
  </si>
  <si>
    <t>AE28</t>
  </si>
  <si>
    <t>AB28</t>
  </si>
  <si>
    <t>C7'!AE29 &lt;=C3'!AB29</t>
  </si>
  <si>
    <t>AE29</t>
  </si>
  <si>
    <t>AB29</t>
  </si>
  <si>
    <t>C7'!AE30 &lt;=C3'!AB30</t>
  </si>
  <si>
    <t>AE30</t>
  </si>
  <si>
    <t>AB30</t>
  </si>
  <si>
    <t>C7'!AE31 &lt;=C3'!AB31</t>
  </si>
  <si>
    <t>AE31</t>
  </si>
  <si>
    <t>AB31</t>
  </si>
  <si>
    <t>C7'!AE32 &lt;=C3'!AB32</t>
  </si>
  <si>
    <t>AE32</t>
  </si>
  <si>
    <t>AB32</t>
  </si>
  <si>
    <t>C7'!AE33 &lt;=C3'!AB33</t>
  </si>
  <si>
    <t>AE33</t>
  </si>
  <si>
    <t>AB33</t>
  </si>
  <si>
    <t>C7'!AE34 &lt;=C3'!AB34</t>
  </si>
  <si>
    <t>AE34</t>
  </si>
  <si>
    <t>AB34</t>
  </si>
  <si>
    <t>C7'!AE35 &lt;=C3'!AB35</t>
  </si>
  <si>
    <t>AE35</t>
  </si>
  <si>
    <t>AB35</t>
  </si>
  <si>
    <t>C7'!AE36 &lt;=C3'!AB36</t>
  </si>
  <si>
    <t>AE36</t>
  </si>
  <si>
    <t>AB36</t>
  </si>
  <si>
    <t>C7'!AE37 &lt;=C3'!AB37</t>
  </si>
  <si>
    <t>C7'!AE38 &lt;=C3'!AB38</t>
  </si>
  <si>
    <t>AE38</t>
  </si>
  <si>
    <t>AB38</t>
  </si>
  <si>
    <t>C7'!AE39 &lt;=C3'!AB39</t>
  </si>
  <si>
    <t>AE39</t>
  </si>
  <si>
    <t>AB39</t>
  </si>
  <si>
    <t>C7'!AE40 &lt;=C3'!AB40</t>
  </si>
  <si>
    <t>AE40</t>
  </si>
  <si>
    <t>AB40</t>
  </si>
  <si>
    <t>C7'!AE41 &lt;=C3'!AB41</t>
  </si>
  <si>
    <t>AE41</t>
  </si>
  <si>
    <t>AB41</t>
  </si>
  <si>
    <t>C7'!AE42 &lt;=C3'!AB42</t>
  </si>
  <si>
    <t>AE42</t>
  </si>
  <si>
    <t>AB42</t>
  </si>
  <si>
    <t>C7'!AE43 &lt;=C3'!AB43</t>
  </si>
  <si>
    <t>AE43</t>
  </si>
  <si>
    <t>AB43</t>
  </si>
  <si>
    <t>C7'!AE44 &lt;=C3'!AB44</t>
  </si>
  <si>
    <t>AE44</t>
  </si>
  <si>
    <t>AB44</t>
  </si>
  <si>
    <t>C7'!AE45 &lt;=C3'!AB45</t>
  </si>
  <si>
    <t>AE45</t>
  </si>
  <si>
    <t>AB45</t>
  </si>
  <si>
    <t>C7'!AE46 &lt;=C3'!AB46</t>
  </si>
  <si>
    <t>AE46</t>
  </si>
  <si>
    <t>AB46</t>
  </si>
  <si>
    <t>C7'!AE47 &lt;=C3'!AB47</t>
  </si>
  <si>
    <t>AE47</t>
  </si>
  <si>
    <t>AB47</t>
  </si>
  <si>
    <t>C7'!AE48 &lt;=C3'!AB48</t>
  </si>
  <si>
    <t>AE48</t>
  </si>
  <si>
    <t>AB48</t>
  </si>
  <si>
    <t>C7'!AE49 &lt;=C3'!AB49</t>
  </si>
  <si>
    <t>C7'!AK14 &lt;=C3'!AE14</t>
  </si>
  <si>
    <t>C7'!AK15 &lt;=C3'!AE15</t>
  </si>
  <si>
    <t>C7'!AK16 &lt;=C3'!AE16</t>
  </si>
  <si>
    <t>C7'!AK17 &lt;=C3'!AE17</t>
  </si>
  <si>
    <t>AK17</t>
  </si>
  <si>
    <t>C7'!AK18 &lt;=C3'!AE18</t>
  </si>
  <si>
    <t>AK18</t>
  </si>
  <si>
    <t>C7'!AK19 &lt;=C3'!AE19</t>
  </si>
  <si>
    <t>AK19</t>
  </si>
  <si>
    <t>C7'!AK20 &lt;=C3'!AE20</t>
  </si>
  <si>
    <t>C7'!AK21 &lt;=C3'!AE21</t>
  </si>
  <si>
    <t>C7'!AK22 &lt;=C3'!AE22</t>
  </si>
  <si>
    <t>C7'!AK23 &lt;=C3'!AE23</t>
  </si>
  <si>
    <t>C7'!AK24 &lt;=C3'!AE24</t>
  </si>
  <si>
    <t>AK24</t>
  </si>
  <si>
    <t>C7'!AK25 &lt;=C3'!AE25</t>
  </si>
  <si>
    <t>AK25</t>
  </si>
  <si>
    <t>C7'!AK26 &lt;=C3'!AE26</t>
  </si>
  <si>
    <t>AK26</t>
  </si>
  <si>
    <t>C7'!AK27 &lt;=C3'!AE27</t>
  </si>
  <si>
    <t>AK27</t>
  </si>
  <si>
    <t>C7'!AK28 &lt;=C3'!AE28</t>
  </si>
  <si>
    <t>AK28</t>
  </si>
  <si>
    <t>C7'!AK29 &lt;=C3'!AE29</t>
  </si>
  <si>
    <t>AK29</t>
  </si>
  <si>
    <t>C7'!AK30 &lt;=C3'!AE30</t>
  </si>
  <si>
    <t>AK30</t>
  </si>
  <si>
    <t>C7'!AK31 &lt;=C3'!AE31</t>
  </si>
  <si>
    <t>AK31</t>
  </si>
  <si>
    <t>C7'!AK32 &lt;=C3'!AE32</t>
  </si>
  <si>
    <t>AK32</t>
  </si>
  <si>
    <t>C7'!AK33 &lt;=C3'!AE33</t>
  </si>
  <si>
    <t>AK33</t>
  </si>
  <si>
    <t>C7'!AK34 &lt;=C3'!AE34</t>
  </si>
  <si>
    <t>AK34</t>
  </si>
  <si>
    <t>C7'!AK35 &lt;=C3'!AE35</t>
  </si>
  <si>
    <t>AK35</t>
  </si>
  <si>
    <t>C7'!AK36 &lt;=C3'!AE36</t>
  </si>
  <si>
    <t>AK36</t>
  </si>
  <si>
    <t>C7'!AK37 &lt;=C3'!AE37</t>
  </si>
  <si>
    <t>AK37</t>
  </si>
  <si>
    <t>C7'!AK38 &lt;=C3'!AE38</t>
  </si>
  <si>
    <t>AK38</t>
  </si>
  <si>
    <t>C7'!AK39 &lt;=C3'!AE39</t>
  </si>
  <si>
    <t>AK39</t>
  </si>
  <si>
    <t>C7'!AK40 &lt;=C3'!AE40</t>
  </si>
  <si>
    <t>AK40</t>
  </si>
  <si>
    <t>C7'!AK41 &lt;=C3'!AE41</t>
  </si>
  <si>
    <t>AK41</t>
  </si>
  <si>
    <t>C7'!AK42 &lt;=C3'!AE42</t>
  </si>
  <si>
    <t>AK42</t>
  </si>
  <si>
    <t>C7'!AK43 &lt;=C3'!AE43</t>
  </si>
  <si>
    <t>AK43</t>
  </si>
  <si>
    <t>C7'!AK44 &lt;=C3'!AE44</t>
  </si>
  <si>
    <t>AK44</t>
  </si>
  <si>
    <t>C7'!AK45 &lt;=C3'!AE45</t>
  </si>
  <si>
    <t>AK45</t>
  </si>
  <si>
    <t>C7'!AK46 &lt;=C3'!AE46</t>
  </si>
  <si>
    <t>AK46</t>
  </si>
  <si>
    <t>C7'!AK47 &lt;=C3'!AE47</t>
  </si>
  <si>
    <t>AK47</t>
  </si>
  <si>
    <t>C7'!AK48 &lt;=C3'!AE48</t>
  </si>
  <si>
    <t>AK48</t>
  </si>
  <si>
    <t>C7'!AK49 &lt;=C3'!AE49</t>
  </si>
  <si>
    <t>AK49</t>
  </si>
  <si>
    <t>C8'!Y22 &lt;=C8'!V22</t>
  </si>
  <si>
    <t>AN17</t>
  </si>
  <si>
    <t>AN18</t>
  </si>
  <si>
    <t>AN19</t>
  </si>
  <si>
    <t>AH38</t>
  </si>
  <si>
    <t>AH39</t>
  </si>
  <si>
    <t>AH40</t>
  </si>
  <si>
    <t>AH41</t>
  </si>
  <si>
    <t>AH42</t>
  </si>
  <si>
    <t>AH43</t>
  </si>
  <si>
    <t>AH44</t>
  </si>
  <si>
    <t>AH45</t>
  </si>
  <si>
    <t>AH46</t>
  </si>
  <si>
    <t>AH47</t>
  </si>
  <si>
    <t>AH48</t>
  </si>
  <si>
    <t>V118</t>
  </si>
  <si>
    <t>V170</t>
  </si>
  <si>
    <t>V217</t>
  </si>
  <si>
    <t>V236</t>
  </si>
  <si>
    <t>V295</t>
  </si>
  <si>
    <t>V300</t>
  </si>
  <si>
    <t>V344</t>
  </si>
  <si>
    <t>V396</t>
  </si>
  <si>
    <t>V443</t>
  </si>
  <si>
    <t>V462</t>
  </si>
  <si>
    <t>V466</t>
  </si>
  <si>
    <t>V467</t>
  </si>
  <si>
    <t>V468</t>
  </si>
  <si>
    <t>V469</t>
  </si>
  <si>
    <t>V470</t>
  </si>
  <si>
    <t>V471</t>
  </si>
  <si>
    <t>V472</t>
  </si>
  <si>
    <t>V473</t>
  </si>
  <si>
    <t>V474</t>
  </si>
  <si>
    <t>V475</t>
  </si>
  <si>
    <t>V476</t>
  </si>
  <si>
    <t>V477</t>
  </si>
  <si>
    <t>V478</t>
  </si>
  <si>
    <t>V479</t>
  </si>
  <si>
    <t>V480</t>
  </si>
  <si>
    <t>V481</t>
  </si>
  <si>
    <t>V482</t>
  </si>
  <si>
    <t>V483</t>
  </si>
  <si>
    <t>V484</t>
  </si>
  <si>
    <t>V485</t>
  </si>
  <si>
    <t>V486</t>
  </si>
  <si>
    <t>V487</t>
  </si>
  <si>
    <t>V488</t>
  </si>
  <si>
    <t>V489</t>
  </si>
  <si>
    <t>V490</t>
  </si>
  <si>
    <t>V491</t>
  </si>
  <si>
    <t>V492</t>
  </si>
  <si>
    <t>V493</t>
  </si>
  <si>
    <t>V494</t>
  </si>
  <si>
    <t>V495</t>
  </si>
  <si>
    <t>V496</t>
  </si>
  <si>
    <t>V497</t>
  </si>
  <si>
    <t>V498</t>
  </si>
  <si>
    <t>V499</t>
  </si>
  <si>
    <t>V500</t>
  </si>
  <si>
    <t>V501</t>
  </si>
  <si>
    <t>V502</t>
  </si>
  <si>
    <t>V503</t>
  </si>
  <si>
    <t>V504</t>
  </si>
  <si>
    <t>V505</t>
  </si>
  <si>
    <t>V506</t>
  </si>
  <si>
    <t>V507</t>
  </si>
  <si>
    <t>V508</t>
  </si>
  <si>
    <t>V509</t>
  </si>
  <si>
    <t>V510</t>
  </si>
  <si>
    <t>V511</t>
  </si>
  <si>
    <t>V512</t>
  </si>
  <si>
    <t>V513</t>
  </si>
  <si>
    <t>V514</t>
  </si>
  <si>
    <t>V515</t>
  </si>
  <si>
    <t>V516</t>
  </si>
  <si>
    <t>V517</t>
  </si>
  <si>
    <t>V518</t>
  </si>
  <si>
    <t>V519</t>
  </si>
  <si>
    <t>V520</t>
  </si>
  <si>
    <t>V521</t>
  </si>
  <si>
    <t>V522</t>
  </si>
  <si>
    <t>V523</t>
  </si>
  <si>
    <t>V524</t>
  </si>
  <si>
    <t>V525</t>
  </si>
  <si>
    <t>V526</t>
  </si>
  <si>
    <t>V527</t>
  </si>
  <si>
    <t>V528</t>
  </si>
  <si>
    <t>V529</t>
  </si>
  <si>
    <t>V530</t>
  </si>
  <si>
    <t>V531</t>
  </si>
  <si>
    <t>V532</t>
  </si>
  <si>
    <t>V533</t>
  </si>
  <si>
    <t>V534</t>
  </si>
  <si>
    <t>V535</t>
  </si>
  <si>
    <t>V536</t>
  </si>
  <si>
    <t>V537</t>
  </si>
  <si>
    <t>V538</t>
  </si>
  <si>
    <t>V539</t>
  </si>
  <si>
    <t>V540</t>
  </si>
  <si>
    <t>V541</t>
  </si>
  <si>
    <t>V542</t>
  </si>
  <si>
    <t>V543</t>
  </si>
  <si>
    <t>V544</t>
  </si>
  <si>
    <t>V545</t>
  </si>
  <si>
    <t>V546</t>
  </si>
  <si>
    <t>V547</t>
  </si>
  <si>
    <t>V548</t>
  </si>
  <si>
    <t>V549</t>
  </si>
  <si>
    <t>V550</t>
  </si>
  <si>
    <t>V551</t>
  </si>
  <si>
    <t>V552</t>
  </si>
  <si>
    <t>V553</t>
  </si>
  <si>
    <t>V554</t>
  </si>
  <si>
    <t>V555</t>
  </si>
  <si>
    <t>V556</t>
  </si>
  <si>
    <t>V557</t>
  </si>
  <si>
    <t>V558</t>
  </si>
  <si>
    <t>V559</t>
  </si>
  <si>
    <t>V560</t>
  </si>
  <si>
    <t>V561</t>
  </si>
  <si>
    <t>V562</t>
  </si>
  <si>
    <t>V563</t>
  </si>
  <si>
    <t>V564</t>
  </si>
  <si>
    <t>V565</t>
  </si>
  <si>
    <t>V566</t>
  </si>
  <si>
    <t>V567</t>
  </si>
  <si>
    <t>V568</t>
  </si>
  <si>
    <t>V569</t>
  </si>
  <si>
    <t>V570</t>
  </si>
  <si>
    <t>V571</t>
  </si>
  <si>
    <t>V572</t>
  </si>
  <si>
    <t>V573</t>
  </si>
  <si>
    <t>V574</t>
  </si>
  <si>
    <t>V575</t>
  </si>
  <si>
    <t>V576</t>
  </si>
  <si>
    <t>V577</t>
  </si>
  <si>
    <t>V578</t>
  </si>
  <si>
    <t>V579</t>
  </si>
  <si>
    <t>V580</t>
  </si>
  <si>
    <t>V581</t>
  </si>
  <si>
    <t>V582</t>
  </si>
  <si>
    <t>V583</t>
  </si>
  <si>
    <t>V584</t>
  </si>
  <si>
    <t>V585</t>
  </si>
  <si>
    <t>V586</t>
  </si>
  <si>
    <t>V587</t>
  </si>
  <si>
    <t>V588</t>
  </si>
  <si>
    <t>V589</t>
  </si>
  <si>
    <t>V590</t>
  </si>
  <si>
    <t>V591</t>
  </si>
  <si>
    <t>V592</t>
  </si>
  <si>
    <t>V593</t>
  </si>
  <si>
    <t>V594</t>
  </si>
  <si>
    <t>V595</t>
  </si>
  <si>
    <t>V596</t>
  </si>
  <si>
    <t>V597</t>
  </si>
  <si>
    <t>V598</t>
  </si>
  <si>
    <t>V599</t>
  </si>
  <si>
    <t>V600</t>
  </si>
  <si>
    <t>V601</t>
  </si>
  <si>
    <t>V602</t>
  </si>
  <si>
    <t>V603</t>
  </si>
  <si>
    <t>V604</t>
  </si>
  <si>
    <t>V605</t>
  </si>
  <si>
    <t>V606</t>
  </si>
  <si>
    <t>V607</t>
  </si>
  <si>
    <t>V608</t>
  </si>
  <si>
    <t>V609</t>
  </si>
  <si>
    <t>V610</t>
  </si>
  <si>
    <t>V611</t>
  </si>
  <si>
    <t>V612</t>
  </si>
  <si>
    <t>V613</t>
  </si>
  <si>
    <t>V614</t>
  </si>
  <si>
    <t>V615</t>
  </si>
  <si>
    <t>V616</t>
  </si>
  <si>
    <t>V617</t>
  </si>
  <si>
    <t>V618</t>
  </si>
  <si>
    <t>V619</t>
  </si>
  <si>
    <t>V620</t>
  </si>
  <si>
    <t>V621</t>
  </si>
  <si>
    <t>V622</t>
  </si>
  <si>
    <t>V623</t>
  </si>
  <si>
    <t>V624</t>
  </si>
  <si>
    <t>V625</t>
  </si>
  <si>
    <t>V626</t>
  </si>
  <si>
    <t>V627</t>
  </si>
  <si>
    <t>V628</t>
  </si>
  <si>
    <t>V629</t>
  </si>
  <si>
    <t>V630</t>
  </si>
  <si>
    <t>V631</t>
  </si>
  <si>
    <t>V632</t>
  </si>
  <si>
    <t>V633</t>
  </si>
  <si>
    <t>V634</t>
  </si>
  <si>
    <t>V635</t>
  </si>
  <si>
    <t>V636</t>
  </si>
  <si>
    <t>V637</t>
  </si>
  <si>
    <t>V638</t>
  </si>
  <si>
    <t>V639</t>
  </si>
  <si>
    <t>V640</t>
  </si>
  <si>
    <t>V641</t>
  </si>
  <si>
    <t>V642</t>
  </si>
  <si>
    <t>V643</t>
  </si>
  <si>
    <t>V644</t>
  </si>
  <si>
    <t>V645</t>
  </si>
  <si>
    <t>V646</t>
  </si>
  <si>
    <t>V647</t>
  </si>
  <si>
    <t>V648</t>
  </si>
  <si>
    <t>V649</t>
  </si>
  <si>
    <t>V650</t>
  </si>
  <si>
    <t>V651</t>
  </si>
  <si>
    <t>V652</t>
  </si>
  <si>
    <t>V653</t>
  </si>
  <si>
    <t>V654</t>
  </si>
  <si>
    <t>V655</t>
  </si>
  <si>
    <t>V656</t>
  </si>
  <si>
    <t>V657</t>
  </si>
  <si>
    <t>V658</t>
  </si>
  <si>
    <t>V659</t>
  </si>
  <si>
    <t>V660</t>
  </si>
  <si>
    <t>V661</t>
  </si>
  <si>
    <t>V662</t>
  </si>
  <si>
    <t>V663</t>
  </si>
  <si>
    <t>V664</t>
  </si>
  <si>
    <t>V665</t>
  </si>
  <si>
    <t>V666</t>
  </si>
  <si>
    <t>V667</t>
  </si>
  <si>
    <t>V668</t>
  </si>
  <si>
    <t>V669</t>
  </si>
  <si>
    <t>V670</t>
  </si>
  <si>
    <t>V671</t>
  </si>
  <si>
    <t>V672</t>
  </si>
  <si>
    <t>V673</t>
  </si>
  <si>
    <t>V674</t>
  </si>
  <si>
    <t>V675</t>
  </si>
  <si>
    <t>V676</t>
  </si>
  <si>
    <t>V677</t>
  </si>
  <si>
    <t>V678</t>
  </si>
  <si>
    <t>V679</t>
  </si>
  <si>
    <t>V680</t>
  </si>
  <si>
    <t>V681</t>
  </si>
  <si>
    <t>V682</t>
  </si>
  <si>
    <t>V683</t>
  </si>
  <si>
    <t>V684</t>
  </si>
  <si>
    <t>V685</t>
  </si>
  <si>
    <t>V686</t>
  </si>
  <si>
    <t>V687</t>
  </si>
  <si>
    <t>V688</t>
  </si>
  <si>
    <t>V689</t>
  </si>
  <si>
    <t>AN24</t>
  </si>
  <si>
    <t>AN25</t>
  </si>
  <si>
    <t>AN26</t>
  </si>
  <si>
    <t>AN27</t>
  </si>
  <si>
    <t>AN28</t>
  </si>
  <si>
    <t>AN29</t>
  </si>
  <si>
    <t>AN30</t>
  </si>
  <si>
    <t>AN31</t>
  </si>
  <si>
    <t>AN32</t>
  </si>
  <si>
    <t>AN33</t>
  </si>
  <si>
    <t>AN34</t>
  </si>
  <si>
    <t>AN35</t>
  </si>
  <si>
    <t>AN36</t>
  </si>
  <si>
    <t>AN37</t>
  </si>
  <si>
    <t>AN38</t>
  </si>
  <si>
    <t>AN39</t>
  </si>
  <si>
    <t>AN40</t>
  </si>
  <si>
    <t>AN41</t>
  </si>
  <si>
    <t>AN42</t>
  </si>
  <si>
    <t>AN43</t>
  </si>
  <si>
    <t>AN44</t>
  </si>
  <si>
    <t>AN45</t>
  </si>
  <si>
    <t>AN46</t>
  </si>
  <si>
    <t>AN47</t>
  </si>
  <si>
    <t>AN48</t>
  </si>
  <si>
    <t>AN49</t>
  </si>
  <si>
    <t>SUM('C2'!V14,'C2'!V15)='C2'!V16</t>
  </si>
  <si>
    <t>SUM(V14,V15)</t>
  </si>
  <si>
    <t>SUM('C2'!V17,'C2'!V18)='C2'!V19</t>
  </si>
  <si>
    <t>SUM(V17,V18)</t>
  </si>
  <si>
    <t>SUM('C2'!V14,'C2'!V17)='C2'!V20</t>
  </si>
  <si>
    <t>SUM(V14,V17)</t>
  </si>
  <si>
    <t>SUM('C2'!V15,'C2'!V18)='C2'!V21</t>
  </si>
  <si>
    <t>SUM(V15,V18)</t>
  </si>
  <si>
    <t>SUM('C2'!V16,'C2'!V19)='C2'!V22</t>
  </si>
  <si>
    <t>SUM(V16,V19)</t>
  </si>
  <si>
    <t>SUM('C2'!Y14,'C2'!Y15)='C2'!Y16</t>
  </si>
  <si>
    <t>SUM(Y14,Y15)</t>
  </si>
  <si>
    <t>SUM('C2'!Y17,'C2'!Y18)='C2'!Y19</t>
  </si>
  <si>
    <t>SUM(Y17,Y18)</t>
  </si>
  <si>
    <t>SUM('C2'!Y14,'C2'!Y17)='C2'!Y20</t>
  </si>
  <si>
    <t>SUM(Y14,Y17)</t>
  </si>
  <si>
    <t>SUM('C2'!Y15,'C2'!Y18)='C2'!Y21</t>
  </si>
  <si>
    <t>SUM(Y15,Y18)</t>
  </si>
  <si>
    <t>SUM('C2'!Y16,'C2'!Y19)='C2'!Y22</t>
  </si>
  <si>
    <t>SUM(Y16,Y19)</t>
  </si>
  <si>
    <t>SUM('C2'!AB14,'C2'!AB15)='C2'!AB16</t>
  </si>
  <si>
    <t>SUM(AB14,AB15)</t>
  </si>
  <si>
    <t>SUM('C2'!AB17,'C2'!AB18)='C2'!AB19</t>
  </si>
  <si>
    <t>SUM(AB17,AB18)</t>
  </si>
  <si>
    <t>SUM('C2'!AB14,'C2'!AB17)='C2'!AB20</t>
  </si>
  <si>
    <t>SUM(AB14,AB17)</t>
  </si>
  <si>
    <t>SUM('C2'!AB15,'C2'!AB18)='C2'!AB21</t>
  </si>
  <si>
    <t>SUM(AB15,AB18)</t>
  </si>
  <si>
    <t>SUM('C2'!AB16,'C2'!AB19)='C2'!AB22</t>
  </si>
  <si>
    <t>SUM(AB16,AB19)</t>
  </si>
  <si>
    <t>SUM('C2'!AE14,'C2'!AE15)='C2'!AE16</t>
  </si>
  <si>
    <t>SUM(AE14,AE15)</t>
  </si>
  <si>
    <t>SUM('C2'!AE17,'C2'!AE18)='C2'!AE19</t>
  </si>
  <si>
    <t>SUM(AE17,AE18)</t>
  </si>
  <si>
    <t>SUM('C2'!AE14,'C2'!AE17)='C2'!AE20</t>
  </si>
  <si>
    <t>SUM(AE14,AE17)</t>
  </si>
  <si>
    <t>SUM('C2'!AE15,'C2'!AE18)='C2'!AE21</t>
  </si>
  <si>
    <t>SUM(AE15,AE18)</t>
  </si>
  <si>
    <t>SUM('C2'!AE16,'C2'!AE19)='C2'!AE22</t>
  </si>
  <si>
    <t>SUM(AE16,AE19)</t>
  </si>
  <si>
    <t>SUM('C2'!AH14,'C2'!AH15)='C2'!AH16</t>
  </si>
  <si>
    <t>SUM(AH14,AH15)</t>
  </si>
  <si>
    <t>SUM('C2'!AH17,'C2'!AH18)='C2'!AH19</t>
  </si>
  <si>
    <t>SUM(AH17,AH18)</t>
  </si>
  <si>
    <t>SUM('C2'!AH14,'C2'!AH17)='C2'!AH20</t>
  </si>
  <si>
    <t>SUM(AH14,AH17)</t>
  </si>
  <si>
    <t>SUM('C2'!AH15,'C2'!AH18)='C2'!AH21</t>
  </si>
  <si>
    <t>SUM(AH15,AH18)</t>
  </si>
  <si>
    <t>SUM('C2'!AH16,'C2'!AH19)='C2'!AH22</t>
  </si>
  <si>
    <t>SUM(AH16,AH19)</t>
  </si>
  <si>
    <t>SUM('C2'!AK14,'C2'!AK15)='C2'!AK16</t>
  </si>
  <si>
    <t>SUM(AK14,AK15)</t>
  </si>
  <si>
    <t>SUM('C2'!AK17,'C2'!AK18)='C2'!AK19</t>
  </si>
  <si>
    <t>SUM(AK17,AK18)</t>
  </si>
  <si>
    <t>SUM('C2'!AK14,'C2'!AK17)='C2'!AK20</t>
  </si>
  <si>
    <t>SUM(AK14,AK17)</t>
  </si>
  <si>
    <t>SUM('C2'!AK15,'C2'!AK18)='C2'!AK21</t>
  </si>
  <si>
    <t>SUM(AK15,AK18)</t>
  </si>
  <si>
    <t>SUM('C2'!AK16,'C2'!AK19)='C2'!AK22</t>
  </si>
  <si>
    <t>SUM(AK16,AK19)</t>
  </si>
  <si>
    <t>SUM(V14,Y14,AE14,AK14)</t>
  </si>
  <si>
    <t>SUM(V15,Y15,AE15,AK15)</t>
  </si>
  <si>
    <t>SUM('C2'!AN14,'C2'!AN15)='C2'!AN16</t>
  </si>
  <si>
    <t>SUM(AN14,AN15)</t>
  </si>
  <si>
    <t>SUM(V17,Y17,AE17,AK17)</t>
  </si>
  <si>
    <t>SUM(V18,Y18,AE18,AK18)</t>
  </si>
  <si>
    <t>SUM('C2'!AN17,'C2'!AN18)='C2'!AN19</t>
  </si>
  <si>
    <t>SUM(AN17,AN18)</t>
  </si>
  <si>
    <t>SUM('C2'!AN14,'C2'!AN17)='C2'!AN20</t>
  </si>
  <si>
    <t>SUM(AN14,AN17)</t>
  </si>
  <si>
    <t>SUM('C2'!AN15,'C2'!AN18)='C2'!AN21</t>
  </si>
  <si>
    <t>SUM(AN15,AN18)</t>
  </si>
  <si>
    <t>SUM('C2'!AN16,'C2'!AN19)='C2'!AN22</t>
  </si>
  <si>
    <t>SUM(AN16,AN19)</t>
  </si>
  <si>
    <t>SUM('C2'!V23,'C2'!Y23,'C2'!AE23,'C2'!AK23)='C2'!AN23</t>
  </si>
  <si>
    <t>SUM(V23,Y23,AE23,AK23)</t>
  </si>
  <si>
    <t>SUM('C3'!V14:'C3'!V24)='C3'!V25</t>
  </si>
  <si>
    <t>SUM(V14:V24)</t>
  </si>
  <si>
    <t>SUM('C3'!V26:'C3'!V36)='C3'!V37</t>
  </si>
  <si>
    <t>SUM(V26:V36)</t>
  </si>
  <si>
    <t>SUM('C3'!V14,'C3'!V26)='C3'!V38</t>
  </si>
  <si>
    <t>SUM(V14,V26)</t>
  </si>
  <si>
    <t>SUM('C3'!V15,'C3'!V27)='C3'!V39</t>
  </si>
  <si>
    <t>SUM(V15,V27)</t>
  </si>
  <si>
    <t>SUM('C3'!V16,'C3'!V28)='C3'!V40</t>
  </si>
  <si>
    <t>SUM(V16,V28)</t>
  </si>
  <si>
    <t>SUM('C3'!V17,'C3'!V29)='C3'!V41</t>
  </si>
  <si>
    <t>SUM(V17,V29)</t>
  </si>
  <si>
    <t>SUM('C3'!V18,'C3'!V30)='C3'!V42</t>
  </si>
  <si>
    <t>SUM(V18,V30)</t>
  </si>
  <si>
    <t>SUM('C3'!V19,'C3'!V31)='C3'!V43</t>
  </si>
  <si>
    <t>SUM(V19,V31)</t>
  </si>
  <si>
    <t>SUM('C3'!V20,'C3'!V32)='C3'!V44</t>
  </si>
  <si>
    <t>SUM(V20,V32)</t>
  </si>
  <si>
    <t>SUM('C3'!V21,'C3'!V33)='C3'!V45</t>
  </si>
  <si>
    <t>SUM(V21,V33)</t>
  </si>
  <si>
    <t>SUM('C3'!V22,'C3'!V34)='C3'!V46</t>
  </si>
  <si>
    <t>SUM(V22,V34)</t>
  </si>
  <si>
    <t>SUM('C3'!V23,'C3'!V35)='C3'!V47</t>
  </si>
  <si>
    <t>SUM(V23,V35)</t>
  </si>
  <si>
    <t>SUM('C3'!V24,'C3'!V36)='C3'!V48</t>
  </si>
  <si>
    <t>SUM(V24,V36)</t>
  </si>
  <si>
    <t>SUM('C3'!V25,'C3'!V37)='C3'!V49</t>
  </si>
  <si>
    <t>SUM(V25,V37)</t>
  </si>
  <si>
    <t>SUM('C3'!Y14:'C3'!Y24)='C3'!Y25</t>
  </si>
  <si>
    <t>SUM(Y14:Y24)</t>
  </si>
  <si>
    <t>SUM('C3'!Y26:'C3'!Y36)='C3'!Y37</t>
  </si>
  <si>
    <t>SUM(Y26:Y36)</t>
  </si>
  <si>
    <t>SUM('C3'!Y14,'C3'!Y26)='C3'!Y38</t>
  </si>
  <si>
    <t>SUM(Y14,Y26)</t>
  </si>
  <si>
    <t>SUM('C3'!Y15,'C3'!Y27)='C3'!Y39</t>
  </si>
  <si>
    <t>SUM(Y15,Y27)</t>
  </si>
  <si>
    <t>SUM('C3'!Y16,'C3'!Y28)='C3'!Y40</t>
  </si>
  <si>
    <t>SUM(Y16,Y28)</t>
  </si>
  <si>
    <t>SUM('C3'!Y17,'C3'!Y29)='C3'!Y41</t>
  </si>
  <si>
    <t>SUM(Y17,Y29)</t>
  </si>
  <si>
    <t>SUM('C3'!Y18,'C3'!Y30)='C3'!Y42</t>
  </si>
  <si>
    <t>SUM(Y18,Y30)</t>
  </si>
  <si>
    <t>SUM('C3'!Y19,'C3'!Y31)='C3'!Y43</t>
  </si>
  <si>
    <t>SUM(Y19,Y31)</t>
  </si>
  <si>
    <t>SUM('C3'!Y20,'C3'!Y32)='C3'!Y44</t>
  </si>
  <si>
    <t>SUM(Y20,Y32)</t>
  </si>
  <si>
    <t>SUM('C3'!Y21,'C3'!Y33)='C3'!Y45</t>
  </si>
  <si>
    <t>SUM(Y21,Y33)</t>
  </si>
  <si>
    <t>SUM('C3'!Y22,'C3'!Y34)='C3'!Y46</t>
  </si>
  <si>
    <t>SUM(Y22,Y34)</t>
  </si>
  <si>
    <t>SUM('C3'!Y23,'C3'!Y35)='C3'!Y47</t>
  </si>
  <si>
    <t>SUM(Y23,Y35)</t>
  </si>
  <si>
    <t>SUM('C3'!Y24,'C3'!Y36)='C3'!Y48</t>
  </si>
  <si>
    <t>SUM(Y24,Y36)</t>
  </si>
  <si>
    <t>SUM('C3'!Y25,'C3'!Y37)='C3'!Y49</t>
  </si>
  <si>
    <t>SUM(Y25,Y37)</t>
  </si>
  <si>
    <t>SUM('C3'!AB14:'C3'!AB24)='C3'!AB25</t>
  </si>
  <si>
    <t>SUM(AB14:AB24)</t>
  </si>
  <si>
    <t>SUM('C3'!AB26:'C3'!AB36)='C3'!AB37</t>
  </si>
  <si>
    <t>SUM(AB26:AB36)</t>
  </si>
  <si>
    <t>SUM('C3'!AB14,'C3'!AB26)='C3'!AB38</t>
  </si>
  <si>
    <t>SUM(AB14,AB26)</t>
  </si>
  <si>
    <t>SUM('C3'!AB15,'C3'!AB27)='C3'!AB39</t>
  </si>
  <si>
    <t>SUM(AB15,AB27)</t>
  </si>
  <si>
    <t>SUM('C3'!AB16,'C3'!AB28)='C3'!AB40</t>
  </si>
  <si>
    <t>SUM(AB16,AB28)</t>
  </si>
  <si>
    <t>SUM('C3'!AB17,'C3'!AB29)='C3'!AB41</t>
  </si>
  <si>
    <t>SUM(AB17,AB29)</t>
  </si>
  <si>
    <t>SUM('C3'!AB18,'C3'!AB30)='C3'!AB42</t>
  </si>
  <si>
    <t>SUM(AB18,AB30)</t>
  </si>
  <si>
    <t>SUM('C3'!AB19,'C3'!AB31)='C3'!AB43</t>
  </si>
  <si>
    <t>SUM(AB19,AB31)</t>
  </si>
  <si>
    <t>SUM('C3'!AB20,'C3'!AB32)='C3'!AB44</t>
  </si>
  <si>
    <t>SUM(AB20,AB32)</t>
  </si>
  <si>
    <t>SUM('C3'!AB21,'C3'!AB33)='C3'!AB45</t>
  </si>
  <si>
    <t>SUM(AB21,AB33)</t>
  </si>
  <si>
    <t>SUM('C3'!AB22,'C3'!AB34)='C3'!AB46</t>
  </si>
  <si>
    <t>SUM(AB22,AB34)</t>
  </si>
  <si>
    <t>SUM('C3'!AB23,'C3'!AB35)='C3'!AB47</t>
  </si>
  <si>
    <t>SUM(AB23,AB35)</t>
  </si>
  <si>
    <t>SUM('C3'!AB24,'C3'!AB36)='C3'!AB48</t>
  </si>
  <si>
    <t>SUM(AB24,AB36)</t>
  </si>
  <si>
    <t>SUM('C3'!AB25,'C3'!AB37)='C3'!AB49</t>
  </si>
  <si>
    <t>SUM(AB25,AB37)</t>
  </si>
  <si>
    <t>SUM('C3'!AE14:'C3'!AE24)='C3'!AE25</t>
  </si>
  <si>
    <t>SUM(AE14:AE24)</t>
  </si>
  <si>
    <t>SUM('C3'!AE26:'C3'!AE36)='C3'!AE37</t>
  </si>
  <si>
    <t>SUM(AE26:AE36)</t>
  </si>
  <si>
    <t>SUM('C3'!AE14,'C3'!AE26)='C3'!AE38</t>
  </si>
  <si>
    <t>SUM(AE14,AE26)</t>
  </si>
  <si>
    <t>SUM('C3'!AE15,'C3'!AE27)='C3'!AE39</t>
  </si>
  <si>
    <t>SUM(AE15,AE27)</t>
  </si>
  <si>
    <t>SUM('C3'!AE16,'C3'!AE28)='C3'!AE40</t>
  </si>
  <si>
    <t>SUM(AE16,AE28)</t>
  </si>
  <si>
    <t>SUM('C3'!AE17,'C3'!AE29)='C3'!AE41</t>
  </si>
  <si>
    <t>SUM(AE17,AE29)</t>
  </si>
  <si>
    <t>SUM('C3'!AE18,'C3'!AE30)='C3'!AE42</t>
  </si>
  <si>
    <t>SUM(AE18,AE30)</t>
  </si>
  <si>
    <t>SUM('C3'!AE19,'C3'!AE31)='C3'!AE43</t>
  </si>
  <si>
    <t>SUM(AE19,AE31)</t>
  </si>
  <si>
    <t>SUM('C3'!AE20,'C3'!AE32)='C3'!AE44</t>
  </si>
  <si>
    <t>SUM(AE20,AE32)</t>
  </si>
  <si>
    <t>SUM('C3'!AE21,'C3'!AE33)='C3'!AE45</t>
  </si>
  <si>
    <t>SUM(AE21,AE33)</t>
  </si>
  <si>
    <t>SUM('C3'!AE22,'C3'!AE34)='C3'!AE46</t>
  </si>
  <si>
    <t>SUM(AE22,AE34)</t>
  </si>
  <si>
    <t>SUM('C3'!AE23,'C3'!AE35)='C3'!AE47</t>
  </si>
  <si>
    <t>SUM(AE23,AE35)</t>
  </si>
  <si>
    <t>SUM('C3'!AE24,'C3'!AE36)='C3'!AE48</t>
  </si>
  <si>
    <t>SUM(AE24,AE36)</t>
  </si>
  <si>
    <t>SUM('C3'!AE25,'C3'!AE37)='C3'!AE49</t>
  </si>
  <si>
    <t>SUM(AE25,AE37)</t>
  </si>
  <si>
    <t>SUM('C3'!AH14:'C3'!AH24)='C3'!AH25</t>
  </si>
  <si>
    <t>SUM(AH14:AH24)</t>
  </si>
  <si>
    <t>SUM('C3'!AH26:'C3'!AH36)='C3'!AH37</t>
  </si>
  <si>
    <t>SUM(AH26:AH36)</t>
  </si>
  <si>
    <t>SUM('C3'!AH14,'C3'!AH26)='C3'!AH38</t>
  </si>
  <si>
    <t>SUM(AH14,AH26)</t>
  </si>
  <si>
    <t>SUM('C3'!AH15,'C3'!AH27)='C3'!AH39</t>
  </si>
  <si>
    <t>SUM(AH15,AH27)</t>
  </si>
  <si>
    <t>SUM('C3'!AH16,'C3'!AH28)='C3'!AH40</t>
  </si>
  <si>
    <t>SUM(AH16,AH28)</t>
  </si>
  <si>
    <t>SUM('C3'!AH17,'C3'!AH29)='C3'!AH41</t>
  </si>
  <si>
    <t>SUM(AH17,AH29)</t>
  </si>
  <si>
    <t>SUM('C3'!AH18,'C3'!AH30)='C3'!AH42</t>
  </si>
  <si>
    <t>SUM(AH18,AH30)</t>
  </si>
  <si>
    <t>SUM('C3'!AH19,'C3'!AH31)='C3'!AH43</t>
  </si>
  <si>
    <t>SUM(AH19,AH31)</t>
  </si>
  <si>
    <t>SUM('C3'!AH20,'C3'!AH32)='C3'!AH44</t>
  </si>
  <si>
    <t>SUM(AH20,AH32)</t>
  </si>
  <si>
    <t>SUM('C3'!AH21,'C3'!AH33)='C3'!AH45</t>
  </si>
  <si>
    <t>SUM(AH21,AH33)</t>
  </si>
  <si>
    <t>SUM('C3'!AH22,'C3'!AH34)='C3'!AH46</t>
  </si>
  <si>
    <t>SUM(AH22,AH34)</t>
  </si>
  <si>
    <t>SUM('C3'!AH23,'C3'!AH35)='C3'!AH47</t>
  </si>
  <si>
    <t>SUM(AH23,AH35)</t>
  </si>
  <si>
    <t>SUM('C3'!AH24,'C3'!AH36)='C3'!AH48</t>
  </si>
  <si>
    <t>SUM(AH24,AH36)</t>
  </si>
  <si>
    <t>SUM('C3'!AH25,'C3'!AH37)='C3'!AH49</t>
  </si>
  <si>
    <t>SUM(AH25,AH37)</t>
  </si>
  <si>
    <t>SUM('C4'!V14,'C4'!V15)='C4'!V16</t>
  </si>
  <si>
    <t>SUM('C4'!Y14,'C4'!Y15)='C4'!Y16</t>
  </si>
  <si>
    <t>SUM('C4'!AB14,'C4'!AB15)='C4'!AB16</t>
  </si>
  <si>
    <t>SUM('C4'!AE14,'C4'!AE15)='C4'!AE16</t>
  </si>
  <si>
    <t>SUM('C4'!AH14,'C4'!AH15)='C4'!AH16</t>
  </si>
  <si>
    <t>SUM('C4'!AK14,'C4'!AK15)='C4'!AK16</t>
  </si>
  <si>
    <t>SUM('C4'!AN14,'C4'!AN15)='C4'!AN16</t>
  </si>
  <si>
    <t>SUM('C5'!V14:'C5'!V41)='C5'!V42</t>
  </si>
  <si>
    <t>SUM(V14:V41)</t>
  </si>
  <si>
    <t>SUM('C5'!V44:'C5'!V71)='C5'!V72</t>
  </si>
  <si>
    <t>SUM(V44:V71)</t>
  </si>
  <si>
    <t>SUM('C5'!V14,'C5'!V44)='C5'!V74</t>
  </si>
  <si>
    <t>SUM(V14,V44)</t>
  </si>
  <si>
    <t>SUM('C5'!V15,'C5'!V45)='C5'!V75</t>
  </si>
  <si>
    <t>SUM(V15,V45)</t>
  </si>
  <si>
    <t>SUM('C5'!V16,'C5'!V46)='C5'!V76</t>
  </si>
  <si>
    <t>SUM(V16,V46)</t>
  </si>
  <si>
    <t>SUM('C5'!V17,'C5'!V47)='C5'!V77</t>
  </si>
  <si>
    <t>SUM(V17,V47)</t>
  </si>
  <si>
    <t>SUM('C5'!V18,'C5'!V48)='C5'!V78</t>
  </si>
  <si>
    <t>SUM(V18,V48)</t>
  </si>
  <si>
    <t>SUM('C5'!V19,'C5'!V49)='C5'!V79</t>
  </si>
  <si>
    <t>SUM(V19,V49)</t>
  </si>
  <si>
    <t>SUM('C5'!V20,'C5'!V50)='C5'!V80</t>
  </si>
  <si>
    <t>SUM(V20,V50)</t>
  </si>
  <si>
    <t>SUM('C5'!V21,'C5'!V51)='C5'!V81</t>
  </si>
  <si>
    <t>SUM(V21,V51)</t>
  </si>
  <si>
    <t>SUM('C5'!V22,'C5'!V52)='C5'!V82</t>
  </si>
  <si>
    <t>SUM(V22,V52)</t>
  </si>
  <si>
    <t>SUM('C5'!V23,'C5'!V53)='C5'!V83</t>
  </si>
  <si>
    <t>SUM(V23,V53)</t>
  </si>
  <si>
    <t>SUM('C5'!V24,'C5'!V54)='C5'!V84</t>
  </si>
  <si>
    <t>SUM(V24,V54)</t>
  </si>
  <si>
    <t>SUM('C5'!V25,'C5'!V55)='C5'!V85</t>
  </si>
  <si>
    <t>SUM(V25,V55)</t>
  </si>
  <si>
    <t>SUM('C5'!V26,'C5'!V56)='C5'!V86</t>
  </si>
  <si>
    <t>SUM(V26,V56)</t>
  </si>
  <si>
    <t>SUM('C5'!V27,'C5'!V57)='C5'!V87</t>
  </si>
  <si>
    <t>SUM(V27,V57)</t>
  </si>
  <si>
    <t>SUM('C5'!V28,'C5'!V58)='C5'!V88</t>
  </si>
  <si>
    <t>SUM(V28,V58)</t>
  </si>
  <si>
    <t>SUM('C5'!V29,'C5'!V59)='C5'!V89</t>
  </si>
  <si>
    <t>SUM(V29,V59)</t>
  </si>
  <si>
    <t>SUM('C5'!V30,'C5'!V60)='C5'!V90</t>
  </si>
  <si>
    <t>SUM(V30,V60)</t>
  </si>
  <si>
    <t>SUM('C5'!V31,'C5'!V61)='C5'!V91</t>
  </si>
  <si>
    <t>SUM(V31,V61)</t>
  </si>
  <si>
    <t>SUM('C5'!V32,'C5'!V62)='C5'!V92</t>
  </si>
  <si>
    <t>SUM(V32,V62)</t>
  </si>
  <si>
    <t>SUM('C5'!V33,'C5'!V63)='C5'!V93</t>
  </si>
  <si>
    <t>SUM(V33,V63)</t>
  </si>
  <si>
    <t>SUM('C5'!V34,'C5'!V64)='C5'!V94</t>
  </si>
  <si>
    <t>SUM(V34,V64)</t>
  </si>
  <si>
    <t>SUM('C5'!V35,'C5'!V65)='C5'!V95</t>
  </si>
  <si>
    <t>SUM(V35,V65)</t>
  </si>
  <si>
    <t>SUM('C5'!V36,'C5'!V66)='C5'!V96</t>
  </si>
  <si>
    <t>SUM(V36,V66)</t>
  </si>
  <si>
    <t>SUM('C5'!V37,'C5'!V67)='C5'!V97</t>
  </si>
  <si>
    <t>SUM(V37,V67)</t>
  </si>
  <si>
    <t>SUM('C5'!V38,'C5'!V68)='C5'!V98</t>
  </si>
  <si>
    <t>SUM(V38,V68)</t>
  </si>
  <si>
    <t>SUM('C5'!V39,'C5'!V69)='C5'!V99</t>
  </si>
  <si>
    <t>SUM(V39,V69)</t>
  </si>
  <si>
    <t>SUM('C5'!V40,'C5'!V70)='C5'!V100</t>
  </si>
  <si>
    <t>SUM(V40,V70)</t>
  </si>
  <si>
    <t>SUM('C5'!V41,'C5'!V71)='C5'!V101</t>
  </si>
  <si>
    <t>SUM(V41,V71)</t>
  </si>
  <si>
    <t>SUM('C5'!V42,'C5'!V72)='C5'!V102</t>
  </si>
  <si>
    <t>SUM(V42,V72)</t>
  </si>
  <si>
    <t>SUM('C5'!Y14:'C5'!Y41)='C5'!Y42</t>
  </si>
  <si>
    <t>SUM(Y14:Y41)</t>
  </si>
  <si>
    <t>SUM('C5'!Y44:'C5'!Y71)='C5'!Y72</t>
  </si>
  <si>
    <t>SUM(Y44:Y71)</t>
  </si>
  <si>
    <t>SUM('C5'!Y14,'C5'!Y44)='C5'!Y74</t>
  </si>
  <si>
    <t>SUM(Y14,Y44)</t>
  </si>
  <si>
    <t>SUM('C5'!Y15,'C5'!Y45)='C5'!Y75</t>
  </si>
  <si>
    <t>SUM(Y15,Y45)</t>
  </si>
  <si>
    <t>SUM('C5'!Y16,'C5'!Y46)='C5'!Y76</t>
  </si>
  <si>
    <t>SUM(Y16,Y46)</t>
  </si>
  <si>
    <t>SUM('C5'!Y17,'C5'!Y47)='C5'!Y77</t>
  </si>
  <si>
    <t>SUM(Y17,Y47)</t>
  </si>
  <si>
    <t>SUM('C5'!Y18,'C5'!Y48)='C5'!Y78</t>
  </si>
  <si>
    <t>SUM(Y18,Y48)</t>
  </si>
  <si>
    <t>SUM('C5'!Y19,'C5'!Y49)='C5'!Y79</t>
  </si>
  <si>
    <t>SUM(Y19,Y49)</t>
  </si>
  <si>
    <t>SUM('C5'!Y20,'C5'!Y50)='C5'!Y80</t>
  </si>
  <si>
    <t>SUM(Y20,Y50)</t>
  </si>
  <si>
    <t>SUM('C5'!Y21,'C5'!Y51)='C5'!Y81</t>
  </si>
  <si>
    <t>SUM(Y21,Y51)</t>
  </si>
  <si>
    <t>SUM('C5'!Y22,'C5'!Y52)='C5'!Y82</t>
  </si>
  <si>
    <t>SUM(Y22,Y52)</t>
  </si>
  <si>
    <t>SUM('C5'!Y23,'C5'!Y53)='C5'!Y83</t>
  </si>
  <si>
    <t>SUM(Y23,Y53)</t>
  </si>
  <si>
    <t>SUM('C5'!Y24,'C5'!Y54)='C5'!Y84</t>
  </si>
  <si>
    <t>SUM(Y24,Y54)</t>
  </si>
  <si>
    <t>SUM('C5'!Y25,'C5'!Y55)='C5'!Y85</t>
  </si>
  <si>
    <t>SUM(Y25,Y55)</t>
  </si>
  <si>
    <t>SUM('C5'!Y26,'C5'!Y56)='C5'!Y86</t>
  </si>
  <si>
    <t>SUM(Y26,Y56)</t>
  </si>
  <si>
    <t>SUM('C5'!Y27,'C5'!Y57)='C5'!Y87</t>
  </si>
  <si>
    <t>SUM(Y27,Y57)</t>
  </si>
  <si>
    <t>SUM('C5'!Y28,'C5'!Y58)='C5'!Y88</t>
  </si>
  <si>
    <t>SUM(Y28,Y58)</t>
  </si>
  <si>
    <t>SUM('C5'!Y29,'C5'!Y59)='C5'!Y89</t>
  </si>
  <si>
    <t>SUM(Y29,Y59)</t>
  </si>
  <si>
    <t>SUM('C5'!Y30,'C5'!Y60)='C5'!Y90</t>
  </si>
  <si>
    <t>SUM(Y30,Y60)</t>
  </si>
  <si>
    <t>SUM('C5'!Y31,'C5'!Y61)='C5'!Y91</t>
  </si>
  <si>
    <t>SUM(Y31,Y61)</t>
  </si>
  <si>
    <t>SUM('C5'!Y32,'C5'!Y62)='C5'!Y92</t>
  </si>
  <si>
    <t>SUM(Y32,Y62)</t>
  </si>
  <si>
    <t>SUM('C5'!Y33,'C5'!Y63)='C5'!Y93</t>
  </si>
  <si>
    <t>SUM(Y33,Y63)</t>
  </si>
  <si>
    <t>SUM('C5'!Y34,'C5'!Y64)='C5'!Y94</t>
  </si>
  <si>
    <t>SUM(Y34,Y64)</t>
  </si>
  <si>
    <t>SUM('C5'!Y35,'C5'!Y65)='C5'!Y95</t>
  </si>
  <si>
    <t>SUM(Y35,Y65)</t>
  </si>
  <si>
    <t>SUM('C5'!Y36,'C5'!Y66)='C5'!Y96</t>
  </si>
  <si>
    <t>SUM(Y36,Y66)</t>
  </si>
  <si>
    <t>SUM('C5'!Y37,'C5'!Y67)='C5'!Y97</t>
  </si>
  <si>
    <t>SUM(Y37,Y67)</t>
  </si>
  <si>
    <t>SUM('C5'!Y38,'C5'!Y68)='C5'!Y98</t>
  </si>
  <si>
    <t>SUM(Y38,Y68)</t>
  </si>
  <si>
    <t>SUM('C5'!Y39,'C5'!Y69)='C5'!Y99</t>
  </si>
  <si>
    <t>SUM(Y39,Y69)</t>
  </si>
  <si>
    <t>SUM('C5'!Y40,'C5'!Y70)='C5'!Y100</t>
  </si>
  <si>
    <t>SUM(Y40,Y70)</t>
  </si>
  <si>
    <t>SUM('C5'!Y41,'C5'!Y71)='C5'!Y101</t>
  </si>
  <si>
    <t>SUM(Y41,Y71)</t>
  </si>
  <si>
    <t>SUM('C5'!Y42,'C5'!Y72)='C5'!Y102</t>
  </si>
  <si>
    <t>SUM(Y42,Y72)</t>
  </si>
  <si>
    <t>SUM('C6'!V14:'C6'!V68)='C6'!V69</t>
  </si>
  <si>
    <t>SUM(V14:V68)</t>
  </si>
  <si>
    <t>SUM('C6'!V70:'C6'!V73)='C6'!V74</t>
  </si>
  <si>
    <t>SUM(V70:V73)</t>
  </si>
  <si>
    <t>SUM('C6'!V75:'C6'!V117)='C6'!V118</t>
  </si>
  <si>
    <t>SUM(V75:V117)</t>
  </si>
  <si>
    <t>SUM('C6'!V119:'C6'!V169)='C6'!V170</t>
  </si>
  <si>
    <t>SUM(V119:V169)</t>
  </si>
  <si>
    <t>SUM('C6'!V171:'C6'!V216)='C6'!V217</t>
  </si>
  <si>
    <t>SUM(V171:V216)</t>
  </si>
  <si>
    <t>SUM('C6'!V218:'C6'!V235)='C6'!V236</t>
  </si>
  <si>
    <t>SUM(V218:V235)</t>
  </si>
  <si>
    <t>SUM('C6'!V69,'C6'!V74,'C6'!V118,'C6'!V170,'C6'!V217,'C6'!V236,'C6'!V237)='C6'!V238</t>
  </si>
  <si>
    <t>SUM(V69,V74,V118,V170,V217,V236,V237)</t>
  </si>
  <si>
    <t>SUM('C6'!V240:'C6'!V294)='C6'!V295</t>
  </si>
  <si>
    <t>SUM(V240:V294)</t>
  </si>
  <si>
    <t>SUM('C6'!V296:'C6'!V299)='C6'!V300</t>
  </si>
  <si>
    <t>SUM(V296:V299)</t>
  </si>
  <si>
    <t>SUM('C6'!V301:'C6'!V343)='C6'!V344</t>
  </si>
  <si>
    <t>SUM(V301:V343)</t>
  </si>
  <si>
    <t>SUM('C6'!V345:'C6'!V395)='C6'!V396</t>
  </si>
  <si>
    <t>SUM(V345:V395)</t>
  </si>
  <si>
    <t>SUM('C6'!V397:'C6'!V442)='C6'!V443</t>
  </si>
  <si>
    <t>SUM(V397:V442)</t>
  </si>
  <si>
    <t>SUM('C6'!V444:'C6'!V461)='C6'!V462</t>
  </si>
  <si>
    <t>SUM(V444:V461)</t>
  </si>
  <si>
    <t>SUM('C6'!V295,'C6'!V300,'C6'!V344,'C6'!V396,'C6'!V443,'C6'!V462,'C6'!V463)='C6'!V464</t>
  </si>
  <si>
    <t>SUM(V295,V300,V344,V396,V443,V462,V463)</t>
  </si>
  <si>
    <t>SUM('C6'!V14,'C6'!V240)='C6'!V466</t>
  </si>
  <si>
    <t>SUM(V14,V240)</t>
  </si>
  <si>
    <t>SUM('C6'!V15,'C6'!V241)='C6'!V467</t>
  </si>
  <si>
    <t>SUM(V15,V241)</t>
  </si>
  <si>
    <t>SUM('C6'!V16,'C6'!V242)='C6'!V468</t>
  </si>
  <si>
    <t>SUM(V16,V242)</t>
  </si>
  <si>
    <t>SUM('C6'!V17,'C6'!V243)='C6'!V469</t>
  </si>
  <si>
    <t>SUM(V17,V243)</t>
  </si>
  <si>
    <t>SUM('C6'!V18,'C6'!V244)='C6'!V470</t>
  </si>
  <si>
    <t>SUM(V18,V244)</t>
  </si>
  <si>
    <t>SUM('C6'!V19,'C6'!V245)='C6'!V471</t>
  </si>
  <si>
    <t>SUM(V19,V245)</t>
  </si>
  <si>
    <t>SUM('C6'!V20,'C6'!V246)='C6'!V472</t>
  </si>
  <si>
    <t>SUM(V20,V246)</t>
  </si>
  <si>
    <t>SUM('C6'!V21,'C6'!V247)='C6'!V473</t>
  </si>
  <si>
    <t>SUM(V21,V247)</t>
  </si>
  <si>
    <t>SUM('C6'!V22,'C6'!V248)='C6'!V474</t>
  </si>
  <si>
    <t>SUM(V22,V248)</t>
  </si>
  <si>
    <t>SUM('C6'!V23,'C6'!V249)='C6'!V475</t>
  </si>
  <si>
    <t>SUM(V23,V249)</t>
  </si>
  <si>
    <t>SUM('C6'!V24,'C6'!V250)='C6'!V476</t>
  </si>
  <si>
    <t>SUM(V24,V250)</t>
  </si>
  <si>
    <t>SUM('C6'!V25,'C6'!V251)='C6'!V477</t>
  </si>
  <si>
    <t>SUM(V25,V251)</t>
  </si>
  <si>
    <t>SUM('C6'!V26,'C6'!V252)='C6'!V478</t>
  </si>
  <si>
    <t>SUM(V26,V252)</t>
  </si>
  <si>
    <t>SUM('C6'!V27,'C6'!V253)='C6'!V479</t>
  </si>
  <si>
    <t>SUM(V27,V253)</t>
  </si>
  <si>
    <t>SUM('C6'!V28,'C6'!V254)='C6'!V480</t>
  </si>
  <si>
    <t>SUM(V28,V254)</t>
  </si>
  <si>
    <t>SUM('C6'!V29,'C6'!V255)='C6'!V481</t>
  </si>
  <si>
    <t>SUM(V29,V255)</t>
  </si>
  <si>
    <t>SUM('C6'!V30,'C6'!V256)='C6'!V482</t>
  </si>
  <si>
    <t>SUM(V30,V256)</t>
  </si>
  <si>
    <t>SUM('C6'!V31,'C6'!V257)='C6'!V483</t>
  </si>
  <si>
    <t>SUM(V31,V257)</t>
  </si>
  <si>
    <t>SUM('C6'!V32,'C6'!V258)='C6'!V484</t>
  </si>
  <si>
    <t>SUM(V32,V258)</t>
  </si>
  <si>
    <t>SUM('C6'!V33,'C6'!V259)='C6'!V485</t>
  </si>
  <si>
    <t>SUM(V33,V259)</t>
  </si>
  <si>
    <t>SUM('C6'!V34,'C6'!V260)='C6'!V486</t>
  </si>
  <si>
    <t>SUM(V34,V260)</t>
  </si>
  <si>
    <t>SUM('C6'!V35,'C6'!V261)='C6'!V487</t>
  </si>
  <si>
    <t>SUM(V35,V261)</t>
  </si>
  <si>
    <t>SUM('C6'!V36,'C6'!V262)='C6'!V488</t>
  </si>
  <si>
    <t>SUM(V36,V262)</t>
  </si>
  <si>
    <t>SUM('C6'!V37,'C6'!V263)='C6'!V489</t>
  </si>
  <si>
    <t>SUM(V37,V263)</t>
  </si>
  <si>
    <t>SUM('C6'!V38,'C6'!V264)='C6'!V490</t>
  </si>
  <si>
    <t>SUM(V38,V264)</t>
  </si>
  <si>
    <t>SUM('C6'!V39,'C6'!V265)='C6'!V491</t>
  </si>
  <si>
    <t>SUM(V39,V265)</t>
  </si>
  <si>
    <t>SUM('C6'!V40,'C6'!V266)='C6'!V492</t>
  </si>
  <si>
    <t>SUM(V40,V266)</t>
  </si>
  <si>
    <t>SUM('C6'!V41,'C6'!V267)='C6'!V493</t>
  </si>
  <si>
    <t>SUM(V41,V267)</t>
  </si>
  <si>
    <t>SUM('C6'!V42,'C6'!V268)='C6'!V494</t>
  </si>
  <si>
    <t>SUM(V42,V268)</t>
  </si>
  <si>
    <t>SUM('C6'!V43,'C6'!V269)='C6'!V495</t>
  </si>
  <si>
    <t>SUM(V43,V269)</t>
  </si>
  <si>
    <t>SUM('C6'!V44,'C6'!V270)='C6'!V496</t>
  </si>
  <si>
    <t>SUM(V44,V270)</t>
  </si>
  <si>
    <t>SUM('C6'!V45,'C6'!V271)='C6'!V497</t>
  </si>
  <si>
    <t>SUM(V45,V271)</t>
  </si>
  <si>
    <t>SUM('C6'!V46,'C6'!V272)='C6'!V498</t>
  </si>
  <si>
    <t>SUM(V46,V272)</t>
  </si>
  <si>
    <t>SUM('C6'!V47,'C6'!V273)='C6'!V499</t>
  </si>
  <si>
    <t>SUM(V47,V273)</t>
  </si>
  <si>
    <t>SUM('C6'!V48,'C6'!V274)='C6'!V500</t>
  </si>
  <si>
    <t>SUM(V48,V274)</t>
  </si>
  <si>
    <t>SUM('C6'!V49,'C6'!V275)='C6'!V501</t>
  </si>
  <si>
    <t>SUM(V49,V275)</t>
  </si>
  <si>
    <t>SUM('C6'!V50,'C6'!V276)='C6'!V502</t>
  </si>
  <si>
    <t>SUM(V50,V276)</t>
  </si>
  <si>
    <t>SUM('C6'!V51,'C6'!V277)='C6'!V503</t>
  </si>
  <si>
    <t>SUM(V51,V277)</t>
  </si>
  <si>
    <t>SUM('C6'!V52,'C6'!V278)='C6'!V504</t>
  </si>
  <si>
    <t>SUM(V52,V278)</t>
  </si>
  <si>
    <t>SUM('C6'!V53,'C6'!V279)='C6'!V505</t>
  </si>
  <si>
    <t>SUM(V53,V279)</t>
  </si>
  <si>
    <t>SUM('C6'!V54,'C6'!V280)='C6'!V506</t>
  </si>
  <si>
    <t>SUM(V54,V280)</t>
  </si>
  <si>
    <t>SUM('C6'!V55,'C6'!V281)='C6'!V507</t>
  </si>
  <si>
    <t>SUM(V55,V281)</t>
  </si>
  <si>
    <t>SUM('C6'!V56,'C6'!V282)='C6'!V508</t>
  </si>
  <si>
    <t>SUM(V56,V282)</t>
  </si>
  <si>
    <t>SUM('C6'!V57,'C6'!V283)='C6'!V509</t>
  </si>
  <si>
    <t>SUM(V57,V283)</t>
  </si>
  <si>
    <t>SUM('C6'!V58,'C6'!V284)='C6'!V510</t>
  </si>
  <si>
    <t>SUM(V58,V284)</t>
  </si>
  <si>
    <t>SUM('C6'!V59,'C6'!V285)='C6'!V511</t>
  </si>
  <si>
    <t>SUM(V59,V285)</t>
  </si>
  <si>
    <t>SUM('C6'!V60,'C6'!V286)='C6'!V512</t>
  </si>
  <si>
    <t>SUM(V60,V286)</t>
  </si>
  <si>
    <t>SUM('C6'!V61,'C6'!V287)='C6'!V513</t>
  </si>
  <si>
    <t>SUM(V61,V287)</t>
  </si>
  <si>
    <t>SUM('C6'!V62,'C6'!V288)='C6'!V514</t>
  </si>
  <si>
    <t>SUM(V62,V288)</t>
  </si>
  <si>
    <t>SUM('C6'!V63,'C6'!V289)='C6'!V515</t>
  </si>
  <si>
    <t>SUM(V63,V289)</t>
  </si>
  <si>
    <t>SUM('C6'!V64,'C6'!V290)='C6'!V516</t>
  </si>
  <si>
    <t>SUM(V64,V290)</t>
  </si>
  <si>
    <t>SUM('C6'!V65,'C6'!V291)='C6'!V517</t>
  </si>
  <si>
    <t>SUM(V65,V291)</t>
  </si>
  <si>
    <t>SUM('C6'!V66,'C6'!V292)='C6'!V518</t>
  </si>
  <si>
    <t>SUM(V66,V292)</t>
  </si>
  <si>
    <t>SUM('C6'!V67,'C6'!V293)='C6'!V519</t>
  </si>
  <si>
    <t>SUM(V67,V293)</t>
  </si>
  <si>
    <t>SUM('C6'!V68,'C6'!V294)='C6'!V520</t>
  </si>
  <si>
    <t>SUM(V68,V294)</t>
  </si>
  <si>
    <t>SUM('C6'!V69,'C6'!V295)='C6'!V521</t>
  </si>
  <si>
    <t>SUM(V69,V295)</t>
  </si>
  <si>
    <t>SUM('C6'!V70,'C6'!V296)='C6'!V522</t>
  </si>
  <si>
    <t>SUM(V70,V296)</t>
  </si>
  <si>
    <t>SUM('C6'!V71,'C6'!V297)='C6'!V523</t>
  </si>
  <si>
    <t>SUM(V71,V297)</t>
  </si>
  <si>
    <t>SUM('C6'!V72,'C6'!V298)='C6'!V524</t>
  </si>
  <si>
    <t>SUM(V72,V298)</t>
  </si>
  <si>
    <t>SUM('C6'!V73,'C6'!V299)='C6'!V525</t>
  </si>
  <si>
    <t>SUM(V73,V299)</t>
  </si>
  <si>
    <t>SUM('C6'!V74,'C6'!V300)='C6'!V526</t>
  </si>
  <si>
    <t>SUM(V74,V300)</t>
  </si>
  <si>
    <t>SUM('C6'!V75,'C6'!V301)='C6'!V527</t>
  </si>
  <si>
    <t>SUM(V75,V301)</t>
  </si>
  <si>
    <t>SUM('C6'!V76,'C6'!V302)='C6'!V528</t>
  </si>
  <si>
    <t>SUM(V76,V302)</t>
  </si>
  <si>
    <t>SUM('C6'!V77,'C6'!V303)='C6'!V529</t>
  </si>
  <si>
    <t>SUM(V77,V303)</t>
  </si>
  <si>
    <t>SUM('C6'!V78,'C6'!V304)='C6'!V530</t>
  </si>
  <si>
    <t>SUM(V78,V304)</t>
  </si>
  <si>
    <t>SUM('C6'!V79,'C6'!V305)='C6'!V531</t>
  </si>
  <si>
    <t>SUM(V79,V305)</t>
  </si>
  <si>
    <t>SUM('C6'!V80,'C6'!V306)='C6'!V532</t>
  </si>
  <si>
    <t>SUM(V80,V306)</t>
  </si>
  <si>
    <t>SUM('C6'!V81,'C6'!V307)='C6'!V533</t>
  </si>
  <si>
    <t>SUM(V81,V307)</t>
  </si>
  <si>
    <t>SUM('C6'!V82,'C6'!V308)='C6'!V534</t>
  </si>
  <si>
    <t>SUM(V82,V308)</t>
  </si>
  <si>
    <t>SUM('C6'!V83,'C6'!V309)='C6'!V535</t>
  </si>
  <si>
    <t>SUM(V83,V309)</t>
  </si>
  <si>
    <t>SUM('C6'!V84,'C6'!V310)='C6'!V536</t>
  </si>
  <si>
    <t>SUM(V84,V310)</t>
  </si>
  <si>
    <t>SUM('C6'!V85,'C6'!V311)='C6'!V537</t>
  </si>
  <si>
    <t>SUM(V85,V311)</t>
  </si>
  <si>
    <t>SUM('C6'!V86,'C6'!V312)='C6'!V538</t>
  </si>
  <si>
    <t>SUM(V86,V312)</t>
  </si>
  <si>
    <t>SUM('C6'!V87,'C6'!V313)='C6'!V539</t>
  </si>
  <si>
    <t>SUM(V87,V313)</t>
  </si>
  <si>
    <t>SUM('C6'!V88,'C6'!V314)='C6'!V540</t>
  </si>
  <si>
    <t>SUM(V88,V314)</t>
  </si>
  <si>
    <t>SUM('C6'!V89,'C6'!V315)='C6'!V541</t>
  </si>
  <si>
    <t>SUM(V89,V315)</t>
  </si>
  <si>
    <t>SUM('C6'!V90,'C6'!V316)='C6'!V542</t>
  </si>
  <si>
    <t>SUM(V90,V316)</t>
  </si>
  <si>
    <t>SUM('C6'!V91,'C6'!V317)='C6'!V543</t>
  </si>
  <si>
    <t>SUM(V91,V317)</t>
  </si>
  <si>
    <t>SUM('C6'!V92,'C6'!V318)='C6'!V544</t>
  </si>
  <si>
    <t>SUM(V92,V318)</t>
  </si>
  <si>
    <t>SUM('C6'!V93,'C6'!V319)='C6'!V545</t>
  </si>
  <si>
    <t>SUM(V93,V319)</t>
  </si>
  <si>
    <t>SUM('C6'!V94,'C6'!V320)='C6'!V546</t>
  </si>
  <si>
    <t>SUM(V94,V320)</t>
  </si>
  <si>
    <t>SUM('C6'!V95,'C6'!V321)='C6'!V547</t>
  </si>
  <si>
    <t>SUM(V95,V321)</t>
  </si>
  <si>
    <t>SUM('C6'!V96,'C6'!V322)='C6'!V548</t>
  </si>
  <si>
    <t>SUM(V96,V322)</t>
  </si>
  <si>
    <t>SUM('C6'!V97,'C6'!V323)='C6'!V549</t>
  </si>
  <si>
    <t>SUM(V97,V323)</t>
  </si>
  <si>
    <t>SUM('C6'!V98,'C6'!V324)='C6'!V550</t>
  </si>
  <si>
    <t>SUM(V98,V324)</t>
  </si>
  <si>
    <t>SUM('C6'!V99,'C6'!V325)='C6'!V551</t>
  </si>
  <si>
    <t>SUM(V99,V325)</t>
  </si>
  <si>
    <t>SUM('C6'!V100,'C6'!V326)='C6'!V552</t>
  </si>
  <si>
    <t>SUM(V100,V326)</t>
  </si>
  <si>
    <t>SUM('C6'!V101,'C6'!V327)='C6'!V553</t>
  </si>
  <si>
    <t>SUM(V101,V327)</t>
  </si>
  <si>
    <t>SUM('C6'!V102,'C6'!V328)='C6'!V554</t>
  </si>
  <si>
    <t>SUM(V102,V328)</t>
  </si>
  <si>
    <t>SUM('C6'!V103,'C6'!V329)='C6'!V555</t>
  </si>
  <si>
    <t>SUM(V103,V329)</t>
  </si>
  <si>
    <t>SUM('C6'!V104,'C6'!V330)='C6'!V556</t>
  </si>
  <si>
    <t>SUM(V104,V330)</t>
  </si>
  <si>
    <t>SUM('C6'!V105,'C6'!V331)='C6'!V557</t>
  </si>
  <si>
    <t>SUM(V105,V331)</t>
  </si>
  <si>
    <t>SUM('C6'!V106,'C6'!V332)='C6'!V558</t>
  </si>
  <si>
    <t>SUM(V106,V332)</t>
  </si>
  <si>
    <t>SUM('C6'!V107,'C6'!V333)='C6'!V559</t>
  </si>
  <si>
    <t>SUM(V107,V333)</t>
  </si>
  <si>
    <t>SUM('C6'!V108,'C6'!V334)='C6'!V560</t>
  </si>
  <si>
    <t>SUM(V108,V334)</t>
  </si>
  <si>
    <t>SUM('C6'!V109,'C6'!V335)='C6'!V561</t>
  </si>
  <si>
    <t>SUM(V109,V335)</t>
  </si>
  <si>
    <t>SUM('C6'!V110,'C6'!V336)='C6'!V562</t>
  </si>
  <si>
    <t>SUM(V110,V336)</t>
  </si>
  <si>
    <t>SUM('C6'!V111,'C6'!V337)='C6'!V563</t>
  </si>
  <si>
    <t>SUM(V111,V337)</t>
  </si>
  <si>
    <t>SUM('C6'!V112,'C6'!V338)='C6'!V564</t>
  </si>
  <si>
    <t>SUM(V112,V338)</t>
  </si>
  <si>
    <t>SUM('C6'!V113,'C6'!V339)='C6'!V565</t>
  </si>
  <si>
    <t>SUM(V113,V339)</t>
  </si>
  <si>
    <t>SUM('C6'!V114,'C6'!V340)='C6'!V566</t>
  </si>
  <si>
    <t>SUM(V114,V340)</t>
  </si>
  <si>
    <t>SUM('C6'!V115,'C6'!V341)='C6'!V567</t>
  </si>
  <si>
    <t>SUM(V115,V341)</t>
  </si>
  <si>
    <t>SUM('C6'!V116,'C6'!V342)='C6'!V568</t>
  </si>
  <si>
    <t>SUM(V116,V342)</t>
  </si>
  <si>
    <t>SUM('C6'!V117,'C6'!V343)='C6'!V569</t>
  </si>
  <si>
    <t>SUM(V117,V343)</t>
  </si>
  <si>
    <t>SUM('C6'!V118,'C6'!V344)='C6'!V570</t>
  </si>
  <si>
    <t>SUM(V118,V344)</t>
  </si>
  <si>
    <t>SUM('C6'!V119,'C6'!V345)='C6'!V571</t>
  </si>
  <si>
    <t>SUM(V119,V345)</t>
  </si>
  <si>
    <t>SUM('C6'!V120,'C6'!V346)='C6'!V572</t>
  </si>
  <si>
    <t>SUM(V120,V346)</t>
  </si>
  <si>
    <t>SUM('C6'!V121,'C6'!V347)='C6'!V573</t>
  </si>
  <si>
    <t>SUM(V121,V347)</t>
  </si>
  <si>
    <t>SUM('C6'!V122,'C6'!V348)='C6'!V574</t>
  </si>
  <si>
    <t>SUM(V122,V348)</t>
  </si>
  <si>
    <t>SUM('C6'!V123,'C6'!V349)='C6'!V575</t>
  </si>
  <si>
    <t>SUM(V123,V349)</t>
  </si>
  <si>
    <t>SUM('C6'!V124,'C6'!V350)='C6'!V576</t>
  </si>
  <si>
    <t>SUM(V124,V350)</t>
  </si>
  <si>
    <t>SUM('C6'!V125,'C6'!V351)='C6'!V577</t>
  </si>
  <si>
    <t>SUM(V125,V351)</t>
  </si>
  <si>
    <t>SUM('C6'!V126,'C6'!V352)='C6'!V578</t>
  </si>
  <si>
    <t>SUM(V126,V352)</t>
  </si>
  <si>
    <t>SUM('C6'!V127,'C6'!V353)='C6'!V579</t>
  </si>
  <si>
    <t>SUM(V127,V353)</t>
  </si>
  <si>
    <t>SUM('C6'!V128,'C6'!V354)='C6'!V580</t>
  </si>
  <si>
    <t>SUM(V128,V354)</t>
  </si>
  <si>
    <t>SUM('C6'!V129,'C6'!V355)='C6'!V581</t>
  </si>
  <si>
    <t>SUM(V129,V355)</t>
  </si>
  <si>
    <t>SUM('C6'!V130,'C6'!V356)='C6'!V582</t>
  </si>
  <si>
    <t>SUM(V130,V356)</t>
  </si>
  <si>
    <t>SUM('C6'!V131,'C6'!V357)='C6'!V583</t>
  </si>
  <si>
    <t>SUM(V131,V357)</t>
  </si>
  <si>
    <t>SUM('C6'!V132,'C6'!V358)='C6'!V584</t>
  </si>
  <si>
    <t>SUM(V132,V358)</t>
  </si>
  <si>
    <t>SUM('C6'!V133,'C6'!V359)='C6'!V585</t>
  </si>
  <si>
    <t>SUM(V133,V359)</t>
  </si>
  <si>
    <t>SUM('C6'!V134,'C6'!V360)='C6'!V586</t>
  </si>
  <si>
    <t>SUM(V134,V360)</t>
  </si>
  <si>
    <t>SUM('C6'!V135,'C6'!V361)='C6'!V587</t>
  </si>
  <si>
    <t>SUM(V135,V361)</t>
  </si>
  <si>
    <t>SUM('C6'!V136,'C6'!V362)='C6'!V588</t>
  </si>
  <si>
    <t>SUM(V136,V362)</t>
  </si>
  <si>
    <t>SUM('C6'!V137,'C6'!V363)='C6'!V589</t>
  </si>
  <si>
    <t>SUM(V137,V363)</t>
  </si>
  <si>
    <t>SUM('C6'!V138,'C6'!V364)='C6'!V590</t>
  </si>
  <si>
    <t>SUM(V138,V364)</t>
  </si>
  <si>
    <t>SUM('C6'!V139,'C6'!V365)='C6'!V591</t>
  </si>
  <si>
    <t>SUM(V139,V365)</t>
  </si>
  <si>
    <t>SUM('C6'!V140,'C6'!V366)='C6'!V592</t>
  </si>
  <si>
    <t>SUM(V140,V366)</t>
  </si>
  <si>
    <t>SUM('C6'!V141,'C6'!V367)='C6'!V593</t>
  </si>
  <si>
    <t>SUM(V141,V367)</t>
  </si>
  <si>
    <t>SUM('C6'!V142,'C6'!V368)='C6'!V594</t>
  </si>
  <si>
    <t>SUM(V142,V368)</t>
  </si>
  <si>
    <t>SUM('C6'!V143,'C6'!V369)='C6'!V595</t>
  </si>
  <si>
    <t>SUM(V143,V369)</t>
  </si>
  <si>
    <t>SUM('C6'!V144,'C6'!V370)='C6'!V596</t>
  </si>
  <si>
    <t>SUM(V144,V370)</t>
  </si>
  <si>
    <t>SUM('C6'!V145,'C6'!V371)='C6'!V597</t>
  </si>
  <si>
    <t>SUM(V145,V371)</t>
  </si>
  <si>
    <t>SUM('C6'!V146,'C6'!V372)='C6'!V598</t>
  </si>
  <si>
    <t>SUM(V146,V372)</t>
  </si>
  <si>
    <t>SUM('C6'!V147,'C6'!V373)='C6'!V599</t>
  </si>
  <si>
    <t>SUM(V147,V373)</t>
  </si>
  <si>
    <t>SUM('C6'!V148,'C6'!V374)='C6'!V600</t>
  </si>
  <si>
    <t>SUM(V148,V374)</t>
  </si>
  <si>
    <t>SUM('C6'!V149,'C6'!V375)='C6'!V601</t>
  </si>
  <si>
    <t>SUM(V149,V375)</t>
  </si>
  <si>
    <t>SUM('C6'!V150,'C6'!V376)='C6'!V602</t>
  </si>
  <si>
    <t>SUM(V150,V376)</t>
  </si>
  <si>
    <t>SUM('C6'!V151,'C6'!V377)='C6'!V603</t>
  </si>
  <si>
    <t>SUM(V151,V377)</t>
  </si>
  <si>
    <t>SUM('C6'!V152,'C6'!V378)='C6'!V604</t>
  </si>
  <si>
    <t>SUM(V152,V378)</t>
  </si>
  <si>
    <t>SUM('C6'!V153,'C6'!V379)='C6'!V605</t>
  </si>
  <si>
    <t>SUM(V153,V379)</t>
  </si>
  <si>
    <t>SUM('C6'!V154,'C6'!V380)='C6'!V606</t>
  </si>
  <si>
    <t>SUM(V154,V380)</t>
  </si>
  <si>
    <t>SUM('C6'!V155,'C6'!V381)='C6'!V607</t>
  </si>
  <si>
    <t>SUM(V155,V381)</t>
  </si>
  <si>
    <t>SUM('C6'!V156,'C6'!V382)='C6'!V608</t>
  </si>
  <si>
    <t>SUM(V156,V382)</t>
  </si>
  <si>
    <t>SUM('C6'!V157,'C6'!V383)='C6'!V609</t>
  </si>
  <si>
    <t>SUM(V157,V383)</t>
  </si>
  <si>
    <t>SUM('C6'!V158,'C6'!V384)='C6'!V610</t>
  </si>
  <si>
    <t>SUM(V158,V384)</t>
  </si>
  <si>
    <t>SUM('C6'!V159,'C6'!V385)='C6'!V611</t>
  </si>
  <si>
    <t>SUM(V159,V385)</t>
  </si>
  <si>
    <t>SUM('C6'!V160,'C6'!V386)='C6'!V612</t>
  </si>
  <si>
    <t>SUM(V160,V386)</t>
  </si>
  <si>
    <t>SUM('C6'!V161,'C6'!V387)='C6'!V613</t>
  </si>
  <si>
    <t>SUM(V161,V387)</t>
  </si>
  <si>
    <t>SUM('C6'!V162,'C6'!V388)='C6'!V614</t>
  </si>
  <si>
    <t>SUM(V162,V388)</t>
  </si>
  <si>
    <t>SUM('C6'!V163,'C6'!V389)='C6'!V615</t>
  </si>
  <si>
    <t>SUM(V163,V389)</t>
  </si>
  <si>
    <t>SUM('C6'!V164,'C6'!V390)='C6'!V616</t>
  </si>
  <si>
    <t>SUM(V164,V390)</t>
  </si>
  <si>
    <t>SUM('C6'!V165,'C6'!V391)='C6'!V617</t>
  </si>
  <si>
    <t>SUM(V165,V391)</t>
  </si>
  <si>
    <t>SUM('C6'!V166,'C6'!V392)='C6'!V618</t>
  </si>
  <si>
    <t>SUM(V166,V392)</t>
  </si>
  <si>
    <t>SUM('C6'!V167,'C6'!V393)='C6'!V619</t>
  </si>
  <si>
    <t>SUM(V167,V393)</t>
  </si>
  <si>
    <t>SUM('C6'!V168,'C6'!V394)='C6'!V620</t>
  </si>
  <si>
    <t>SUM(V168,V394)</t>
  </si>
  <si>
    <t>SUM('C6'!V169,'C6'!V395)='C6'!V621</t>
  </si>
  <si>
    <t>SUM(V169,V395)</t>
  </si>
  <si>
    <t>SUM('C6'!V170,'C6'!V396)='C6'!V622</t>
  </si>
  <si>
    <t>SUM(V170,V396)</t>
  </si>
  <si>
    <t>SUM('C6'!V171,'C6'!V397)='C6'!V623</t>
  </si>
  <si>
    <t>SUM(V171,V397)</t>
  </si>
  <si>
    <t>SUM('C6'!V172,'C6'!V398)='C6'!V624</t>
  </si>
  <si>
    <t>SUM(V172,V398)</t>
  </si>
  <si>
    <t>SUM('C6'!V173,'C6'!V399)='C6'!V625</t>
  </si>
  <si>
    <t>SUM(V173,V399)</t>
  </si>
  <si>
    <t>SUM('C6'!V174,'C6'!V400)='C6'!V626</t>
  </si>
  <si>
    <t>SUM(V174,V400)</t>
  </si>
  <si>
    <t>SUM('C6'!V175,'C6'!V401)='C6'!V627</t>
  </si>
  <si>
    <t>SUM(V175,V401)</t>
  </si>
  <si>
    <t>SUM('C6'!V176,'C6'!V402)='C6'!V628</t>
  </si>
  <si>
    <t>SUM(V176,V402)</t>
  </si>
  <si>
    <t>SUM('C6'!V177,'C6'!V403)='C6'!V629</t>
  </si>
  <si>
    <t>SUM(V177,V403)</t>
  </si>
  <si>
    <t>SUM('C6'!V178,'C6'!V404)='C6'!V630</t>
  </si>
  <si>
    <t>SUM(V178,V404)</t>
  </si>
  <si>
    <t>SUM('C6'!V179,'C6'!V405)='C6'!V631</t>
  </si>
  <si>
    <t>SUM(V179,V405)</t>
  </si>
  <si>
    <t>SUM('C6'!V180,'C6'!V406)='C6'!V632</t>
  </si>
  <si>
    <t>SUM(V180,V406)</t>
  </si>
  <si>
    <t>SUM('C6'!V181,'C6'!V407)='C6'!V633</t>
  </si>
  <si>
    <t>SUM(V181,V407)</t>
  </si>
  <si>
    <t>SUM('C6'!V182,'C6'!V408)='C6'!V634</t>
  </si>
  <si>
    <t>SUM(V182,V408)</t>
  </si>
  <si>
    <t>SUM('C6'!V183,'C6'!V409)='C6'!V635</t>
  </si>
  <si>
    <t>SUM(V183,V409)</t>
  </si>
  <si>
    <t>SUM('C6'!V184,'C6'!V410)='C6'!V636</t>
  </si>
  <si>
    <t>SUM(V184,V410)</t>
  </si>
  <si>
    <t>SUM('C6'!V185,'C6'!V411)='C6'!V637</t>
  </si>
  <si>
    <t>SUM(V185,V411)</t>
  </si>
  <si>
    <t>SUM('C6'!V186,'C6'!V412)='C6'!V638</t>
  </si>
  <si>
    <t>SUM(V186,V412)</t>
  </si>
  <si>
    <t>SUM('C6'!V187,'C6'!V413)='C6'!V639</t>
  </si>
  <si>
    <t>SUM(V187,V413)</t>
  </si>
  <si>
    <t>SUM('C6'!V188,'C6'!V414)='C6'!V640</t>
  </si>
  <si>
    <t>SUM(V188,V414)</t>
  </si>
  <si>
    <t>SUM('C6'!V189,'C6'!V415)='C6'!V641</t>
  </si>
  <si>
    <t>SUM(V189,V415)</t>
  </si>
  <si>
    <t>SUM('C6'!V190,'C6'!V416)='C6'!V642</t>
  </si>
  <si>
    <t>SUM(V190,V416)</t>
  </si>
  <si>
    <t>SUM('C6'!V191,'C6'!V417)='C6'!V643</t>
  </si>
  <si>
    <t>SUM(V191,V417)</t>
  </si>
  <si>
    <t>SUM('C6'!V192,'C6'!V418)='C6'!V644</t>
  </si>
  <si>
    <t>SUM(V192,V418)</t>
  </si>
  <si>
    <t>SUM('C6'!V193,'C6'!V419)='C6'!V645</t>
  </si>
  <si>
    <t>SUM(V193,V419)</t>
  </si>
  <si>
    <t>SUM('C6'!V194,'C6'!V420)='C6'!V646</t>
  </si>
  <si>
    <t>SUM(V194,V420)</t>
  </si>
  <si>
    <t>SUM('C6'!V195,'C6'!V421)='C6'!V647</t>
  </si>
  <si>
    <t>SUM(V195,V421)</t>
  </si>
  <si>
    <t>SUM('C6'!V196,'C6'!V422)='C6'!V648</t>
  </si>
  <si>
    <t>SUM(V196,V422)</t>
  </si>
  <si>
    <t>SUM('C6'!V197,'C6'!V423)='C6'!V649</t>
  </si>
  <si>
    <t>SUM(V197,V423)</t>
  </si>
  <si>
    <t>SUM('C6'!V198,'C6'!V424)='C6'!V650</t>
  </si>
  <si>
    <t>SUM(V198,V424)</t>
  </si>
  <si>
    <t>SUM('C6'!V199,'C6'!V425)='C6'!V651</t>
  </si>
  <si>
    <t>SUM(V199,V425)</t>
  </si>
  <si>
    <t>SUM('C6'!V200,'C6'!V426)='C6'!V652</t>
  </si>
  <si>
    <t>SUM(V200,V426)</t>
  </si>
  <si>
    <t>SUM('C6'!V201,'C6'!V427)='C6'!V653</t>
  </si>
  <si>
    <t>SUM(V201,V427)</t>
  </si>
  <si>
    <t>SUM('C6'!V202,'C6'!V428)='C6'!V654</t>
  </si>
  <si>
    <t>SUM(V202,V428)</t>
  </si>
  <si>
    <t>SUM('C6'!V203,'C6'!V429)='C6'!V655</t>
  </si>
  <si>
    <t>SUM(V203,V429)</t>
  </si>
  <si>
    <t>SUM('C6'!V204,'C6'!V430)='C6'!V656</t>
  </si>
  <si>
    <t>SUM(V204,V430)</t>
  </si>
  <si>
    <t>SUM('C6'!V205,'C6'!V431)='C6'!V657</t>
  </si>
  <si>
    <t>SUM(V205,V431)</t>
  </si>
  <si>
    <t>SUM('C6'!V206,'C6'!V432)='C6'!V658</t>
  </si>
  <si>
    <t>SUM(V206,V432)</t>
  </si>
  <si>
    <t>SUM('C6'!V207,'C6'!V433)='C6'!V659</t>
  </si>
  <si>
    <t>SUM(V207,V433)</t>
  </si>
  <si>
    <t>SUM('C6'!V208,'C6'!V434)='C6'!V660</t>
  </si>
  <si>
    <t>SUM(V208,V434)</t>
  </si>
  <si>
    <t>SUM('C6'!V209,'C6'!V435)='C6'!V661</t>
  </si>
  <si>
    <t>SUM(V209,V435)</t>
  </si>
  <si>
    <t>SUM('C6'!V210,'C6'!V436)='C6'!V662</t>
  </si>
  <si>
    <t>SUM(V210,V436)</t>
  </si>
  <si>
    <t>SUM('C6'!V211,'C6'!V437)='C6'!V663</t>
  </si>
  <si>
    <t>SUM(V211,V437)</t>
  </si>
  <si>
    <t>SUM('C6'!V212,'C6'!V438)='C6'!V664</t>
  </si>
  <si>
    <t>SUM(V212,V438)</t>
  </si>
  <si>
    <t>SUM('C6'!V213,'C6'!V439)='C6'!V665</t>
  </si>
  <si>
    <t>SUM(V213,V439)</t>
  </si>
  <si>
    <t>SUM('C6'!V214,'C6'!V440)='C6'!V666</t>
  </si>
  <si>
    <t>SUM(V214,V440)</t>
  </si>
  <si>
    <t>SUM('C6'!V215,'C6'!V441)='C6'!V667</t>
  </si>
  <si>
    <t>SUM(V215,V441)</t>
  </si>
  <si>
    <t>SUM('C6'!V216,'C6'!V442)='C6'!V668</t>
  </si>
  <si>
    <t>SUM(V216,V442)</t>
  </si>
  <si>
    <t>SUM('C6'!V217,'C6'!V443)='C6'!V669</t>
  </si>
  <si>
    <t>SUM(V217,V443)</t>
  </si>
  <si>
    <t>SUM('C6'!V218,'C6'!V444)='C6'!V670</t>
  </si>
  <si>
    <t>SUM(V218,V444)</t>
  </si>
  <si>
    <t>SUM('C6'!V219,'C6'!V445)='C6'!V671</t>
  </si>
  <si>
    <t>SUM(V219,V445)</t>
  </si>
  <si>
    <t>SUM('C6'!V220,'C6'!V446)='C6'!V672</t>
  </si>
  <si>
    <t>SUM(V220,V446)</t>
  </si>
  <si>
    <t>SUM('C6'!V221,'C6'!V447)='C6'!V673</t>
  </si>
  <si>
    <t>SUM(V221,V447)</t>
  </si>
  <si>
    <t>SUM('C6'!V222,'C6'!V448)='C6'!V674</t>
  </si>
  <si>
    <t>SUM(V222,V448)</t>
  </si>
  <si>
    <t>SUM('C6'!V223,'C6'!V449)='C6'!V675</t>
  </si>
  <si>
    <t>SUM(V223,V449)</t>
  </si>
  <si>
    <t>SUM('C6'!V224,'C6'!V450)='C6'!V676</t>
  </si>
  <si>
    <t>SUM(V224,V450)</t>
  </si>
  <si>
    <t>SUM('C6'!V225,'C6'!V451)='C6'!V677</t>
  </si>
  <si>
    <t>SUM(V225,V451)</t>
  </si>
  <si>
    <t>SUM('C6'!V226,'C6'!V452)='C6'!V678</t>
  </si>
  <si>
    <t>SUM(V226,V452)</t>
  </si>
  <si>
    <t>SUM('C6'!V227,'C6'!V453)='C6'!V679</t>
  </si>
  <si>
    <t>SUM(V227,V453)</t>
  </si>
  <si>
    <t>SUM('C6'!V228,'C6'!V454)='C6'!V680</t>
  </si>
  <si>
    <t>SUM(V228,V454)</t>
  </si>
  <si>
    <t>SUM('C6'!V229,'C6'!V455)='C6'!V681</t>
  </si>
  <si>
    <t>SUM(V229,V455)</t>
  </si>
  <si>
    <t>SUM('C6'!V230,'C6'!V456)='C6'!V682</t>
  </si>
  <si>
    <t>SUM(V230,V456)</t>
  </si>
  <si>
    <t>SUM('C6'!V231,'C6'!V457)='C6'!V683</t>
  </si>
  <si>
    <t>SUM(V231,V457)</t>
  </si>
  <si>
    <t>SUM('C6'!V232,'C6'!V458)='C6'!V684</t>
  </si>
  <si>
    <t>SUM(V232,V458)</t>
  </si>
  <si>
    <t>SUM('C6'!V233,'C6'!V459)='C6'!V685</t>
  </si>
  <si>
    <t>SUM(V233,V459)</t>
  </si>
  <si>
    <t>SUM('C6'!V234,'C6'!V460)='C6'!V686</t>
  </si>
  <si>
    <t>SUM(V234,V460)</t>
  </si>
  <si>
    <t>SUM('C6'!V235,'C6'!V461)='C6'!V687</t>
  </si>
  <si>
    <t>SUM(V235,V461)</t>
  </si>
  <si>
    <t>SUM('C6'!V236,'C6'!V462)='C6'!V688</t>
  </si>
  <si>
    <t>SUM(V236,V462)</t>
  </si>
  <si>
    <t>SUM('C6'!V237,'C6'!V463)='C6'!V689</t>
  </si>
  <si>
    <t>SUM(V237,V463)</t>
  </si>
  <si>
    <t>SUM('C6'!V238,'C6'!V464)='C6'!V690</t>
  </si>
  <si>
    <t>SUM(V238,V464)</t>
  </si>
  <si>
    <t>SUM('C7'!V14:'C7'!V24)='C7'!V25</t>
  </si>
  <si>
    <t>SUM('C7'!V26:'C7'!V36)='C7'!V37</t>
  </si>
  <si>
    <t>SUM('C7'!V14,'C7'!V26)='C7'!V38</t>
  </si>
  <si>
    <t>SUM('C7'!V15,'C7'!V27)='C7'!V39</t>
  </si>
  <si>
    <t>SUM('C7'!V16,'C7'!V28)='C7'!V40</t>
  </si>
  <si>
    <t>SUM('C7'!V17,'C7'!V29)='C7'!V41</t>
  </si>
  <si>
    <t>SUM('C7'!V18,'C7'!V30)='C7'!V42</t>
  </si>
  <si>
    <t>SUM('C7'!V19,'C7'!V31)='C7'!V43</t>
  </si>
  <si>
    <t>SUM('C7'!V20,'C7'!V32)='C7'!V44</t>
  </si>
  <si>
    <t>SUM('C7'!V21,'C7'!V33)='C7'!V45</t>
  </si>
  <si>
    <t>SUM('C7'!V22,'C7'!V34)='C7'!V46</t>
  </si>
  <si>
    <t>SUM('C7'!V23,'C7'!V35)='C7'!V47</t>
  </si>
  <si>
    <t>SUM('C7'!V24,'C7'!V36)='C7'!V48</t>
  </si>
  <si>
    <t>SUM('C7'!V25,'C7'!V37)='C7'!V49</t>
  </si>
  <si>
    <t>SUM('C7'!Y14:'C7'!Y24)='C7'!Y25</t>
  </si>
  <si>
    <t>SUM('C7'!Y26:'C7'!Y36)='C7'!Y37</t>
  </si>
  <si>
    <t>SUM('C7'!Y14,'C7'!Y26)='C7'!Y38</t>
  </si>
  <si>
    <t>SUM('C7'!Y15,'C7'!Y27)='C7'!Y39</t>
  </si>
  <si>
    <t>SUM('C7'!Y16,'C7'!Y28)='C7'!Y40</t>
  </si>
  <si>
    <t>SUM('C7'!Y17,'C7'!Y29)='C7'!Y41</t>
  </si>
  <si>
    <t>SUM('C7'!Y18,'C7'!Y30)='C7'!Y42</t>
  </si>
  <si>
    <t>SUM('C7'!Y19,'C7'!Y31)='C7'!Y43</t>
  </si>
  <si>
    <t>SUM('C7'!Y20,'C7'!Y32)='C7'!Y44</t>
  </si>
  <si>
    <t>SUM('C7'!Y21,'C7'!Y33)='C7'!Y45</t>
  </si>
  <si>
    <t>SUM('C7'!Y22,'C7'!Y34)='C7'!Y46</t>
  </si>
  <si>
    <t>SUM('C7'!Y23,'C7'!Y35)='C7'!Y47</t>
  </si>
  <si>
    <t>SUM('C7'!Y24,'C7'!Y36)='C7'!Y48</t>
  </si>
  <si>
    <t>SUM('C7'!Y25,'C7'!Y37)='C7'!Y49</t>
  </si>
  <si>
    <t>SUM('C7'!AB14:'C7'!AB24)='C7'!AB25</t>
  </si>
  <si>
    <t>SUM('C7'!AB26:'C7'!AB36)='C7'!AB37</t>
  </si>
  <si>
    <t>SUM('C7'!AB14,'C7'!AB26)='C7'!AB38</t>
  </si>
  <si>
    <t>SUM('C7'!AB15,'C7'!AB27)='C7'!AB39</t>
  </si>
  <si>
    <t>SUM('C7'!AB16,'C7'!AB28)='C7'!AB40</t>
  </si>
  <si>
    <t>SUM('C7'!AB17,'C7'!AB29)='C7'!AB41</t>
  </si>
  <si>
    <t>SUM('C7'!AB18,'C7'!AB30)='C7'!AB42</t>
  </si>
  <si>
    <t>SUM('C7'!AB19,'C7'!AB31)='C7'!AB43</t>
  </si>
  <si>
    <t>SUM('C7'!AB20,'C7'!AB32)='C7'!AB44</t>
  </si>
  <si>
    <t>SUM('C7'!AB21,'C7'!AB33)='C7'!AB45</t>
  </si>
  <si>
    <t>SUM('C7'!AB22,'C7'!AB34)='C7'!AB46</t>
  </si>
  <si>
    <t>SUM('C7'!AB23,'C7'!AB35)='C7'!AB47</t>
  </si>
  <si>
    <t>SUM('C7'!AB24,'C7'!AB36)='C7'!AB48</t>
  </si>
  <si>
    <t>SUM('C7'!AB25,'C7'!AB37)='C7'!AB49</t>
  </si>
  <si>
    <t>SUM('C7'!AE14:'C7'!AE24)='C7'!AE25</t>
  </si>
  <si>
    <t>SUM('C7'!AE26:'C7'!AE36)='C7'!AE37</t>
  </si>
  <si>
    <t>SUM('C7'!AE14,'C7'!AE26)='C7'!AE38</t>
  </si>
  <si>
    <t>SUM('C7'!AE15,'C7'!AE27)='C7'!AE39</t>
  </si>
  <si>
    <t>SUM('C7'!AE16,'C7'!AE28)='C7'!AE40</t>
  </si>
  <si>
    <t>SUM('C7'!AE17,'C7'!AE29)='C7'!AE41</t>
  </si>
  <si>
    <t>SUM('C7'!AE18,'C7'!AE30)='C7'!AE42</t>
  </si>
  <si>
    <t>SUM('C7'!AE19,'C7'!AE31)='C7'!AE43</t>
  </si>
  <si>
    <t>SUM('C7'!AE20,'C7'!AE32)='C7'!AE44</t>
  </si>
  <si>
    <t>SUM('C7'!AE21,'C7'!AE33)='C7'!AE45</t>
  </si>
  <si>
    <t>SUM('C7'!AE22,'C7'!AE34)='C7'!AE46</t>
  </si>
  <si>
    <t>SUM('C7'!AE23,'C7'!AE35)='C7'!AE47</t>
  </si>
  <si>
    <t>SUM('C7'!AE24,'C7'!AE36)='C7'!AE48</t>
  </si>
  <si>
    <t>SUM('C7'!AE25,'C7'!AE37)='C7'!AE49</t>
  </si>
  <si>
    <t>SUM('C7'!AH14:'C7'!AH24)='C7'!AH25</t>
  </si>
  <si>
    <t>SUM('C7'!AH26:'C7'!AH36)='C7'!AH37</t>
  </si>
  <si>
    <t>SUM('C7'!AH14,'C7'!AH26)='C7'!AH38</t>
  </si>
  <si>
    <t>SUM('C7'!AH15,'C7'!AH27)='C7'!AH39</t>
  </si>
  <si>
    <t>SUM('C7'!AH16,'C7'!AH28)='C7'!AH40</t>
  </si>
  <si>
    <t>SUM('C7'!AH17,'C7'!AH29)='C7'!AH41</t>
  </si>
  <si>
    <t>SUM('C7'!AH18,'C7'!AH30)='C7'!AH42</t>
  </si>
  <si>
    <t>SUM('C7'!AH19,'C7'!AH31)='C7'!AH43</t>
  </si>
  <si>
    <t>SUM('C7'!AH20,'C7'!AH32)='C7'!AH44</t>
  </si>
  <si>
    <t>SUM('C7'!AH21,'C7'!AH33)='C7'!AH45</t>
  </si>
  <si>
    <t>SUM('C7'!AH22,'C7'!AH34)='C7'!AH46</t>
  </si>
  <si>
    <t>SUM('C7'!AH23,'C7'!AH35)='C7'!AH47</t>
  </si>
  <si>
    <t>SUM('C7'!AH24,'C7'!AH36)='C7'!AH48</t>
  </si>
  <si>
    <t>SUM('C7'!AH25,'C7'!AH37)='C7'!AH49</t>
  </si>
  <si>
    <t>SUM('C7'!AK14:'C7'!AK24)='C7'!AK25</t>
  </si>
  <si>
    <t>SUM(AK14:AK24)</t>
  </si>
  <si>
    <t>SUM('C7'!AK26:'C7'!AK36)='C7'!AK37</t>
  </si>
  <si>
    <t>SUM(AK26:AK36)</t>
  </si>
  <si>
    <t>SUM('C7'!AK14,'C7'!AK26)='C7'!AK38</t>
  </si>
  <si>
    <t>SUM(AK14,AK26)</t>
  </si>
  <si>
    <t>SUM('C7'!AK15,'C7'!AK27)='C7'!AK39</t>
  </si>
  <si>
    <t>SUM(AK15,AK27)</t>
  </si>
  <si>
    <t>SUM('C7'!AK16,'C7'!AK28)='C7'!AK40</t>
  </si>
  <si>
    <t>SUM(AK16,AK28)</t>
  </si>
  <si>
    <t>SUM('C7'!AK17,'C7'!AK29)='C7'!AK41</t>
  </si>
  <si>
    <t>SUM(AK17,AK29)</t>
  </si>
  <si>
    <t>SUM('C7'!AK18,'C7'!AK30)='C7'!AK42</t>
  </si>
  <si>
    <t>SUM(AK18,AK30)</t>
  </si>
  <si>
    <t>SUM('C7'!AK19,'C7'!AK31)='C7'!AK43</t>
  </si>
  <si>
    <t>SUM(AK19,AK31)</t>
  </si>
  <si>
    <t>SUM('C7'!AK20,'C7'!AK32)='C7'!AK44</t>
  </si>
  <si>
    <t>SUM(AK20,AK32)</t>
  </si>
  <si>
    <t>SUM('C7'!AK21,'C7'!AK33)='C7'!AK45</t>
  </si>
  <si>
    <t>SUM(AK21,AK33)</t>
  </si>
  <si>
    <t>SUM('C7'!AK22,'C7'!AK34)='C7'!AK46</t>
  </si>
  <si>
    <t>SUM(AK22,AK34)</t>
  </si>
  <si>
    <t>SUM('C7'!AK23,'C7'!AK35)='C7'!AK47</t>
  </si>
  <si>
    <t>SUM(AK23,AK35)</t>
  </si>
  <si>
    <t>SUM('C7'!AK24,'C7'!AK36)='C7'!AK48</t>
  </si>
  <si>
    <t>SUM(AK24,AK36)</t>
  </si>
  <si>
    <t>SUM('C7'!AK25,'C7'!AK37)='C7'!AK49</t>
  </si>
  <si>
    <t>SUM(AK25,AK37)</t>
  </si>
  <si>
    <t>SUM('C7'!V14,'C7'!Y14,'C7'!AE14,'C7'!AK14)='C7'!AN14</t>
  </si>
  <si>
    <t>SUM('C7'!V15,'C7'!Y15,'C7'!AE15,'C7'!AK15)='C7'!AN15</t>
  </si>
  <si>
    <t>SUM('C7'!V16,'C7'!Y16,'C7'!AE16,'C7'!AK16)='C7'!AN16</t>
  </si>
  <si>
    <t>SUM(V16,Y16,AE16,AK16)</t>
  </si>
  <si>
    <t>SUM('C7'!V17,'C7'!Y17,'C7'!AE17,'C7'!AK17)='C7'!AN17</t>
  </si>
  <si>
    <t>SUM('C7'!V18,'C7'!Y18,'C7'!AE18,'C7'!AK18)='C7'!AN18</t>
  </si>
  <si>
    <t>SUM('C7'!V19,'C7'!Y19,'C7'!AE19,'C7'!AK19)='C7'!AN19</t>
  </si>
  <si>
    <t>SUM(V19,Y19,AE19,AK19)</t>
  </si>
  <si>
    <t>SUM('C7'!V20,'C7'!Y20,'C7'!AE20,'C7'!AK20)='C7'!AN20</t>
  </si>
  <si>
    <t>SUM(V20,Y20,AE20,AK20)</t>
  </si>
  <si>
    <t>SUM('C7'!V21,'C7'!Y21,'C7'!AE21,'C7'!AK21)='C7'!AN21</t>
  </si>
  <si>
    <t>SUM(V21,Y21,AE21,AK21)</t>
  </si>
  <si>
    <t>SUM('C7'!V22,'C7'!Y22,'C7'!AE22,'C7'!AK22)='C7'!AN22</t>
  </si>
  <si>
    <t>SUM(V22,Y22,AE22,AK22)</t>
  </si>
  <si>
    <t>SUM('C7'!V23,'C7'!Y23,'C7'!AE23,'C7'!AK23)='C7'!AN23</t>
  </si>
  <si>
    <t>SUM('C7'!V24,'C7'!Y24,'C7'!AE24,'C7'!AK24)='C7'!AN24</t>
  </si>
  <si>
    <t>SUM(V24,Y24,AE24,AK24)</t>
  </si>
  <si>
    <t>SUM('C7'!AN14:'C7'!AN24)='C7'!AN25</t>
  </si>
  <si>
    <t>SUM(AN14:AN24)</t>
  </si>
  <si>
    <t>SUM('C7'!V26,'C7'!Y26,'C7'!AE26,'C7'!AK26)='C7'!AN26</t>
  </si>
  <si>
    <t>SUM(V26,Y26,AE26,AK26)</t>
  </si>
  <si>
    <t>SUM('C7'!V27,'C7'!Y27,'C7'!AE27,'C7'!AK27)='C7'!AN27</t>
  </si>
  <si>
    <t>SUM(V27,Y27,AE27,AK27)</t>
  </si>
  <si>
    <t>SUM('C7'!V28,'C7'!Y28,'C7'!AE28,'C7'!AK28)='C7'!AN28</t>
  </si>
  <si>
    <t>SUM(V28,Y28,AE28,AK28)</t>
  </si>
  <si>
    <t>SUM('C7'!V29,'C7'!Y29,'C7'!AE29,'C7'!AK29)='C7'!AN29</t>
  </si>
  <si>
    <t>SUM(V29,Y29,AE29,AK29)</t>
  </si>
  <si>
    <t>SUM('C7'!V30,'C7'!Y30,'C7'!AE30,'C7'!AK30)='C7'!AN30</t>
  </si>
  <si>
    <t>SUM(V30,Y30,AE30,AK30)</t>
  </si>
  <si>
    <t>SUM('C7'!V31,'C7'!Y31,'C7'!AE31,'C7'!AK31)='C7'!AN31</t>
  </si>
  <si>
    <t>SUM(V31,Y31,AE31,AK31)</t>
  </si>
  <si>
    <t>SUM('C7'!V32,'C7'!Y32,'C7'!AE32,'C7'!AK32)='C7'!AN32</t>
  </si>
  <si>
    <t>SUM(V32,Y32,AE32,AK32)</t>
  </si>
  <si>
    <t>SUM('C7'!V33,'C7'!Y33,'C7'!AE33,'C7'!AK33)='C7'!AN33</t>
  </si>
  <si>
    <t>SUM(V33,Y33,AE33,AK33)</t>
  </si>
  <si>
    <t>SUM('C7'!V34,'C7'!Y34,'C7'!AE34,'C7'!AK34)='C7'!AN34</t>
  </si>
  <si>
    <t>SUM(V34,Y34,AE34,AK34)</t>
  </si>
  <si>
    <t>SUM('C7'!V35,'C7'!Y35,'C7'!AE35,'C7'!AK35)='C7'!AN35</t>
  </si>
  <si>
    <t>SUM(V35,Y35,AE35,AK35)</t>
  </si>
  <si>
    <t>SUM('C7'!V36,'C7'!Y36,'C7'!AE36,'C7'!AK36)='C7'!AN36</t>
  </si>
  <si>
    <t>SUM(V36,Y36,AE36,AK36)</t>
  </si>
  <si>
    <t>SUM('C7'!AN26:'C7'!AN36)='C7'!AN37</t>
  </si>
  <si>
    <t>SUM(AN26:AN36)</t>
  </si>
  <si>
    <t>SUM('C7'!AN14,'C7'!AN26)='C7'!AN38</t>
  </si>
  <si>
    <t>SUM(AN14,AN26)</t>
  </si>
  <si>
    <t>SUM('C7'!AN15,'C7'!AN27)='C7'!AN39</t>
  </si>
  <si>
    <t>SUM(AN15,AN27)</t>
  </si>
  <si>
    <t>SUM('C7'!AN16,'C7'!AN28)='C7'!AN40</t>
  </si>
  <si>
    <t>SUM(AN16,AN28)</t>
  </si>
  <si>
    <t>SUM('C7'!AN17,'C7'!AN29)='C7'!AN41</t>
  </si>
  <si>
    <t>SUM(AN17,AN29)</t>
  </si>
  <si>
    <t>SUM('C7'!AN18,'C7'!AN30)='C7'!AN42</t>
  </si>
  <si>
    <t>SUM(AN18,AN30)</t>
  </si>
  <si>
    <t>SUM('C7'!AN19,'C7'!AN31)='C7'!AN43</t>
  </si>
  <si>
    <t>SUM(AN19,AN31)</t>
  </si>
  <si>
    <t>SUM('C7'!AN20,'C7'!AN32)='C7'!AN44</t>
  </si>
  <si>
    <t>SUM(AN20,AN32)</t>
  </si>
  <si>
    <t>SUM('C7'!AN21,'C7'!AN33)='C7'!AN45</t>
  </si>
  <si>
    <t>SUM(AN21,AN33)</t>
  </si>
  <si>
    <t>SUM('C7'!AN22,'C7'!AN34)='C7'!AN46</t>
  </si>
  <si>
    <t>SUM(AN22,AN34)</t>
  </si>
  <si>
    <t>SUM('C7'!AN23,'C7'!AN35)='C7'!AN47</t>
  </si>
  <si>
    <t>SUM(AN23,AN35)</t>
  </si>
  <si>
    <t>SUM('C7'!AN24,'C7'!AN36)='C7'!AN48</t>
  </si>
  <si>
    <t>SUM(AN24,AN36)</t>
  </si>
  <si>
    <t>SUM('C7'!AN25,'C7'!AN37)='C7'!AN49</t>
  </si>
  <si>
    <t>SUM(AN25,AN37)</t>
  </si>
  <si>
    <t>SUM('C8'!V14,'C8'!V15)='C8'!V16</t>
  </si>
  <si>
    <t>SUM('C8'!V17,'C8'!V18)='C8'!V19</t>
  </si>
  <si>
    <t>SUM('C8'!V14,'C8'!V17)='C8'!V20</t>
  </si>
  <si>
    <t>SUM('C8'!V15,'C8'!V18)='C8'!V21</t>
  </si>
  <si>
    <t>SUM('C8'!V16,'C8'!V19)='C8'!V22</t>
  </si>
  <si>
    <t>SUM('C8'!Y14,'C8'!Y15)='C8'!Y16</t>
  </si>
  <si>
    <t>SUM('C8'!Y17,'C8'!Y18)='C8'!Y19</t>
  </si>
  <si>
    <t>SUM('C8'!Y14,'C8'!Y17)='C8'!Y20</t>
  </si>
  <si>
    <t>SUM('C8'!Y15,'C8'!Y18)='C8'!Y21</t>
  </si>
  <si>
    <t>SUM('C8'!Y16,'C8'!Y19)='C8'!Y22</t>
  </si>
  <si>
    <t>C8'!Y14 &lt;=C8'!V14</t>
  </si>
  <si>
    <t>C8'!Y15 &lt;=C8'!V15</t>
  </si>
  <si>
    <t>C8'!Y16 &lt;=C8'!V16</t>
  </si>
  <si>
    <t>C8'!Y17 &lt;=C8'!V17</t>
  </si>
  <si>
    <t>C8'!Y18 &lt;=C8'!V18</t>
  </si>
  <si>
    <t>C8'!Y19 &lt;=C8'!V19</t>
  </si>
  <si>
    <t>C8'!Y20 &lt;=C8'!V20</t>
  </si>
  <si>
    <t>C8'!Y21 &lt;=C8'!V21</t>
  </si>
  <si>
    <t>C8'!Y23 &lt;=C8'!V23</t>
  </si>
  <si>
    <t>Вопросник разработан для сбора сопоставимых на международном уровне данных по формальному образованию на уровне третичного образования, необходимых для оценки и мониторинга систем образования во всем мире. Данные являются основой базы данных статистики образования Института Статистики ЮНЕСКО (ИСЮ) и доступны широкому кругу пользователей, в том числе лицам, принимающим решения на национальном и международном уровнях. Полученные данные необходимы для расчета многих показателей в области образования, используемых для мониторинга региональных и глобальных задач, включая программы Цели в области устойчивого развития (ЦУР) и программы работы в области образования до 2030 года.</t>
  </si>
  <si>
    <t>ИНСТРУКЦИЯ ПО ЗАПОЛНЕНИЮ ВОПРОСНИКА</t>
  </si>
  <si>
    <t>Просьба ознакомиться с Руководством: "Обзор по формальному образованию", где подробно объясняются определения и термины, используемые в настоящем вопроснике.</t>
  </si>
  <si>
    <t>Вопросники и руководства ИСЮ доступны на сайте:</t>
  </si>
  <si>
    <t>Заполненные вопросники следует отправить по электронной почте:</t>
  </si>
  <si>
    <t>С данными предыдущих обследований можно ознакомиться на сайте:</t>
  </si>
  <si>
    <t>Охват данных</t>
  </si>
  <si>
    <t>Вопросник охватывает формальную систему третичного образования в государственных и частных учреждений в пределах обследуемой страны. Если для некоторой части системы данные недоступны, просим страны произвести собственную оценку недостающих или неполных данных для обеспечения полного охвата данных.</t>
  </si>
  <si>
    <t>Перед заполнением вопросника, образовательные программы  следует классифицировать по уровню в соответствии с пересмотренной версией 2011 года, Международной стандартной классификацией образования (МСКО 2011). ИСЮ будет использовать классификацию MCKO 2011 вашей страны для оценки предоставленных данных. Если ваша страна не имеет последней версии классификации национальных образовательных программ МСКО или если произошли изменения в вашей национальной системе образования, скачайте, пожалуйста, и заполните или обновите вопросник по Национальным программам образования (UIS/ED/ISC11), который доступен на нашем сайте Вопросники.</t>
  </si>
  <si>
    <t>Учебный год/отчетный период собираемых данных</t>
  </si>
  <si>
    <t>Использование вопросника в формате Excel</t>
  </si>
  <si>
    <t>Вопросник разработан для версии Microsoft Excel 2010, но может быть использован  с другими версиями Excel. Блокировка таблиц вопросника установлена с целью сохранения его внешнего вида и целостности функции автоматического подсчёта итогов, в ячейках отмеченных синим цветом. Также таблицы вопросника  заблокированы  с целью сохранения проверок в нём. Насколько это возможно, данные следует вводить только в белые ячейки. Если данные недоступны для определённой категории, просьба использовать коды для отсутствующих данных, описание которых приведено ниже.</t>
  </si>
  <si>
    <t>Проверка ввода данных</t>
  </si>
  <si>
    <t>Вопросник содержит проверки ввода данных, для выделения ошибок в данных или ошибок при их вводе используется условное форматирование а также содержит отчет по выявленным ошибкам – лист «VAL_Data Check». Если обнаружена ошибка при вводе данных, или если требуется ввод дополнительный информации, например, комментария для объяснения отсутствующего кода, то ячейка поменяет цвет на жёлтый и/или появится всплывающее сообщение. Пожалуйста, проверьте  лист «VAL_Data Check» до отправки вопросника. Этот лист содержит краткую информацию о предоставленных данных и перечень найденных несоответствий и/или ошибок. Для просмотра списка найденных ошибок, отфильтруйте колонку "Результат" выбрав "Проверить". Пожалуйста, внесите соответствующие изменения в ячейках, указанных в "Местоположение".</t>
  </si>
  <si>
    <t>Структура поля ввода данных</t>
  </si>
  <si>
    <t>Каждое поле вопросника, предназначенное для предоставления данных, состоит из трёх ячеек.  Это сделано для обеспечения полного заполнения вопросника данными и/или метаданными. Первая ячейка предназначена для числового значения (включая нуль для обозначения нулевых или незначительных величин), вторая - для кодирования отсутствующих данных и/или для предоставления дополнительных метаданных  и третья ячейка - для комментария. Просим страны, по возможности, заполнить вопросник при помощи числовых значений (используя первую ячейку). Если числовое значение представить не возможно просим заполнить вторую ячейку поля используя соответствующий код отсутствия данных, описание которых приведено ниже. Для комментария предназначена третья ячейка поля ввода данных. Обратите внимание, что встроенная функция комментария в Excel не работает.</t>
  </si>
  <si>
    <t>Ячейка для числовых значений</t>
  </si>
  <si>
    <t>Эти ячейки принимают только числовые значения, в том числе нули (для обозначения нулевых или незначительных величин). Обратите внимание, что при вводе нечисловых значений, появляется сообщение об ошибке.</t>
  </si>
  <si>
    <t>Ячейка для кодов</t>
  </si>
  <si>
    <t>Эти ячейки принимают только коды Z, X, W или М и расположены справа от ячеек для числовых значений. Правильное использование кодов является необходимым условием для обеспечения международной сопоставимости и полного заполнения вопросника. Коды используются в статистическом анализе и отчётах для обозначения охвата данных и объяснeния отсутствующих данных. Просим предоставить объяснения по охвату данных, используя следующие коды:</t>
  </si>
  <si>
    <t>Z - категория не применима</t>
  </si>
  <si>
    <t>Если данные относится к категории, которая не применяется или не существуют в вашей национальной системе образования (например, программы МСКО 4 в вашей стране не существуют), при заполнение поля ввода данных,  укажите в ячейке для числового значения ноль ‘0’ и введите код Z во вторую ячейку. Использование этого кода указывает, что даже гипотетически данные для этой категории не существуют.</t>
  </si>
  <si>
    <t>X - данные включены в другую категорию</t>
  </si>
  <si>
    <t>Если данные или категория существует в вашей национальной системе образования, но не может быть разъединена от другой категории, при заполнение поля ввода данных, оставьте ячейку для числовых значений пустой и введите во вторую ячейку код X. Просьба также указать в ячейке для комментариев, куда включены эти данные, используя  адресацию столбцов и строк в Excel или свободный текст. В надлежащих случаях, просьба использовать код W, описание которого приведено ниже.</t>
  </si>
  <si>
    <t>W –  Включает данные из другой категории</t>
  </si>
  <si>
    <t>Если данные включают в себя другие категории и поэтому переоценены, то введите числовое значение в первую ячейку поля ввода данных и код W во вторую ячейку рядом. Просьба также указать в ячейке для комментариев, какие данные включены, используя адресацию столбцов и строк в Excel или свободный текст. В надлежащих случаях, просьба использовать код X, описание которого приведено выше.</t>
  </si>
  <si>
    <t>M - данные недоступны или отсутствуют</t>
  </si>
  <si>
    <t>Если категория существует в вашей национальной системе образования, но данные по ней отсутствуют, недоступны, не могут быть оценены или не включены в любую другую категорию вопросника, то при заполнение поля ввода данных, оставьте первую ячейку для числового значения пустой и введите код М во вторую ячейку. В данном случае, значение "Итого" для данной категории будет считается отсутствующим или неполным. По возможности, просим указать причину отсутствия данных в ячейке для комментариев.</t>
  </si>
  <si>
    <t>Контактная информация Института статистики ЮНЕСКО</t>
  </si>
  <si>
    <t>По всем вопросам относительно данного вопросника, пожалуйста, обращайтесь в ИСЮ:</t>
  </si>
  <si>
    <t>Электронная почта:</t>
  </si>
  <si>
    <t>Телефон:</t>
  </si>
  <si>
    <t>Факс:</t>
  </si>
  <si>
    <t>Почтовый адрес:</t>
  </si>
  <si>
    <t>Веб-сайт:</t>
  </si>
  <si>
    <t>Код вопросника:</t>
  </si>
  <si>
    <t>Страна:</t>
  </si>
  <si>
    <t>1. Просим представить информацию о лицах, ответственных за заполнение данного вопросника.</t>
  </si>
  <si>
    <t>Респондент 1: Сотрудник, заполняющий данный вопросник</t>
  </si>
  <si>
    <t>ФИО полностью:</t>
  </si>
  <si>
    <t>Организация:</t>
  </si>
  <si>
    <t>Подразделение/Отдел:</t>
  </si>
  <si>
    <t>Должность:</t>
  </si>
  <si>
    <t>Номер телефона:</t>
  </si>
  <si>
    <t>Номер факса:</t>
  </si>
  <si>
    <t>Респондент 2: Руководитель организации (если не одно и то же лицо, что респондент 1)</t>
  </si>
  <si>
    <t>2. Укажите, пожалуйста, адрес(а) веб-сайта, где опубликована государственная статистика третичного образования.</t>
  </si>
  <si>
    <t>Государственная статистика:</t>
  </si>
  <si>
    <t>3. Предоставьте, пожалуйста, информацию о учебном годе, отчётном периоде для данных по возрасту и основных их источниках.</t>
  </si>
  <si>
    <t>Учащиеся и профессорско-преподавательский состав</t>
  </si>
  <si>
    <t>Выпускники</t>
  </si>
  <si>
    <t>Начало учебного года (дд/мм/гггг):</t>
  </si>
  <si>
    <t>Конец учебного года (дд/мм/гггг):</t>
  </si>
  <si>
    <t>Отчётный период для данных по возрастам (дд/мм/гггг):</t>
  </si>
  <si>
    <t>Источник:</t>
  </si>
  <si>
    <t>4. Укажите, пожалуйста, критерии используемые для определения страны происхождения учащихся.</t>
  </si>
  <si>
    <t>Рекомендуется, чтобы страна происхождения студентов для третичных учебных заведений определялась страной, в которой они получили аттестат о полном среднем образовании (завершили уровень МСКО 3), дающий доступ к третичному образованию. Если страны не располагают данной информацией, они могут быть использовать альтернативные критерии такие как, в порядке предпочтения, страну постоянного или обычного проживания и/или гражданство.</t>
  </si>
  <si>
    <t>Определение страны происхождения учащихся:</t>
  </si>
  <si>
    <t>Критерии для определения страны происхождения:</t>
  </si>
  <si>
    <t>Укажите, пожалуйста, определение страны происхождения учащихся, если пункт "Другое" был выбран выше:</t>
  </si>
  <si>
    <t>Третичная программа короткого цикла</t>
  </si>
  <si>
    <t>Бакалавриат или эквивалент</t>
  </si>
  <si>
    <t>Магистратура или эквивалент</t>
  </si>
  <si>
    <t>Докторантура или эквивалент</t>
  </si>
  <si>
    <t>Итого, третичные программы</t>
  </si>
  <si>
    <t>Все программы</t>
  </si>
  <si>
    <t>Из которых: первая третичная программа</t>
  </si>
  <si>
    <t>МСКО 5</t>
  </si>
  <si>
    <t>МСКО 6</t>
  </si>
  <si>
    <t>МСКО 661 + 665 + 666</t>
  </si>
  <si>
    <t>МСКО 7</t>
  </si>
  <si>
    <t>МСКО 761 + 766</t>
  </si>
  <si>
    <t>МСКО 8</t>
  </si>
  <si>
    <t>МСКО 5-8</t>
  </si>
  <si>
    <t>Государственные образовательные учреждения</t>
  </si>
  <si>
    <t>Мужского пола</t>
  </si>
  <si>
    <t>Женского пола</t>
  </si>
  <si>
    <t>Всего</t>
  </si>
  <si>
    <t>Частные образовательные учреждения</t>
  </si>
  <si>
    <t>ИТОГО</t>
  </si>
  <si>
    <t>Эквивалент полной занятости</t>
  </si>
  <si>
    <t>Пол</t>
  </si>
  <si>
    <t>Неизвестные и неуточненные</t>
  </si>
  <si>
    <t>Итого: Все области образования</t>
  </si>
  <si>
    <t>Впервые поступившие на уровень МСКО</t>
  </si>
  <si>
    <t>Впервые поступившие на третичное образование</t>
  </si>
  <si>
    <t>Из которых: впервые поступившие на третичное образование</t>
  </si>
  <si>
    <t>Возраст</t>
  </si>
  <si>
    <t>МСКО 5, 6, 7 и 8</t>
  </si>
  <si>
    <t>МСКО 5, 661, 665, 666, 761 и 766</t>
  </si>
  <si>
    <t>Возраст не известен</t>
  </si>
  <si>
    <t>Регион</t>
  </si>
  <si>
    <t>Страна</t>
  </si>
  <si>
    <t>Африка</t>
  </si>
  <si>
    <t>Итого: Африка</t>
  </si>
  <si>
    <t>Северная Америка</t>
  </si>
  <si>
    <t>Северная Америка (без указания страны)</t>
  </si>
  <si>
    <t>Итого: Северная Америка</t>
  </si>
  <si>
    <t>Латинская Америка и Карибские острова</t>
  </si>
  <si>
    <t>Латинская Америка и Карибские острова (без указания страны)</t>
  </si>
  <si>
    <t>Итого: Латинская Америка и Карибские острова</t>
  </si>
  <si>
    <t>Азия</t>
  </si>
  <si>
    <t>Итого: Азия</t>
  </si>
  <si>
    <t>Европа</t>
  </si>
  <si>
    <t>Великобритания</t>
  </si>
  <si>
    <t>Итого: Европа</t>
  </si>
  <si>
    <t>Океания</t>
  </si>
  <si>
    <t>Итого: Океания</t>
  </si>
  <si>
    <t>Из которых: Программы первой степени</t>
  </si>
  <si>
    <t>МСКО 665 + 666</t>
  </si>
  <si>
    <t>МСКО 766</t>
  </si>
  <si>
    <t>Контингент учащихся и 
профессорско-преподавательский состав  (МСКО 5-8)</t>
  </si>
  <si>
    <t>C2: Контингент учащихся по уровням образования, учебной нагрузке, типу учебного образовательного учреждения и полу</t>
  </si>
  <si>
    <t>Учащиеся
На полном и неполном учебном дне</t>
  </si>
  <si>
    <t>C3: Контингент учащихся по уровням образования, областям образования и полу</t>
  </si>
  <si>
    <t>01 Образование</t>
  </si>
  <si>
    <t>02 Искусство и гуманитарные науки</t>
  </si>
  <si>
    <t>03 Социальные науки, журналистика и информация</t>
  </si>
  <si>
    <t>04 Бизнес, управление и право</t>
  </si>
  <si>
    <t>05 Естественные науки, математика и статистика</t>
  </si>
  <si>
    <t>06 Информационно-коммуникационные технологии</t>
  </si>
  <si>
    <t>07 Инженерные, обрабатывающие и строительные отрасли</t>
  </si>
  <si>
    <t xml:space="preserve">08  Сельское, лесное, рыболовное хозяйство и ветеринария </t>
  </si>
  <si>
    <t>09 Здравоохранение и социальное обеспечение</t>
  </si>
  <si>
    <t>10 Службы</t>
  </si>
  <si>
    <t>Уровни образования</t>
  </si>
  <si>
    <t>C4: Впервые поступившие на уровень МСКО и впервые поступившие на третичное образование по уровням МСКО и полу</t>
  </si>
  <si>
    <t>МСКО 761 + 766 + 767</t>
  </si>
  <si>
    <t>C5: Контингент учащихся и впервые поступившие на третичное образование по возрасту и полу</t>
  </si>
  <si>
    <t>C6: Контингент иностранных учащиеся на третичном уровне образования по странам происхождения и полу</t>
  </si>
  <si>
    <t>Иностранные учащиеся (на полном и неполном учебном дне)</t>
  </si>
  <si>
    <t>Алжир</t>
  </si>
  <si>
    <t>Ангола</t>
  </si>
  <si>
    <t>Бенин</t>
  </si>
  <si>
    <t>Ботсвана</t>
  </si>
  <si>
    <t>Буркина-Фасо</t>
  </si>
  <si>
    <t>Бурунди</t>
  </si>
  <si>
    <t>Кабо-Верде</t>
  </si>
  <si>
    <t>Камерун</t>
  </si>
  <si>
    <t>Центральноафриканская Республика</t>
  </si>
  <si>
    <t>Чад</t>
  </si>
  <si>
    <t>Коморские Острова</t>
  </si>
  <si>
    <t>Конго</t>
  </si>
  <si>
    <t>Кот д'Ивуар</t>
  </si>
  <si>
    <t>Демократическая Республика Конго</t>
  </si>
  <si>
    <t>Джибути</t>
  </si>
  <si>
    <t>Египет</t>
  </si>
  <si>
    <t>Экваториальная Гвинея</t>
  </si>
  <si>
    <t>Эритерия</t>
  </si>
  <si>
    <t>Эфиопия</t>
  </si>
  <si>
    <t>Габон</t>
  </si>
  <si>
    <t>Гамбия</t>
  </si>
  <si>
    <t>Гана</t>
  </si>
  <si>
    <t>Гвинея</t>
  </si>
  <si>
    <t>Гвинея-Бисау</t>
  </si>
  <si>
    <t>Кeния</t>
  </si>
  <si>
    <t>Лесото</t>
  </si>
  <si>
    <t>Либерия</t>
  </si>
  <si>
    <t>Ливия</t>
  </si>
  <si>
    <t>Мадагаскар</t>
  </si>
  <si>
    <t>Малави</t>
  </si>
  <si>
    <t>Мали</t>
  </si>
  <si>
    <t>Мавритания</t>
  </si>
  <si>
    <t>Маврикий</t>
  </si>
  <si>
    <t>Марокко</t>
  </si>
  <si>
    <t>Мозамбик</t>
  </si>
  <si>
    <t>Намибия</t>
  </si>
  <si>
    <t>Нигер</t>
  </si>
  <si>
    <t>Нигерия</t>
  </si>
  <si>
    <t>Руанда</t>
  </si>
  <si>
    <t>Сан-Томе и Принсипи</t>
  </si>
  <si>
    <t>Сенегал</t>
  </si>
  <si>
    <t>Сейшельские Острова</t>
  </si>
  <si>
    <t>Сьерра-Леоне</t>
  </si>
  <si>
    <t>Сомали</t>
  </si>
  <si>
    <t>Южная Африка</t>
  </si>
  <si>
    <t>Южный Судан</t>
  </si>
  <si>
    <t>Судан</t>
  </si>
  <si>
    <t>Свазиленд</t>
  </si>
  <si>
    <t>Того</t>
  </si>
  <si>
    <t>Тунис</t>
  </si>
  <si>
    <t>Уганда</t>
  </si>
  <si>
    <t>Объединенная Республика Танзания</t>
  </si>
  <si>
    <t>Замбия</t>
  </si>
  <si>
    <t>Зимбабве</t>
  </si>
  <si>
    <t>Африка (без указания страны)</t>
  </si>
  <si>
    <t>Бермудские Острова</t>
  </si>
  <si>
    <t>Канада</t>
  </si>
  <si>
    <t>Соединенные Штаты Америки</t>
  </si>
  <si>
    <t>Ангилья</t>
  </si>
  <si>
    <t>Антигуа и Барбуда</t>
  </si>
  <si>
    <t>Аргентина</t>
  </si>
  <si>
    <t>Аруба</t>
  </si>
  <si>
    <t>Багамские Острова</t>
  </si>
  <si>
    <t>Барбадос</t>
  </si>
  <si>
    <t>Белиз</t>
  </si>
  <si>
    <t>Боливия (Многонациональное Государство)</t>
  </si>
  <si>
    <t>Бразилия</t>
  </si>
  <si>
    <t>Британские Виргинские Острова</t>
  </si>
  <si>
    <t>Каймановы Острова</t>
  </si>
  <si>
    <t>Чили</t>
  </si>
  <si>
    <t>Колумбия</t>
  </si>
  <si>
    <t>Коста-Рика</t>
  </si>
  <si>
    <t>Куба</t>
  </si>
  <si>
    <t>Кюрасао</t>
  </si>
  <si>
    <t>Доминика</t>
  </si>
  <si>
    <t>Доминиканская Республика</t>
  </si>
  <si>
    <t>Эквадор</t>
  </si>
  <si>
    <t>Сальвадор</t>
  </si>
  <si>
    <t>Гренада</t>
  </si>
  <si>
    <t>Гватемала</t>
  </si>
  <si>
    <t>Гайана</t>
  </si>
  <si>
    <t>Гаити</t>
  </si>
  <si>
    <t>Гондурас</t>
  </si>
  <si>
    <t>Ямайка</t>
  </si>
  <si>
    <t>Мексика</t>
  </si>
  <si>
    <t>Мoнтсеррат</t>
  </si>
  <si>
    <t>Никарагуа</t>
  </si>
  <si>
    <t>Панама</t>
  </si>
  <si>
    <t>Парагвай</t>
  </si>
  <si>
    <t>Перу</t>
  </si>
  <si>
    <t>Пуэрто-Рико</t>
  </si>
  <si>
    <t>Сент-Китс и Невис</t>
  </si>
  <si>
    <t>Сент-Люсия</t>
  </si>
  <si>
    <t>Сент-Винсент и Гренадины</t>
  </si>
  <si>
    <t>Синт-Мартен (Нидерландская часть)</t>
  </si>
  <si>
    <t>Суринам</t>
  </si>
  <si>
    <t>Тринидад и Тобаго</t>
  </si>
  <si>
    <t>Туркс и Кейкес</t>
  </si>
  <si>
    <t>Уругвай</t>
  </si>
  <si>
    <t>Венесуэла (Боливарианская Республика)</t>
  </si>
  <si>
    <t>Афганистан</t>
  </si>
  <si>
    <t>Армения</t>
  </si>
  <si>
    <t>Азербайджан</t>
  </si>
  <si>
    <t>Бахрейн</t>
  </si>
  <si>
    <t>Бангладеш</t>
  </si>
  <si>
    <t>Бутан</t>
  </si>
  <si>
    <t>Бруней</t>
  </si>
  <si>
    <t>Камбоджа</t>
  </si>
  <si>
    <t>Китай</t>
  </si>
  <si>
    <t>Китай, Специальный административный район Гонконг</t>
  </si>
  <si>
    <t>Китай, Специальный административный район Макао</t>
  </si>
  <si>
    <t>Кипр</t>
  </si>
  <si>
    <t>Кoрейская Народнo-Демократическая Республика</t>
  </si>
  <si>
    <t>Грузия</t>
  </si>
  <si>
    <t>Индия</t>
  </si>
  <si>
    <t>Индонезия</t>
  </si>
  <si>
    <t>Иран (Исламская Республика)</t>
  </si>
  <si>
    <t>Ирак</t>
  </si>
  <si>
    <t>Израиль</t>
  </si>
  <si>
    <t>Япония</t>
  </si>
  <si>
    <t>Иордания</t>
  </si>
  <si>
    <t>Кaзахстан</t>
  </si>
  <si>
    <t>Кувейт</t>
  </si>
  <si>
    <t>Кыргызстан</t>
  </si>
  <si>
    <t>Лаосская Народно-Демократическая Республика</t>
  </si>
  <si>
    <t>Ливан</t>
  </si>
  <si>
    <t>Малайзия</t>
  </si>
  <si>
    <t>Мальдивская Республика</t>
  </si>
  <si>
    <t>Мoнголия</t>
  </si>
  <si>
    <t>Мьянма</t>
  </si>
  <si>
    <t>Непал</t>
  </si>
  <si>
    <t>Оман</t>
  </si>
  <si>
    <t>Пакистан</t>
  </si>
  <si>
    <t>Палестина</t>
  </si>
  <si>
    <t>Филиппины</t>
  </si>
  <si>
    <t>Катар</t>
  </si>
  <si>
    <t>Республика Корея</t>
  </si>
  <si>
    <t>Саудовская Аравия</t>
  </si>
  <si>
    <t>Сингапур</t>
  </si>
  <si>
    <t>Шри-Ланка</t>
  </si>
  <si>
    <t>Сирийская Арабская Республика</t>
  </si>
  <si>
    <t>Таджикистан</t>
  </si>
  <si>
    <t>Таиланд</t>
  </si>
  <si>
    <t>Тимор-Лешти</t>
  </si>
  <si>
    <t>Турция</t>
  </si>
  <si>
    <t>Туркменистан</t>
  </si>
  <si>
    <t>Объединенные Арабские Эмираты</t>
  </si>
  <si>
    <t>Узбекистан</t>
  </si>
  <si>
    <t>Вьетнам</t>
  </si>
  <si>
    <t>Йемен</t>
  </si>
  <si>
    <t>Азия (без указания страны)</t>
  </si>
  <si>
    <t>Aлбания</t>
  </si>
  <si>
    <t>Aндорра</t>
  </si>
  <si>
    <t>Aвстрия</t>
  </si>
  <si>
    <t>Беларусь</t>
  </si>
  <si>
    <t>Бельгия</t>
  </si>
  <si>
    <t>Босния и Герцеговина</t>
  </si>
  <si>
    <t>Болгария</t>
  </si>
  <si>
    <t>Хорватия</t>
  </si>
  <si>
    <t>Дания</t>
  </si>
  <si>
    <t>Эстония</t>
  </si>
  <si>
    <t>Финляндия</t>
  </si>
  <si>
    <t>Франция</t>
  </si>
  <si>
    <t>Германия</t>
  </si>
  <si>
    <t>Гибралтар</t>
  </si>
  <si>
    <t>Греция</t>
  </si>
  <si>
    <t>Ватикан</t>
  </si>
  <si>
    <t>Венгрия</t>
  </si>
  <si>
    <t>Исландия</t>
  </si>
  <si>
    <t>Ирландия</t>
  </si>
  <si>
    <t>Италия</t>
  </si>
  <si>
    <t>Латвия</t>
  </si>
  <si>
    <t>Лихтенштейн</t>
  </si>
  <si>
    <t>Литва</t>
  </si>
  <si>
    <t>Люксембург</t>
  </si>
  <si>
    <t>Мальта</t>
  </si>
  <si>
    <t>Монако</t>
  </si>
  <si>
    <t>Черногория</t>
  </si>
  <si>
    <t>Нидерланды</t>
  </si>
  <si>
    <t>Норвегия</t>
  </si>
  <si>
    <t>Польша</t>
  </si>
  <si>
    <t>Португалия</t>
  </si>
  <si>
    <t>Республика Молдова</t>
  </si>
  <si>
    <t>Румыния</t>
  </si>
  <si>
    <t>Российская Федерация</t>
  </si>
  <si>
    <t>Сан-Марино</t>
  </si>
  <si>
    <t>Сербия</t>
  </si>
  <si>
    <t>Словакия</t>
  </si>
  <si>
    <t>Словения</t>
  </si>
  <si>
    <t>Испания</t>
  </si>
  <si>
    <t>Швеция</t>
  </si>
  <si>
    <t>Швейцария</t>
  </si>
  <si>
    <t>Бывшая югосл. Республика Македония</t>
  </si>
  <si>
    <t>Украина</t>
  </si>
  <si>
    <t>Европа (без указания страны)</t>
  </si>
  <si>
    <t>Австралия</t>
  </si>
  <si>
    <t>Острова Кука</t>
  </si>
  <si>
    <t>Фиджи</t>
  </si>
  <si>
    <t>Кирибати</t>
  </si>
  <si>
    <t>Маршалловы Острова</t>
  </si>
  <si>
    <t>Микронезия (Федеративные Штаты)</t>
  </si>
  <si>
    <t>Науру</t>
  </si>
  <si>
    <t>Новая Зеландия</t>
  </si>
  <si>
    <t>Ниуэ</t>
  </si>
  <si>
    <t>Палау</t>
  </si>
  <si>
    <t>Папуа-Новая Гвинея</t>
  </si>
  <si>
    <t>Самоа</t>
  </si>
  <si>
    <t>Соломоновы Острова</t>
  </si>
  <si>
    <t>Токелау</t>
  </si>
  <si>
    <t>Тoнга</t>
  </si>
  <si>
    <t>Тувалу</t>
  </si>
  <si>
    <t>Вануату</t>
  </si>
  <si>
    <t>Океания (без указания страны)</t>
  </si>
  <si>
    <t>Из-за рубежа, но без указания страны</t>
  </si>
  <si>
    <t>Итого: Все страны происхождения</t>
  </si>
  <si>
    <t xml:space="preserve">Всего </t>
  </si>
  <si>
    <t>Чехия</t>
  </si>
  <si>
    <t>C7: Выпускники по уровням образования, областям образования и полу</t>
  </si>
  <si>
    <t>C8: Преподаватели по уровням образования, статусу занятости, типу учебного образовательного учреждения и полу</t>
  </si>
  <si>
    <t>Из которых: третичные программы короткого цикла</t>
  </si>
  <si>
    <t>Преподаватели
На полном и неполном рабочем дне</t>
  </si>
  <si>
    <t>На данном листе проверки данных, перечислены все найденные несоответствия в вопроснике. Для просмотра списка найденных ошибок, отфильтруйте колонку "Результат" выбрав "Check" (Проверить). Пожалуйста, внесите соответствующие изменения в ячейках, указанных в "Местоположение".</t>
  </si>
  <si>
    <t>Перечень вопросов по данным:</t>
  </si>
  <si>
    <t>Охват данных (%):</t>
  </si>
  <si>
    <t>Количество логических ошибок:</t>
  </si>
  <si>
    <t>Из них: ошибок в данных</t>
  </si>
  <si>
    <t>Из них: ошибки в кодировании</t>
  </si>
  <si>
    <t>Список логических ошибок в вопроснике:</t>
  </si>
  <si>
    <t>Комментарии страна</t>
  </si>
  <si>
    <t>Проверка данных</t>
  </si>
  <si>
    <t>Местоположение</t>
  </si>
  <si>
    <t>Результат</t>
  </si>
  <si>
    <t>Описание</t>
  </si>
  <si>
    <t>Формула (упрощенный вариант)</t>
  </si>
  <si>
    <t>Левая сторона</t>
  </si>
  <si>
    <t>Оператор</t>
  </si>
  <si>
    <t>Правая сторона</t>
  </si>
  <si>
    <t>Лист</t>
  </si>
  <si>
    <t>Ячейка</t>
  </si>
  <si>
    <t>Цифра</t>
  </si>
  <si>
    <t>Код</t>
  </si>
  <si>
    <t>Количество студентов на первых программах третичного образования меньше или равно общему количеству студентов</t>
  </si>
  <si>
    <t>Эквивалент полной занятости меньше или равно полной и частичной занятости</t>
  </si>
  <si>
    <t>Количество студентов на первых программах третичного образования меньше или равно общему количеству студентов, впервые поступивших на уровень МСКО</t>
  </si>
  <si>
    <t>Впервые поступившие на уровень МСКО меньше или равно ВСЕГО студентов</t>
  </si>
  <si>
    <t>Контингент иностранных учащиеся меньше или равно ВСЕГО студентов</t>
  </si>
  <si>
    <t>Выпускников меньше или равно количеству студентов</t>
  </si>
  <si>
    <t>МСКО 5 меньше или равно МСКО 5+6+7+8</t>
  </si>
  <si>
    <t>Сумма двух или более элементов данных, равна итогу</t>
  </si>
  <si>
    <t>Пожалуйста выберите критерии</t>
  </si>
  <si>
    <t>Аттестат о полном среднем образовании</t>
  </si>
  <si>
    <t>Страна обычного проживания</t>
  </si>
  <si>
    <t>Гражданство</t>
  </si>
  <si>
    <t>Другое (просим уточнить)</t>
  </si>
  <si>
    <t>Пожалуйста, выберите страну</t>
  </si>
  <si>
    <t>Сравнение двух элементов/показателей собирающие/отображающие те же данные</t>
  </si>
  <si>
    <t>ОБЗОР 2018 ПО ФОРМАЛЬНОМУ ОБРАЗОВАНИЮ</t>
  </si>
  <si>
    <t>C1: Общая информация о данных</t>
  </si>
  <si>
    <t>Утвержденные национальные классификации в соответствии с МСКО 2011:</t>
  </si>
  <si>
    <t>http://uis.unesco.org/en/isced-mappings</t>
  </si>
  <si>
    <t>Данные за учебный год, заканчивающийся в 2018 г.</t>
  </si>
  <si>
    <t>Просьба вернуть заполненный вопросник до 15 февраля 2019 г.</t>
  </si>
  <si>
    <t>UIS_ED_C_2019</t>
  </si>
  <si>
    <t>ISC_CAT5</t>
  </si>
  <si>
    <t>МСКО 551 + 554</t>
  </si>
  <si>
    <t>Эсватини</t>
  </si>
  <si>
    <t>Только профессионально-техническое</t>
  </si>
  <si>
    <t>Из которых: профессионально-техническая</t>
  </si>
  <si>
    <t>Вопросник предназначен для сбора данных по учебному году, заканчивающемуся в 2018 году, или данных за последний доступный период. Если данные за 2018 год недоступны, пожалуйста укажите отчетный период для данных, предоставляемых в этом вопроснике.</t>
  </si>
  <si>
    <t>C2'!AQ22 =C3'!AH49</t>
  </si>
  <si>
    <t>AQ22</t>
  </si>
  <si>
    <t>C2'!AQ22 =C5'!V102</t>
  </si>
  <si>
    <t>C2'!Y22 =C5'!AB102</t>
  </si>
  <si>
    <t>AB102</t>
  </si>
  <si>
    <t>C2'!AB22 =C3'!Y49</t>
  </si>
  <si>
    <t>C2'!AH22 =C3'!AB49</t>
  </si>
  <si>
    <t>C2'!AN22 =C3'!AE49</t>
  </si>
  <si>
    <t>C2'!AQ21 =C3'!AH37</t>
  </si>
  <si>
    <t>AQ21</t>
  </si>
  <si>
    <t>C2'!AQ21 =C5'!V72</t>
  </si>
  <si>
    <t>C2'!AB21 =C3'!Y37</t>
  </si>
  <si>
    <t>C2'!AH21 =C3'!AB37</t>
  </si>
  <si>
    <t>C2'!AN21 =C3'!AE37</t>
  </si>
  <si>
    <t>C2'!AQ20 =C3'!AH25</t>
  </si>
  <si>
    <t>AQ20</t>
  </si>
  <si>
    <t>C2'!AQ20 =C5'!V42</t>
  </si>
  <si>
    <t>C2'!AB20 =C3'!Y25</t>
  </si>
  <si>
    <t>C2'!AH20 =C3'!AB25</t>
  </si>
  <si>
    <t>C2'!AN20 =C3'!AE25</t>
  </si>
  <si>
    <t>C2'!Y16 &lt;=C2'!V16</t>
  </si>
  <si>
    <t>C2'!Y19 &lt;=C2'!V19</t>
  </si>
  <si>
    <t>C2'!Y22 &lt;=C2'!V22</t>
  </si>
  <si>
    <t>C2'!Y23 &lt;=C2'!V23</t>
  </si>
  <si>
    <t>C2'!AE14 &lt;=C2'!AB14</t>
  </si>
  <si>
    <t>C2'!AE15 &lt;=C2'!AB15</t>
  </si>
  <si>
    <t>C2'!AE16 &lt;=C2'!AB16</t>
  </si>
  <si>
    <t>C2'!AE17 &lt;=C2'!AB17</t>
  </si>
  <si>
    <t>C2'!AE18 &lt;=C2'!AB18</t>
  </si>
  <si>
    <t>C2'!AE19 &lt;=C2'!AB19</t>
  </si>
  <si>
    <t>C2'!AE20 &lt;=C2'!AB20</t>
  </si>
  <si>
    <t>C2'!AE21 &lt;=C2'!AB21</t>
  </si>
  <si>
    <t>C2'!AE22 &lt;=C2'!AB22</t>
  </si>
  <si>
    <t>C2'!AE23 &lt;=C2'!AB23</t>
  </si>
  <si>
    <t>C2'!AK14 &lt;=C2'!AH14</t>
  </si>
  <si>
    <t>C2'!AK15 &lt;=C2'!AH15</t>
  </si>
  <si>
    <t>C2'!AK16 &lt;=C2'!AH16</t>
  </si>
  <si>
    <t>C2'!AK17 &lt;=C2'!AH17</t>
  </si>
  <si>
    <t>C2'!AK18 &lt;=C2'!AH18</t>
  </si>
  <si>
    <t>C2'!AK19 &lt;=C2'!AH19</t>
  </si>
  <si>
    <t>C2'!AK20 &lt;=C2'!AH20</t>
  </si>
  <si>
    <t>C2'!AK21 &lt;=C2'!AH21</t>
  </si>
  <si>
    <t>C2'!AK22 &lt;=C2'!AH22</t>
  </si>
  <si>
    <t>C2'!AK23 &lt;=C2'!AH23</t>
  </si>
  <si>
    <t>C2'!AQ23 &lt;=C2'!AQ22</t>
  </si>
  <si>
    <t>AQ23</t>
  </si>
  <si>
    <t>C4'!Y16 &lt;=C2'!AE22</t>
  </si>
  <si>
    <t>C4'!AB16 &lt;=C2'!AH22</t>
  </si>
  <si>
    <t>C4'!AE16 &lt;=C2'!AN22</t>
  </si>
  <si>
    <t>C5'!AB42 &lt;=C5'!V42</t>
  </si>
  <si>
    <t>C5'!AB72 &lt;=C5'!V72</t>
  </si>
  <si>
    <t>AB72</t>
  </si>
  <si>
    <t>C5'!AB102 &lt;=C5'!V102</t>
  </si>
  <si>
    <t>C6'!V238 &lt;=C2'!AQ20</t>
  </si>
  <si>
    <t>C6'!V464 &lt;=C2'!AQ21</t>
  </si>
  <si>
    <t>C6'!V690 &lt;=C2'!AQ22</t>
  </si>
  <si>
    <t>SUM('C2'!V14,'C2'!AB14,'C2'!AH14,'C2'!AN14)='C2'!AQ14</t>
  </si>
  <si>
    <t>SUM(V14,AB14,AH14,AN14)</t>
  </si>
  <si>
    <t>AQ14</t>
  </si>
  <si>
    <t>SUM('C2'!V15,'C2'!AB15,'C2'!AH15,'C2'!AN15)='C2'!AQ15</t>
  </si>
  <si>
    <t>SUM(V15,AB15,AH15,AN15)</t>
  </si>
  <si>
    <t>AQ15</t>
  </si>
  <si>
    <t>SUM('C2'!AQ14,'C2'!AQ15)='C2'!AQ16</t>
  </si>
  <si>
    <t>SUM(AQ14,AQ15)</t>
  </si>
  <si>
    <t>AQ16</t>
  </si>
  <si>
    <t>SUM('C2'!V17,'C2'!AB17,'C2'!AH17,'C2'!AN17)='C2'!AQ17</t>
  </si>
  <si>
    <t>SUM(V17,AB17,AH17,AN17)</t>
  </si>
  <si>
    <t>AQ17</t>
  </si>
  <si>
    <t>SUM('C2'!V18,'C2'!AB18,'C2'!AH18,'C2'!AN18)='C2'!AQ18</t>
  </si>
  <si>
    <t>SUM(V18,AB18,AH18,AN18)</t>
  </si>
  <si>
    <t>AQ18</t>
  </si>
  <si>
    <t>SUM('C2'!AQ17,'C2'!AQ18)='C2'!AQ19</t>
  </si>
  <si>
    <t>SUM(AQ17,AQ18)</t>
  </si>
  <si>
    <t>AQ19</t>
  </si>
  <si>
    <t>SUM('C2'!AQ14,'C2'!AQ17)='C2'!AQ20</t>
  </si>
  <si>
    <t>SUM(AQ14,AQ17)</t>
  </si>
  <si>
    <t>SUM('C2'!AQ15,'C2'!AQ18)='C2'!AQ21</t>
  </si>
  <si>
    <t>SUM(AQ15,AQ18)</t>
  </si>
  <si>
    <t>SUM('C2'!AQ16,'C2'!AQ19)='C2'!AQ22</t>
  </si>
  <si>
    <t>SUM(AQ16,AQ19)</t>
  </si>
  <si>
    <t>SUM('C2'!V23,'C2'!AB23,'C2'!AH23,'C2'!AN23)='C2'!AQ23</t>
  </si>
  <si>
    <t>SUM(V23,AB23,AH23,AN23)</t>
  </si>
  <si>
    <t>SUM('C5'!AB14:'C5'!AB41)='C5'!AB42</t>
  </si>
  <si>
    <t>SUM(AB14:AB41)</t>
  </si>
  <si>
    <t>SUM('C5'!AB44:'C5'!AB71)='C5'!AB72</t>
  </si>
  <si>
    <t>SUM(AB44:AB71)</t>
  </si>
  <si>
    <t>SUM('C5'!AB14,'C5'!AB44)='C5'!AB74</t>
  </si>
  <si>
    <t>SUM(AB14,AB44)</t>
  </si>
  <si>
    <t>AB74</t>
  </si>
  <si>
    <t>SUM('C5'!AB15,'C5'!AB45)='C5'!AB75</t>
  </si>
  <si>
    <t>SUM(AB15,AB45)</t>
  </si>
  <si>
    <t>AB75</t>
  </si>
  <si>
    <t>SUM('C5'!AB16,'C5'!AB46)='C5'!AB76</t>
  </si>
  <si>
    <t>SUM(AB16,AB46)</t>
  </si>
  <si>
    <t>AB76</t>
  </si>
  <si>
    <t>SUM('C5'!AB17,'C5'!AB47)='C5'!AB77</t>
  </si>
  <si>
    <t>SUM(AB17,AB47)</t>
  </si>
  <si>
    <t>AB77</t>
  </si>
  <si>
    <t>SUM('C5'!AB18,'C5'!AB48)='C5'!AB78</t>
  </si>
  <si>
    <t>SUM(AB18,AB48)</t>
  </si>
  <si>
    <t>AB78</t>
  </si>
  <si>
    <t>SUM('C5'!AB19,'C5'!AB49)='C5'!AB79</t>
  </si>
  <si>
    <t>SUM(AB19,AB49)</t>
  </si>
  <si>
    <t>AB79</t>
  </si>
  <si>
    <t>SUM('C5'!AB20,'C5'!AB50)='C5'!AB80</t>
  </si>
  <si>
    <t>SUM(AB20,AB50)</t>
  </si>
  <si>
    <t>AB80</t>
  </si>
  <si>
    <t>SUM('C5'!AB21,'C5'!AB51)='C5'!AB81</t>
  </si>
  <si>
    <t>SUM(AB21,AB51)</t>
  </si>
  <si>
    <t>AB81</t>
  </si>
  <si>
    <t>SUM('C5'!AB22,'C5'!AB52)='C5'!AB82</t>
  </si>
  <si>
    <t>SUM(AB22,AB52)</t>
  </si>
  <si>
    <t>AB82</t>
  </si>
  <si>
    <t>SUM('C5'!AB23,'C5'!AB53)='C5'!AB83</t>
  </si>
  <si>
    <t>SUM(AB23,AB53)</t>
  </si>
  <si>
    <t>AB83</t>
  </si>
  <si>
    <t>SUM('C5'!AB24,'C5'!AB54)='C5'!AB84</t>
  </si>
  <si>
    <t>SUM(AB24,AB54)</t>
  </si>
  <si>
    <t>AB84</t>
  </si>
  <si>
    <t>SUM('C5'!AB25,'C5'!AB55)='C5'!AB85</t>
  </si>
  <si>
    <t>SUM(AB25,AB55)</t>
  </si>
  <si>
    <t>AB85</t>
  </si>
  <si>
    <t>SUM('C5'!AB26,'C5'!AB56)='C5'!AB86</t>
  </si>
  <si>
    <t>SUM(AB26,AB56)</t>
  </si>
  <si>
    <t>AB86</t>
  </si>
  <si>
    <t>SUM('C5'!AB27,'C5'!AB57)='C5'!AB87</t>
  </si>
  <si>
    <t>SUM(AB27,AB57)</t>
  </si>
  <si>
    <t>AB87</t>
  </si>
  <si>
    <t>SUM('C5'!AB28,'C5'!AB58)='C5'!AB88</t>
  </si>
  <si>
    <t>SUM(AB28,AB58)</t>
  </si>
  <si>
    <t>AB88</t>
  </si>
  <si>
    <t>SUM('C5'!AB29,'C5'!AB59)='C5'!AB89</t>
  </si>
  <si>
    <t>SUM(AB29,AB59)</t>
  </si>
  <si>
    <t>AB89</t>
  </si>
  <si>
    <t>SUM('C5'!AB30,'C5'!AB60)='C5'!AB90</t>
  </si>
  <si>
    <t>SUM(AB30,AB60)</t>
  </si>
  <si>
    <t>AB90</t>
  </si>
  <si>
    <t>SUM('C5'!AB31,'C5'!AB61)='C5'!AB91</t>
  </si>
  <si>
    <t>SUM(AB31,AB61)</t>
  </si>
  <si>
    <t>AB91</t>
  </si>
  <si>
    <t>SUM('C5'!AB32,'C5'!AB62)='C5'!AB92</t>
  </si>
  <si>
    <t>SUM(AB32,AB62)</t>
  </si>
  <si>
    <t>AB92</t>
  </si>
  <si>
    <t>SUM('C5'!AB33,'C5'!AB63)='C5'!AB93</t>
  </si>
  <si>
    <t>SUM(AB33,AB63)</t>
  </si>
  <si>
    <t>AB93</t>
  </si>
  <si>
    <t>SUM('C5'!AB34,'C5'!AB64)='C5'!AB94</t>
  </si>
  <si>
    <t>SUM(AB34,AB64)</t>
  </si>
  <si>
    <t>AB94</t>
  </si>
  <si>
    <t>SUM('C5'!AB35,'C5'!AB65)='C5'!AB95</t>
  </si>
  <si>
    <t>SUM(AB35,AB65)</t>
  </si>
  <si>
    <t>AB95</t>
  </si>
  <si>
    <t>SUM('C5'!AB36,'C5'!AB66)='C5'!AB96</t>
  </si>
  <si>
    <t>SUM(AB36,AB66)</t>
  </si>
  <si>
    <t>AB96</t>
  </si>
  <si>
    <t>SUM('C5'!AB37,'C5'!AB67)='C5'!AB97</t>
  </si>
  <si>
    <t>SUM(AB37,AB67)</t>
  </si>
  <si>
    <t>AB97</t>
  </si>
  <si>
    <t>SUM('C5'!AB38,'C5'!AB68)='C5'!AB98</t>
  </si>
  <si>
    <t>SUM(AB38,AB68)</t>
  </si>
  <si>
    <t>AB98</t>
  </si>
  <si>
    <t>SUM('C5'!AB39,'C5'!AB69)='C5'!AB99</t>
  </si>
  <si>
    <t>SUM(AB39,AB69)</t>
  </si>
  <si>
    <t>AB99</t>
  </si>
  <si>
    <t>SUM('C5'!AB40,'C5'!AB70)='C5'!AB100</t>
  </si>
  <si>
    <t>SUM(AB40,AB70)</t>
  </si>
  <si>
    <t>AB100</t>
  </si>
  <si>
    <t>SUM('C5'!AB41,'C5'!AB71)='C5'!AB101</t>
  </si>
  <si>
    <t>SUM(AB41,AB71)</t>
  </si>
  <si>
    <t>AB101</t>
  </si>
  <si>
    <t>SUM('C5'!AB42,'C5'!AB72)='C5'!AB102</t>
  </si>
  <si>
    <t>SUM(AB42,AB72)</t>
  </si>
  <si>
    <t>Профессиональные программы, менее или равные всем программам</t>
  </si>
  <si>
    <t>http://data.uis.unesco.org/</t>
  </si>
  <si>
    <t>VAL_Changes</t>
  </si>
  <si>
    <t>Ниже перечислены основные изменения, внесенные в данный вопросник.</t>
  </si>
  <si>
    <t>Таблица</t>
  </si>
  <si>
    <t>Изменение</t>
  </si>
  <si>
    <t>Обоснование</t>
  </si>
  <si>
    <t>C2 и C5</t>
  </si>
  <si>
    <t>Добавление уровней МСКО 551 + 554</t>
  </si>
  <si>
    <t>Для точного расчета показателя ЦУР 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</si>
</sst>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 _€_-;\-* #,##0\ _€_-;_-* &quot;-&quot;\ _€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0.0"/>
  </numFmts>
  <fonts count="78">
    <font>
      <sz val="11"/>
      <color theme="1"/>
      <name val="Calibri"/>
      <family val="2"/>
      <scheme val="minor"/>
    </font>
    <font>
      <b/>
      <sz val="11"/>
      <color theme="1"/>
      <name val="Calibri"/>
      <family val="2"/>
      <scheme val="minor"/>
    </font>
    <font>
      <sz val="10"/>
      <name val="Arial"/>
      <family val="2"/>
    </font>
    <font>
      <sz val="10"/>
      <name val="Verdana"/>
      <family val="2"/>
    </font>
    <font>
      <sz val="10"/>
      <color indexed="8"/>
      <name val="Arial"/>
      <family val="2"/>
    </font>
    <font>
      <b/>
      <sz val="11"/>
      <color theme="0"/>
      <name val="Calibri"/>
      <family val="2"/>
      <scheme val="minor"/>
    </font>
    <font>
      <sz val="11"/>
      <name val="Calibri"/>
      <family val="2"/>
      <scheme val="minor"/>
    </font>
    <font>
      <b/>
      <sz val="11"/>
      <name val="Calibri"/>
      <family val="2"/>
      <scheme val="minor"/>
    </font>
    <font>
      <b/>
      <sz val="16"/>
      <color theme="0"/>
      <name val="Calibri"/>
      <family val="2"/>
      <scheme val="minor"/>
    </font>
    <font>
      <sz val="10"/>
      <color theme="1"/>
      <name val="Arial"/>
      <family val="2"/>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1"/>
      <color theme="1"/>
      <name val="Calibri"/>
      <family val="2"/>
      <scheme val="minor"/>
    </font>
    <font>
      <b/>
      <sz val="8"/>
      <color theme="1"/>
      <name val="Arial"/>
      <family val="2"/>
    </font>
    <font>
      <sz val="11"/>
      <color rgb="FFFF0000"/>
      <name val="Calibri"/>
      <family val="2"/>
      <scheme val="minor"/>
    </font>
    <font>
      <sz val="11"/>
      <color theme="1"/>
      <name val="Arial"/>
      <family val="2"/>
    </font>
    <font>
      <sz val="8"/>
      <name val="Calibri"/>
      <family val="2"/>
      <scheme val="minor"/>
    </font>
    <font>
      <sz val="8"/>
      <color theme="1"/>
      <name val="Calibri"/>
      <family val="2"/>
      <scheme val="minor"/>
    </font>
    <font>
      <sz val="10"/>
      <name val="Calibri"/>
      <family val="2"/>
      <scheme val="minor"/>
    </font>
    <font>
      <sz val="10"/>
      <color theme="1"/>
      <name val="Calibri"/>
      <family val="2"/>
      <scheme val="minor"/>
    </font>
    <font>
      <sz val="11"/>
      <name val="Arial"/>
      <family val="2"/>
    </font>
    <font>
      <b/>
      <sz val="10"/>
      <color theme="1"/>
      <name val="Calibri"/>
      <family val="2"/>
      <scheme val="minor"/>
    </font>
    <font>
      <sz val="10"/>
      <name val="Arial"/>
      <family val="2"/>
      <charset val="1"/>
    </font>
    <font>
      <u/>
      <sz val="11"/>
      <color indexed="12"/>
      <name val="Arial"/>
      <family val="2"/>
    </font>
    <font>
      <sz val="9"/>
      <color theme="1"/>
      <name val="Arial"/>
      <family val="2"/>
    </font>
    <font>
      <sz val="9"/>
      <color theme="1"/>
      <name val="Calibri"/>
      <family val="2"/>
      <scheme val="minor"/>
    </font>
    <font>
      <sz val="9"/>
      <color rgb="FFFF0000"/>
      <name val="Arial"/>
      <family val="2"/>
    </font>
    <font>
      <sz val="9"/>
      <name val="Arial"/>
      <family val="2"/>
    </font>
    <font>
      <i/>
      <sz val="8"/>
      <name val="Calibri"/>
      <family val="2"/>
      <scheme val="minor"/>
    </font>
    <font>
      <sz val="8"/>
      <color rgb="FF000000"/>
      <name val="Arial"/>
      <family val="2"/>
    </font>
    <font>
      <sz val="11"/>
      <name val="Calibri"/>
      <family val="2"/>
    </font>
    <font>
      <b/>
      <sz val="16"/>
      <name val="Calibri"/>
      <family val="2"/>
      <scheme val="minor"/>
    </font>
    <font>
      <b/>
      <sz val="16"/>
      <color theme="1"/>
      <name val="Calibri"/>
      <family val="2"/>
      <scheme val="minor"/>
    </font>
    <font>
      <b/>
      <sz val="24"/>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12"/>
      <color theme="1"/>
      <name val="Calibri"/>
      <family val="2"/>
      <scheme val="minor"/>
    </font>
    <font>
      <sz val="10"/>
      <color theme="0"/>
      <name val="Arial"/>
      <family val="2"/>
    </font>
    <font>
      <b/>
      <sz val="15"/>
      <color theme="3"/>
      <name val="Arial"/>
      <family val="2"/>
    </font>
    <font>
      <b/>
      <sz val="13"/>
      <color theme="3"/>
      <name val="Arial"/>
      <family val="2"/>
    </font>
    <font>
      <u/>
      <sz val="11"/>
      <color theme="10"/>
      <name val="Calibri"/>
      <family val="2"/>
      <charset val="1"/>
    </font>
    <font>
      <u/>
      <sz val="10"/>
      <color theme="10"/>
      <name val="Arial"/>
      <family val="2"/>
    </font>
    <font>
      <sz val="11"/>
      <color indexed="8"/>
      <name val="Calibri"/>
      <family val="2"/>
    </font>
    <font>
      <sz val="11"/>
      <color indexed="8"/>
      <name val="Calibri"/>
      <family val="2"/>
      <charset val="1"/>
    </font>
    <font>
      <b/>
      <sz val="8"/>
      <color theme="1"/>
      <name val="Calibri"/>
      <family val="2"/>
      <scheme val="minor"/>
    </font>
    <font>
      <b/>
      <sz val="8"/>
      <color theme="0"/>
      <name val="Calibri"/>
      <family val="2"/>
      <scheme val="minor"/>
    </font>
    <font>
      <sz val="8"/>
      <color rgb="FFFF0000"/>
      <name val="Arial"/>
      <family val="2"/>
    </font>
    <font>
      <b/>
      <sz val="8"/>
      <color rgb="FFFF0000"/>
      <name val="Calibri"/>
      <family val="2"/>
      <scheme val="minor"/>
    </font>
    <font>
      <b/>
      <sz val="12"/>
      <name val="Arial"/>
      <family val="2"/>
    </font>
    <font>
      <sz val="10"/>
      <color indexed="24"/>
      <name val="MS Sans Serif"/>
      <family val="2"/>
    </font>
    <font>
      <sz val="12"/>
      <name val="돋움체"/>
      <family val="3"/>
      <charset val="129"/>
    </font>
    <font>
      <i/>
      <sz val="11"/>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sz val="10"/>
      <color rgb="FFFF0000"/>
      <name val="Arial"/>
      <family val="2"/>
    </font>
    <font>
      <b/>
      <i/>
      <sz val="10"/>
      <color theme="0"/>
      <name val="Arial"/>
      <family val="2"/>
    </font>
    <font>
      <u/>
      <sz val="8"/>
      <color theme="1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C0C0C0"/>
        <bgColor rgb="FFCCCCFF"/>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10"/>
        <bgColor indexed="64"/>
      </patternFill>
    </fill>
    <fill>
      <patternFill patternType="solid">
        <fgColor rgb="FFFFA72B"/>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rgb="FFFFFF00"/>
        <bgColor indexed="64"/>
      </patternFill>
    </fill>
    <fill>
      <patternFill patternType="solid">
        <fgColor theme="2" tint="-9.9978637043366805E-2"/>
        <bgColor indexed="64"/>
      </patternFill>
    </fill>
    <fill>
      <patternFill patternType="solid">
        <fgColor rgb="FFEEEEEE"/>
        <bgColor indexed="64"/>
      </patternFill>
    </fill>
    <fill>
      <patternFill patternType="solid">
        <fgColor rgb="FF605F5D"/>
        <bgColor indexed="64"/>
      </patternFill>
    </fill>
    <fill>
      <patternFill patternType="solid">
        <fgColor rgb="FF908F8C"/>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63"/>
        <bgColor indexed="64"/>
      </patternFill>
    </fill>
    <fill>
      <patternFill patternType="solid">
        <fgColor indexed="22"/>
        <bgColor indexed="31"/>
      </patternFill>
    </fill>
    <fill>
      <patternFill patternType="solid">
        <fgColor theme="0" tint="-0.24994659260841701"/>
        <bgColor indexed="64"/>
      </patternFill>
    </fill>
    <fill>
      <patternFill patternType="solid">
        <fgColor rgb="FFFFC00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rgb="FFFFFF00"/>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bottom style="thin">
        <color auto="1"/>
      </bottom>
      <diagonal/>
    </border>
    <border>
      <left style="thin">
        <color auto="1"/>
      </left>
      <right style="thin">
        <color auto="1"/>
      </right>
      <top/>
      <bottom/>
      <diagonal/>
    </border>
    <border>
      <left style="thin">
        <color indexed="55"/>
      </left>
      <right style="thin">
        <color indexed="55"/>
      </right>
      <top style="thin">
        <color indexed="55"/>
      </top>
      <bottom style="thin">
        <color indexed="55"/>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34998626667073579"/>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theme="0" tint="-0.34998626667073579"/>
      </top>
      <bottom style="thin">
        <color theme="0" tint="-0.34998626667073579"/>
      </bottom>
      <diagonal/>
    </border>
  </borders>
  <cellStyleXfs count="39233">
    <xf numFmtId="0" fontId="0" fillId="0" borderId="0"/>
    <xf numFmtId="0" fontId="2" fillId="0" borderId="0"/>
    <xf numFmtId="0" fontId="3" fillId="0" borderId="0"/>
    <xf numFmtId="0" fontId="4" fillId="5" borderId="0">
      <alignment horizontal="left"/>
    </xf>
    <xf numFmtId="0" fontId="2" fillId="0" borderId="0"/>
    <xf numFmtId="0" fontId="9" fillId="0" borderId="0"/>
    <xf numFmtId="0" fontId="11" fillId="0" borderId="1"/>
    <xf numFmtId="0" fontId="12" fillId="0" borderId="0"/>
    <xf numFmtId="0" fontId="13" fillId="6" borderId="5"/>
    <xf numFmtId="0" fontId="11" fillId="5" borderId="3">
      <alignment horizontal="center" wrapText="1"/>
    </xf>
    <xf numFmtId="0" fontId="11" fillId="5" borderId="5"/>
    <xf numFmtId="0" fontId="14" fillId="7" borderId="6">
      <alignment horizontal="left" vertical="top"/>
    </xf>
    <xf numFmtId="0" fontId="16" fillId="7" borderId="6">
      <alignment horizontal="left" vertical="top" wrapText="1"/>
    </xf>
    <xf numFmtId="0" fontId="17" fillId="7" borderId="0">
      <alignment horizontal="right" vertical="top" textRotation="90" wrapText="1"/>
    </xf>
    <xf numFmtId="0" fontId="13" fillId="6" borderId="5"/>
    <xf numFmtId="0" fontId="11" fillId="5" borderId="5"/>
    <xf numFmtId="0" fontId="14" fillId="7" borderId="6">
      <alignment horizontal="left" vertical="top"/>
    </xf>
    <xf numFmtId="0" fontId="16" fillId="7" borderId="6">
      <alignment horizontal="left" vertical="top" wrapText="1"/>
    </xf>
    <xf numFmtId="0" fontId="11" fillId="0" borderId="0"/>
    <xf numFmtId="0" fontId="11" fillId="9" borderId="9"/>
    <xf numFmtId="0" fontId="17" fillId="10" borderId="10">
      <alignment horizontal="right" vertical="top" wrapText="1"/>
    </xf>
    <xf numFmtId="0" fontId="22" fillId="5" borderId="0">
      <alignment horizontal="center"/>
    </xf>
    <xf numFmtId="0" fontId="20" fillId="5" borderId="0">
      <alignment horizontal="center" vertical="center"/>
    </xf>
    <xf numFmtId="0" fontId="2" fillId="8" borderId="0">
      <alignment horizontal="center" wrapText="1"/>
    </xf>
    <xf numFmtId="0" fontId="21" fillId="5" borderId="0">
      <alignment horizontal="center"/>
    </xf>
    <xf numFmtId="0" fontId="24" fillId="4" borderId="1">
      <protection locked="0"/>
    </xf>
    <xf numFmtId="0" fontId="25" fillId="4" borderId="9">
      <protection locked="0"/>
    </xf>
    <xf numFmtId="0" fontId="2" fillId="4" borderId="1"/>
    <xf numFmtId="0" fontId="2" fillId="5" borderId="0"/>
    <xf numFmtId="0" fontId="23" fillId="5" borderId="1">
      <alignment horizontal="left"/>
    </xf>
    <xf numFmtId="0" fontId="17" fillId="7" borderId="0">
      <alignment horizontal="right" vertical="top" wrapText="1"/>
    </xf>
    <xf numFmtId="0" fontId="19" fillId="8" borderId="0">
      <alignment horizontal="center"/>
    </xf>
    <xf numFmtId="0" fontId="2" fillId="5" borderId="1">
      <alignment horizontal="centerContinuous" wrapText="1"/>
    </xf>
    <xf numFmtId="0" fontId="15" fillId="11" borderId="0">
      <alignment horizontal="center" wrapText="1"/>
    </xf>
    <xf numFmtId="0" fontId="11" fillId="5" borderId="7">
      <alignment wrapText="1"/>
    </xf>
    <xf numFmtId="0" fontId="11" fillId="5" borderId="2"/>
    <xf numFmtId="0" fontId="11" fillId="5" borderId="4"/>
    <xf numFmtId="0" fontId="11" fillId="5" borderId="3">
      <alignment horizontal="center" wrapText="1"/>
    </xf>
    <xf numFmtId="0" fontId="2" fillId="0" borderId="0"/>
    <xf numFmtId="0" fontId="11" fillId="0" borderId="0"/>
    <xf numFmtId="0" fontId="11" fillId="5" borderId="1"/>
    <xf numFmtId="0" fontId="20" fillId="5" borderId="0">
      <alignment horizontal="right"/>
    </xf>
    <xf numFmtId="0" fontId="26" fillId="11" borderId="0">
      <alignment horizontal="center"/>
    </xf>
    <xf numFmtId="0" fontId="14" fillId="7" borderId="1">
      <alignment horizontal="left" vertical="top" wrapText="1"/>
    </xf>
    <xf numFmtId="0" fontId="14" fillId="7" borderId="8">
      <alignment horizontal="left" vertical="top" wrapText="1"/>
    </xf>
    <xf numFmtId="0" fontId="22" fillId="5" borderId="0">
      <alignment horizontal="center"/>
    </xf>
    <xf numFmtId="0" fontId="18" fillId="5" borderId="0"/>
    <xf numFmtId="0" fontId="27" fillId="0" borderId="0"/>
    <xf numFmtId="0" fontId="9" fillId="0" borderId="0"/>
    <xf numFmtId="0" fontId="13" fillId="6" borderId="1"/>
    <xf numFmtId="0" fontId="11" fillId="5" borderId="1"/>
    <xf numFmtId="0" fontId="16" fillId="7" borderId="20">
      <alignment horizontal="left" vertical="top" wrapText="1"/>
    </xf>
    <xf numFmtId="0" fontId="14" fillId="7" borderId="20">
      <alignment horizontal="left" vertical="top"/>
    </xf>
    <xf numFmtId="0" fontId="11" fillId="5" borderId="21"/>
    <xf numFmtId="0" fontId="11" fillId="5" borderId="22">
      <alignment horizontal="center" wrapText="1"/>
    </xf>
    <xf numFmtId="0" fontId="13" fillId="6" borderId="21"/>
    <xf numFmtId="0" fontId="11" fillId="5" borderId="18"/>
    <xf numFmtId="0" fontId="11" fillId="5" borderId="17"/>
    <xf numFmtId="0" fontId="2" fillId="0" borderId="0"/>
    <xf numFmtId="0" fontId="37" fillId="0" borderId="0"/>
    <xf numFmtId="0" fontId="11" fillId="0" borderId="1"/>
    <xf numFmtId="0" fontId="38" fillId="0" borderId="0" applyNumberFormat="0" applyFill="0" applyBorder="0" applyAlignment="0" applyProtection="0">
      <alignment vertical="top"/>
      <protection locked="0"/>
    </xf>
    <xf numFmtId="0" fontId="11" fillId="5" borderId="22">
      <alignment horizontal="center" wrapText="1"/>
    </xf>
    <xf numFmtId="0" fontId="2" fillId="0" borderId="0"/>
    <xf numFmtId="0" fontId="27" fillId="0" borderId="0"/>
    <xf numFmtId="0" fontId="27" fillId="0" borderId="0"/>
    <xf numFmtId="0" fontId="12" fillId="0" borderId="0"/>
    <xf numFmtId="0" fontId="27" fillId="0" borderId="0"/>
    <xf numFmtId="0" fontId="12" fillId="0" borderId="0"/>
    <xf numFmtId="0" fontId="16" fillId="7" borderId="31">
      <alignment horizontal="left" vertical="top" wrapText="1"/>
    </xf>
    <xf numFmtId="0" fontId="14" fillId="7" borderId="31">
      <alignment horizontal="left" vertical="top"/>
    </xf>
    <xf numFmtId="0" fontId="12" fillId="0" borderId="0"/>
    <xf numFmtId="0" fontId="9" fillId="0" borderId="0"/>
    <xf numFmtId="0" fontId="16" fillId="7" borderId="30">
      <alignment horizontal="left" vertical="top" wrapText="1"/>
    </xf>
    <xf numFmtId="0" fontId="14" fillId="7" borderId="30">
      <alignment horizontal="left" vertical="top"/>
    </xf>
    <xf numFmtId="0" fontId="13" fillId="6" borderId="1"/>
    <xf numFmtId="0" fontId="11" fillId="0" borderId="9"/>
    <xf numFmtId="0" fontId="11" fillId="0" borderId="1"/>
    <xf numFmtId="0" fontId="11" fillId="0" borderId="1"/>
    <xf numFmtId="0" fontId="11" fillId="0" borderId="1"/>
    <xf numFmtId="0" fontId="11" fillId="0" borderId="9"/>
    <xf numFmtId="0" fontId="24" fillId="4" borderId="9" applyBorder="0">
      <protection locked="0"/>
    </xf>
    <xf numFmtId="0" fontId="24" fillId="4" borderId="9" applyBorder="0">
      <protection locked="0"/>
    </xf>
    <xf numFmtId="0" fontId="24" fillId="4" borderId="9" applyBorder="0">
      <protection locked="0"/>
    </xf>
    <xf numFmtId="0" fontId="24" fillId="4" borderId="9" applyBorder="0">
      <protection locked="0"/>
    </xf>
    <xf numFmtId="0" fontId="2" fillId="4" borderId="1"/>
    <xf numFmtId="0" fontId="23" fillId="5" borderId="1">
      <alignment horizontal="left"/>
    </xf>
    <xf numFmtId="0" fontId="17" fillId="7" borderId="0">
      <alignment horizontal="right" vertical="top" wrapText="1"/>
    </xf>
    <xf numFmtId="0" fontId="17" fillId="7" borderId="0">
      <alignment horizontal="right" vertical="top" wrapText="1"/>
    </xf>
    <xf numFmtId="0" fontId="17" fillId="7" borderId="0">
      <alignment horizontal="right" vertical="top" textRotation="90" wrapText="1"/>
    </xf>
    <xf numFmtId="0" fontId="19" fillId="8" borderId="0">
      <alignment horizontal="center"/>
    </xf>
    <xf numFmtId="0" fontId="2" fillId="5" borderId="1">
      <alignment horizontal="centerContinuous" wrapText="1"/>
    </xf>
    <xf numFmtId="0" fontId="11" fillId="5" borderId="7">
      <alignment wrapText="1"/>
    </xf>
    <xf numFmtId="0" fontId="2" fillId="0" borderId="0"/>
    <xf numFmtId="0" fontId="11" fillId="5" borderId="1">
      <alignment wrapText="1"/>
    </xf>
    <xf numFmtId="0" fontId="14" fillId="7" borderId="1">
      <alignment horizontal="left" vertical="top" wrapText="1"/>
    </xf>
    <xf numFmtId="0" fontId="16" fillId="7" borderId="31">
      <alignment horizontal="left" vertical="top" wrapText="1"/>
    </xf>
    <xf numFmtId="0" fontId="14" fillId="7" borderId="8">
      <alignment horizontal="left" vertical="top" wrapText="1"/>
    </xf>
    <xf numFmtId="0" fontId="14" fillId="7" borderId="31">
      <alignment horizontal="left" vertical="top"/>
    </xf>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15" fillId="8" borderId="0"/>
    <xf numFmtId="0" fontId="51" fillId="0" borderId="0" applyNumberFormat="0" applyFill="0" applyBorder="0" applyAlignment="0" applyProtection="0"/>
    <xf numFmtId="0" fontId="11" fillId="0" borderId="44"/>
    <xf numFmtId="0" fontId="56" fillId="25" borderId="0" applyNumberFormat="0" applyBorder="0" applyAlignment="0" applyProtection="0"/>
    <xf numFmtId="0" fontId="56" fillId="26" borderId="0" applyNumberFormat="0" applyBorder="0" applyAlignment="0" applyProtection="0"/>
    <xf numFmtId="0" fontId="11" fillId="27" borderId="9"/>
    <xf numFmtId="0" fontId="11" fillId="9" borderId="9"/>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2" fillId="8" borderId="0">
      <alignment horizontal="center" wrapText="1"/>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5" borderId="0"/>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17" fillId="7" borderId="0">
      <alignment horizontal="right" vertical="top" textRotation="90" wrapText="1"/>
    </xf>
    <xf numFmtId="0" fontId="57" fillId="0" borderId="35" applyNumberFormat="0" applyFill="0" applyAlignment="0" applyProtection="0"/>
    <xf numFmtId="0" fontId="58" fillId="0" borderId="36"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9"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9" fillId="0" borderId="0"/>
    <xf numFmtId="0" fontId="27" fillId="0" borderId="0"/>
    <xf numFmtId="0" fontId="9" fillId="0" borderId="0"/>
    <xf numFmtId="0" fontId="27" fillId="0" borderId="0"/>
    <xf numFmtId="0" fontId="9"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12"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11" fillId="0" borderId="0"/>
    <xf numFmtId="0" fontId="37" fillId="0" borderId="0"/>
    <xf numFmtId="0" fontId="2"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3" fillId="6" borderId="44"/>
    <xf numFmtId="0" fontId="13" fillId="6" borderId="44"/>
    <xf numFmtId="0" fontId="13" fillId="6" borderId="44"/>
    <xf numFmtId="0" fontId="13" fillId="6"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2" fillId="0" borderId="0"/>
    <xf numFmtId="0" fontId="2" fillId="0" borderId="0"/>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1" fillId="0" borderId="44"/>
    <xf numFmtId="0" fontId="11" fillId="0" borderId="44"/>
    <xf numFmtId="0" fontId="11" fillId="0" borderId="44"/>
    <xf numFmtId="165" fontId="9"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17" fillId="7" borderId="0">
      <alignment horizontal="right" vertical="top" textRotation="90" wrapText="1"/>
    </xf>
    <xf numFmtId="0" fontId="67" fillId="0" borderId="47" applyNumberFormat="0" applyAlignment="0" applyProtection="0">
      <alignment horizontal="left" vertical="center"/>
    </xf>
    <xf numFmtId="0" fontId="67" fillId="0" borderId="7">
      <alignment horizontal="left" vertical="center"/>
    </xf>
    <xf numFmtId="0" fontId="67" fillId="0" borderId="7">
      <alignment horizontal="left" vertical="center"/>
    </xf>
    <xf numFmtId="0" fontId="2" fillId="5" borderId="44">
      <alignment horizontal="centerContinuous" wrapText="1"/>
    </xf>
    <xf numFmtId="0" fontId="9" fillId="0" borderId="0"/>
    <xf numFmtId="0" fontId="12" fillId="0" borderId="0"/>
    <xf numFmtId="0" fontId="9" fillId="0" borderId="0"/>
    <xf numFmtId="9" fontId="2" fillId="0" borderId="0" applyFont="0" applyFill="0" applyBorder="0" applyAlignment="0" applyProtection="0"/>
    <xf numFmtId="4" fontId="68" fillId="0" borderId="0" applyFont="0" applyFill="0" applyBorder="0" applyAlignment="0" applyProtection="0"/>
    <xf numFmtId="3" fontId="68" fillId="0" borderId="0" applyFont="0" applyFill="0" applyBorder="0" applyAlignment="0" applyProtection="0"/>
    <xf numFmtId="166" fontId="69"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169" fontId="69" fillId="0" borderId="0" applyFont="0" applyFill="0" applyBorder="0" applyAlignment="0" applyProtection="0"/>
    <xf numFmtId="9" fontId="68" fillId="0" borderId="0" applyFont="0" applyFill="0" applyBorder="0" applyAlignment="0" applyProtection="0"/>
    <xf numFmtId="0" fontId="2" fillId="0" borderId="0"/>
    <xf numFmtId="0" fontId="68" fillId="0" borderId="0"/>
    <xf numFmtId="170" fontId="68" fillId="0" borderId="0" applyFont="0" applyFill="0" applyBorder="0" applyAlignment="0" applyProtection="0"/>
    <xf numFmtId="170" fontId="68" fillId="0" borderId="0" applyFont="0" applyFill="0" applyBorder="0" applyAlignment="0" applyProtection="0"/>
  </cellStyleXfs>
  <cellXfs count="472">
    <xf numFmtId="0" fontId="0" fillId="0" borderId="0" xfId="0"/>
    <xf numFmtId="0" fontId="29" fillId="20" borderId="0" xfId="0" applyFont="1" applyFill="1" applyBorder="1" applyAlignment="1" applyProtection="1">
      <alignment horizontal="right"/>
      <protection locked="0"/>
    </xf>
    <xf numFmtId="0" fontId="0" fillId="20" borderId="0" xfId="0" applyFill="1" applyProtection="1">
      <protection locked="0"/>
    </xf>
    <xf numFmtId="0" fontId="0" fillId="0" borderId="0" xfId="0" applyProtection="1">
      <protection locked="0"/>
    </xf>
    <xf numFmtId="0" fontId="10" fillId="20" borderId="0" xfId="5" applyFont="1" applyFill="1" applyAlignment="1" applyProtection="1">
      <alignment vertical="center"/>
      <protection locked="0"/>
    </xf>
    <xf numFmtId="0" fontId="39" fillId="20" borderId="0" xfId="0" applyFont="1" applyFill="1" applyProtection="1">
      <protection locked="0"/>
    </xf>
    <xf numFmtId="0" fontId="29" fillId="20" borderId="0" xfId="0" applyFont="1" applyFill="1" applyProtection="1">
      <protection locked="0"/>
    </xf>
    <xf numFmtId="0" fontId="41" fillId="20" borderId="0" xfId="0" applyFont="1" applyFill="1" applyProtection="1">
      <protection locked="0"/>
    </xf>
    <xf numFmtId="0" fontId="39" fillId="0" borderId="0" xfId="0" applyFont="1" applyProtection="1">
      <protection locked="0"/>
    </xf>
    <xf numFmtId="49" fontId="42" fillId="0" borderId="0" xfId="1" applyNumberFormat="1" applyFont="1" applyProtection="1">
      <protection locked="0"/>
    </xf>
    <xf numFmtId="0" fontId="40" fillId="0" borderId="0" xfId="0" applyFont="1" applyProtection="1">
      <protection locked="0"/>
    </xf>
    <xf numFmtId="0" fontId="32" fillId="0" borderId="0" xfId="0" applyFont="1" applyProtection="1">
      <protection locked="0"/>
    </xf>
    <xf numFmtId="0" fontId="2" fillId="0" borderId="0" xfId="58" applyFont="1" applyProtection="1">
      <protection locked="0"/>
    </xf>
    <xf numFmtId="0" fontId="2" fillId="19" borderId="0" xfId="58" applyFont="1" applyFill="1" applyProtection="1">
      <protection locked="0"/>
    </xf>
    <xf numFmtId="0" fontId="37" fillId="0" borderId="0" xfId="59" applyProtection="1">
      <protection locked="0"/>
    </xf>
    <xf numFmtId="0" fontId="37" fillId="20" borderId="0" xfId="59" applyFill="1" applyAlignment="1" applyProtection="1">
      <alignment horizontal="right"/>
      <protection locked="0"/>
    </xf>
    <xf numFmtId="0" fontId="6" fillId="0" borderId="0" xfId="0" applyFont="1" applyFill="1" applyBorder="1" applyAlignment="1" applyProtection="1">
      <protection locked="0"/>
    </xf>
    <xf numFmtId="0" fontId="2" fillId="20" borderId="0" xfId="59" applyFont="1" applyFill="1" applyProtection="1">
      <protection locked="0"/>
    </xf>
    <xf numFmtId="0" fontId="37" fillId="0" borderId="0" xfId="59" applyFill="1" applyProtection="1">
      <protection locked="0"/>
    </xf>
    <xf numFmtId="0" fontId="2" fillId="0" borderId="0" xfId="59" applyFont="1" applyFill="1" applyProtection="1">
      <protection locked="0"/>
    </xf>
    <xf numFmtId="0" fontId="37" fillId="21" borderId="0" xfId="59" applyFill="1" applyProtection="1">
      <protection locked="0"/>
    </xf>
    <xf numFmtId="0" fontId="44" fillId="16" borderId="29" xfId="0" applyNumberFormat="1" applyFont="1" applyFill="1" applyBorder="1" applyAlignment="1" applyProtection="1">
      <alignment horizontal="right"/>
      <protection locked="0"/>
    </xf>
    <xf numFmtId="0" fontId="44" fillId="17" borderId="29" xfId="0" applyFont="1" applyFill="1" applyBorder="1" applyAlignment="1" applyProtection="1">
      <alignment horizontal="center"/>
      <protection locked="0"/>
    </xf>
    <xf numFmtId="0" fontId="44" fillId="18" borderId="29" xfId="0" applyFont="1" applyFill="1" applyBorder="1" applyAlignment="1" applyProtection="1">
      <alignment horizontal="left"/>
      <protection locked="0"/>
    </xf>
    <xf numFmtId="0" fontId="44" fillId="16" borderId="46" xfId="0" applyNumberFormat="1" applyFont="1" applyFill="1" applyBorder="1" applyAlignment="1" applyProtection="1">
      <alignment horizontal="right"/>
      <protection locked="0"/>
    </xf>
    <xf numFmtId="0" fontId="44" fillId="17" borderId="46" xfId="0" applyFont="1" applyFill="1" applyBorder="1" applyAlignment="1" applyProtection="1">
      <alignment horizontal="center"/>
      <protection locked="0"/>
    </xf>
    <xf numFmtId="0" fontId="44" fillId="18" borderId="46" xfId="0" applyFont="1" applyFill="1" applyBorder="1" applyAlignment="1" applyProtection="1">
      <alignment horizontal="left"/>
      <protection locked="0"/>
    </xf>
    <xf numFmtId="0" fontId="2" fillId="20" borderId="0" xfId="59" applyFont="1" applyFill="1" applyAlignment="1" applyProtection="1">
      <alignment horizontal="left"/>
      <protection locked="0"/>
    </xf>
    <xf numFmtId="0" fontId="0" fillId="0" borderId="0" xfId="0" applyFont="1" applyProtection="1">
      <protection locked="0"/>
    </xf>
    <xf numFmtId="0" fontId="6" fillId="20" borderId="0" xfId="0" applyFont="1" applyFill="1" applyBorder="1" applyAlignment="1" applyProtection="1"/>
    <xf numFmtId="0" fontId="6" fillId="20" borderId="0" xfId="0" applyFont="1" applyFill="1" applyBorder="1" applyAlignment="1" applyProtection="1">
      <alignment horizontal="right"/>
    </xf>
    <xf numFmtId="0" fontId="46" fillId="13" borderId="0" xfId="0" applyFont="1" applyFill="1" applyAlignment="1" applyProtection="1">
      <alignment horizontal="right" vertical="center"/>
    </xf>
    <xf numFmtId="0" fontId="0" fillId="0" borderId="0" xfId="0" applyProtection="1"/>
    <xf numFmtId="0" fontId="8" fillId="13" borderId="0" xfId="0" applyFont="1" applyFill="1" applyAlignment="1" applyProtection="1">
      <alignment vertical="center"/>
    </xf>
    <xf numFmtId="0" fontId="0" fillId="13" borderId="0" xfId="0" applyFill="1" applyProtection="1"/>
    <xf numFmtId="0" fontId="0" fillId="0" borderId="0" xfId="0" applyFont="1" applyProtection="1"/>
    <xf numFmtId="0" fontId="0" fillId="13" borderId="0" xfId="0" applyFont="1" applyFill="1" applyProtection="1"/>
    <xf numFmtId="0" fontId="11" fillId="20" borderId="0" xfId="5" applyFont="1" applyFill="1" applyAlignment="1" applyProtection="1">
      <alignment horizontal="left" vertical="center" wrapText="1"/>
      <protection locked="0"/>
    </xf>
    <xf numFmtId="0" fontId="11" fillId="20" borderId="0" xfId="5" applyFont="1" applyFill="1" applyAlignment="1" applyProtection="1">
      <alignment horizontal="center" vertical="center" wrapText="1"/>
      <protection locked="0"/>
    </xf>
    <xf numFmtId="0" fontId="11" fillId="20" borderId="0" xfId="5" applyFont="1" applyFill="1" applyAlignment="1" applyProtection="1">
      <alignment horizontal="center" vertical="center" textRotation="90" wrapText="1"/>
      <protection locked="0"/>
    </xf>
    <xf numFmtId="0" fontId="6" fillId="0" borderId="0" xfId="0" applyFont="1" applyFill="1" applyProtection="1">
      <protection locked="0"/>
    </xf>
    <xf numFmtId="0" fontId="0" fillId="0" borderId="0" xfId="0" applyFill="1" applyProtection="1">
      <protection locked="0"/>
    </xf>
    <xf numFmtId="0" fontId="11" fillId="20" borderId="0" xfId="0" applyFont="1" applyFill="1" applyBorder="1" applyProtection="1">
      <protection locked="0"/>
    </xf>
    <xf numFmtId="0" fontId="32" fillId="20" borderId="0" xfId="0" applyFont="1" applyFill="1" applyAlignment="1" applyProtection="1">
      <alignment horizontal="right"/>
      <protection locked="0"/>
    </xf>
    <xf numFmtId="0" fontId="1" fillId="0" borderId="0" xfId="0" applyFont="1" applyFill="1" applyAlignment="1" applyProtection="1">
      <alignment vertical="center"/>
      <protection locked="0"/>
    </xf>
    <xf numFmtId="0" fontId="8" fillId="20" borderId="0" xfId="0" applyFont="1" applyFill="1" applyAlignment="1" applyProtection="1">
      <alignment vertical="center"/>
      <protection locked="0"/>
    </xf>
    <xf numFmtId="0" fontId="0" fillId="20" borderId="0" xfId="0" applyFont="1" applyFill="1" applyProtection="1">
      <protection locked="0"/>
    </xf>
    <xf numFmtId="0" fontId="11" fillId="20" borderId="0" xfId="5" applyFont="1" applyFill="1" applyBorder="1" applyAlignment="1" applyProtection="1">
      <alignment horizontal="center" vertical="center" wrapText="1"/>
      <protection locked="0"/>
    </xf>
    <xf numFmtId="0" fontId="30" fillId="0" borderId="0" xfId="0" applyFont="1" applyProtection="1">
      <protection locked="0"/>
    </xf>
    <xf numFmtId="0" fontId="11" fillId="20" borderId="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right" vertical="center" wrapText="1"/>
      <protection locked="0"/>
    </xf>
    <xf numFmtId="0" fontId="10" fillId="0" borderId="0" xfId="0" applyFont="1" applyProtection="1">
      <protection locked="0"/>
    </xf>
    <xf numFmtId="0" fontId="10" fillId="0" borderId="0" xfId="0" applyFont="1" applyAlignment="1" applyProtection="1">
      <alignment wrapText="1"/>
      <protection locked="0"/>
    </xf>
    <xf numFmtId="0" fontId="0" fillId="0" borderId="0" xfId="0" applyAlignment="1" applyProtection="1">
      <alignment vertical="center"/>
      <protection locked="0"/>
    </xf>
    <xf numFmtId="0" fontId="11" fillId="13" borderId="0" xfId="6" applyFont="1" applyFill="1" applyBorder="1" applyAlignment="1" applyProtection="1">
      <alignment horizontal="right" wrapText="1"/>
      <protection locked="0"/>
    </xf>
    <xf numFmtId="0" fontId="7" fillId="0" borderId="0" xfId="48" applyFont="1" applyFill="1" applyBorder="1" applyAlignment="1" applyProtection="1">
      <alignment vertical="center"/>
      <protection locked="0"/>
    </xf>
    <xf numFmtId="0" fontId="27" fillId="0" borderId="0" xfId="0" applyFont="1" applyProtection="1">
      <protection locked="0"/>
    </xf>
    <xf numFmtId="0" fontId="7" fillId="0" borderId="0" xfId="48" applyFont="1" applyFill="1" applyBorder="1" applyAlignment="1" applyProtection="1">
      <alignment horizontal="center" vertical="center" wrapText="1"/>
      <protection locked="0"/>
    </xf>
    <xf numFmtId="0" fontId="7" fillId="0" borderId="0" xfId="48" quotePrefix="1" applyFont="1" applyFill="1" applyBorder="1" applyAlignment="1" applyProtection="1">
      <alignment horizontal="center" vertical="center" wrapText="1"/>
      <protection locked="0"/>
    </xf>
    <xf numFmtId="0" fontId="27" fillId="0" borderId="0" xfId="48" applyFont="1" applyFill="1" applyProtection="1">
      <protection locked="0"/>
    </xf>
    <xf numFmtId="0" fontId="27" fillId="0" borderId="0" xfId="48" applyFont="1" applyAlignment="1" applyProtection="1">
      <alignment wrapText="1"/>
      <protection locked="0"/>
    </xf>
    <xf numFmtId="0" fontId="34" fillId="0" borderId="0" xfId="0" applyFont="1" applyProtection="1">
      <protection locked="0"/>
    </xf>
    <xf numFmtId="0" fontId="63" fillId="13" borderId="0" xfId="48" applyFont="1" applyFill="1" applyBorder="1" applyProtection="1">
      <protection locked="0"/>
    </xf>
    <xf numFmtId="0" fontId="66" fillId="13" borderId="0" xfId="48" applyFont="1" applyFill="1" applyBorder="1" applyProtection="1">
      <protection locked="0"/>
    </xf>
    <xf numFmtId="0" fontId="0" fillId="3" borderId="0" xfId="0" applyFont="1" applyFill="1" applyAlignment="1" applyProtection="1">
      <protection locked="0"/>
    </xf>
    <xf numFmtId="0" fontId="0" fillId="3" borderId="0" xfId="0" applyFill="1" applyProtection="1">
      <protection locked="0"/>
    </xf>
    <xf numFmtId="0" fontId="44" fillId="3" borderId="29" xfId="110" applyNumberFormat="1" applyFont="1" applyFill="1" applyBorder="1" applyAlignment="1" applyProtection="1">
      <alignment horizontal="right"/>
      <protection locked="0"/>
    </xf>
    <xf numFmtId="0" fontId="44" fillId="3" borderId="29" xfId="110" applyFont="1" applyFill="1" applyBorder="1" applyAlignment="1" applyProtection="1">
      <alignment horizontal="center"/>
      <protection locked="0"/>
    </xf>
    <xf numFmtId="0" fontId="44" fillId="3" borderId="29" xfId="110" applyFont="1" applyFill="1" applyBorder="1" applyAlignment="1" applyProtection="1">
      <alignment horizontal="left"/>
      <protection locked="0"/>
    </xf>
    <xf numFmtId="0" fontId="44" fillId="3" borderId="46" xfId="115" applyNumberFormat="1" applyFont="1" applyFill="1" applyBorder="1" applyAlignment="1" applyProtection="1">
      <alignment horizontal="right"/>
      <protection locked="0"/>
    </xf>
    <xf numFmtId="0" fontId="44" fillId="3" borderId="46" xfId="115" applyFont="1" applyFill="1" applyBorder="1" applyAlignment="1" applyProtection="1">
      <alignment horizontal="center"/>
      <protection locked="0"/>
    </xf>
    <xf numFmtId="0" fontId="44" fillId="3" borderId="46" xfId="115" applyFont="1" applyFill="1" applyBorder="1" applyAlignment="1" applyProtection="1">
      <alignment horizontal="left"/>
      <protection locked="0"/>
    </xf>
    <xf numFmtId="0" fontId="44" fillId="3" borderId="29" xfId="115" applyNumberFormat="1" applyFont="1" applyFill="1" applyBorder="1" applyAlignment="1" applyProtection="1">
      <alignment horizontal="right"/>
      <protection locked="0"/>
    </xf>
    <xf numFmtId="0" fontId="44" fillId="3" borderId="29" xfId="115" applyFont="1" applyFill="1" applyBorder="1" applyAlignment="1" applyProtection="1">
      <alignment horizontal="center"/>
      <protection locked="0"/>
    </xf>
    <xf numFmtId="0" fontId="44" fillId="3" borderId="29" xfId="115" applyFont="1" applyFill="1" applyBorder="1" applyAlignment="1" applyProtection="1">
      <alignment horizontal="left"/>
      <protection locked="0"/>
    </xf>
    <xf numFmtId="0" fontId="44" fillId="3" borderId="29" xfId="0" applyFont="1" applyFill="1" applyBorder="1" applyAlignment="1" applyProtection="1">
      <alignment horizontal="center"/>
      <protection locked="0"/>
    </xf>
    <xf numFmtId="0" fontId="44" fillId="3" borderId="29" xfId="0" applyFont="1" applyFill="1" applyBorder="1" applyAlignment="1" applyProtection="1">
      <alignment horizontal="left"/>
      <protection locked="0"/>
    </xf>
    <xf numFmtId="0" fontId="10" fillId="13" borderId="0" xfId="7003" quotePrefix="1" applyFont="1" applyFill="1" applyBorder="1" applyAlignment="1" applyProtection="1">
      <alignment vertical="center" wrapText="1"/>
    </xf>
    <xf numFmtId="0" fontId="32" fillId="0" borderId="60" xfId="6991" applyFont="1" applyBorder="1" applyProtection="1">
      <protection locked="0"/>
    </xf>
    <xf numFmtId="0" fontId="10" fillId="13" borderId="0" xfId="0" quotePrefix="1" applyFont="1" applyFill="1" applyBorder="1" applyAlignment="1" applyProtection="1">
      <alignment wrapText="1"/>
    </xf>
    <xf numFmtId="0" fontId="10" fillId="13" borderId="0" xfId="7031" quotePrefix="1" applyFont="1" applyFill="1" applyAlignment="1" applyProtection="1">
      <alignment horizontal="center"/>
    </xf>
    <xf numFmtId="0" fontId="2" fillId="0" borderId="0" xfId="38796" applyFont="1" applyProtection="1">
      <protection locked="0"/>
    </xf>
    <xf numFmtId="49" fontId="2" fillId="0" borderId="0" xfId="38796" applyNumberFormat="1" applyFont="1" applyProtection="1">
      <protection locked="0"/>
    </xf>
    <xf numFmtId="0" fontId="2" fillId="19" borderId="0" xfId="38796" applyFont="1" applyFill="1" applyProtection="1">
      <protection locked="0"/>
    </xf>
    <xf numFmtId="49" fontId="2" fillId="19" borderId="0" xfId="38796" applyNumberFormat="1" applyFont="1" applyFill="1" applyProtection="1">
      <protection locked="0"/>
    </xf>
    <xf numFmtId="0" fontId="2" fillId="20" borderId="0" xfId="38796" applyFont="1" applyFill="1" applyProtection="1">
      <protection locked="0"/>
    </xf>
    <xf numFmtId="0" fontId="2" fillId="0" borderId="0" xfId="38796" applyProtection="1">
      <protection locked="0"/>
    </xf>
    <xf numFmtId="0" fontId="37" fillId="0" borderId="0" xfId="7041" applyProtection="1">
      <protection locked="0"/>
    </xf>
    <xf numFmtId="0" fontId="2" fillId="34" borderId="0" xfId="38796" applyFont="1" applyFill="1" applyProtection="1">
      <protection locked="0"/>
    </xf>
    <xf numFmtId="49" fontId="2" fillId="34" borderId="0" xfId="38796" applyNumberFormat="1" applyFont="1" applyFill="1" applyProtection="1">
      <protection locked="0"/>
    </xf>
    <xf numFmtId="49" fontId="42" fillId="20" borderId="0" xfId="1" applyNumberFormat="1" applyFont="1" applyFill="1" applyProtection="1">
      <protection locked="0"/>
    </xf>
    <xf numFmtId="0" fontId="8" fillId="20" borderId="0" xfId="0" applyFont="1" applyFill="1" applyBorder="1" applyAlignment="1" applyProtection="1">
      <alignment vertical="center"/>
      <protection locked="0"/>
    </xf>
    <xf numFmtId="0" fontId="11" fillId="20" borderId="40" xfId="5" applyFont="1" applyFill="1" applyBorder="1" applyAlignment="1" applyProtection="1">
      <alignment horizontal="center" vertical="center" wrapText="1"/>
      <protection locked="0"/>
    </xf>
    <xf numFmtId="0" fontId="10" fillId="20" borderId="0" xfId="0" applyFont="1" applyFill="1" applyBorder="1" applyAlignment="1" applyProtection="1">
      <alignment wrapText="1"/>
      <protection locked="0"/>
    </xf>
    <xf numFmtId="0" fontId="11" fillId="20" borderId="0" xfId="5" applyFont="1" applyFill="1" applyBorder="1" applyAlignment="1" applyProtection="1">
      <alignment horizontal="center" vertical="center" textRotation="90" wrapText="1"/>
      <protection locked="0"/>
    </xf>
    <xf numFmtId="0" fontId="28" fillId="20" borderId="39" xfId="0" applyFont="1" applyFill="1" applyBorder="1" applyAlignment="1" applyProtection="1">
      <alignment wrapText="1"/>
      <protection locked="0"/>
    </xf>
    <xf numFmtId="0" fontId="44" fillId="3" borderId="49" xfId="115" applyNumberFormat="1" applyFont="1" applyFill="1" applyBorder="1" applyAlignment="1" applyProtection="1">
      <alignment horizontal="right"/>
      <protection locked="0"/>
    </xf>
    <xf numFmtId="0" fontId="44" fillId="16" borderId="49" xfId="0" applyNumberFormat="1" applyFont="1" applyFill="1" applyBorder="1" applyAlignment="1" applyProtection="1">
      <alignment horizontal="right"/>
      <protection locked="0"/>
    </xf>
    <xf numFmtId="0" fontId="6" fillId="20" borderId="0" xfId="0" applyFont="1" applyFill="1" applyBorder="1" applyAlignment="1" applyProtection="1">
      <alignment horizontal="center"/>
      <protection locked="0"/>
    </xf>
    <xf numFmtId="0" fontId="64" fillId="20" borderId="0" xfId="0" applyFont="1" applyFill="1" applyBorder="1" applyAlignment="1" applyProtection="1">
      <alignment vertical="center"/>
      <protection locked="0"/>
    </xf>
    <xf numFmtId="0" fontId="1" fillId="20" borderId="62" xfId="48" applyFont="1" applyFill="1" applyBorder="1" applyProtection="1">
      <protection locked="0"/>
    </xf>
    <xf numFmtId="0" fontId="11" fillId="30" borderId="0" xfId="0" applyFont="1" applyFill="1" applyBorder="1" applyAlignment="1" applyProtection="1">
      <alignment horizontal="center" vertical="center" textRotation="90" wrapText="1"/>
      <protection locked="0"/>
    </xf>
    <xf numFmtId="0" fontId="32" fillId="20" borderId="0" xfId="0" applyFont="1" applyFill="1" applyProtection="1">
      <protection locked="0"/>
    </xf>
    <xf numFmtId="0" fontId="11" fillId="20" borderId="4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center" vertical="center" wrapText="1"/>
      <protection locked="0"/>
    </xf>
    <xf numFmtId="0" fontId="11" fillId="13" borderId="0" xfId="11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vertical="center" wrapText="1"/>
      <protection locked="0"/>
    </xf>
    <xf numFmtId="0" fontId="11" fillId="20" borderId="40" xfId="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wrapText="1"/>
      <protection locked="0"/>
    </xf>
    <xf numFmtId="0" fontId="65" fillId="20" borderId="40" xfId="5" quotePrefix="1" applyFont="1" applyFill="1" applyBorder="1" applyAlignment="1" applyProtection="1">
      <alignment horizontal="right" vertical="center" wrapText="1"/>
      <protection locked="0"/>
    </xf>
    <xf numFmtId="0" fontId="65" fillId="20" borderId="40" xfId="5" applyFont="1" applyFill="1" applyBorder="1" applyAlignment="1" applyProtection="1">
      <alignment horizontal="right" vertical="center" wrapText="1"/>
      <protection locked="0"/>
    </xf>
    <xf numFmtId="0" fontId="0" fillId="20" borderId="0" xfId="48" applyFont="1" applyFill="1" applyBorder="1" applyAlignment="1" applyProtection="1">
      <alignment horizontal="center" vertical="center" wrapText="1"/>
      <protection locked="0"/>
    </xf>
    <xf numFmtId="46" fontId="11" fillId="20" borderId="40" xfId="5" quotePrefix="1" applyNumberFormat="1" applyFont="1" applyFill="1" applyBorder="1" applyAlignment="1" applyProtection="1">
      <alignment horizontal="right" vertical="center" wrapText="1"/>
      <protection locked="0"/>
    </xf>
    <xf numFmtId="171" fontId="37" fillId="20" borderId="0" xfId="59" applyNumberFormat="1" applyFill="1" applyAlignment="1" applyProtection="1">
      <alignment horizontal="right"/>
      <protection locked="0"/>
    </xf>
    <xf numFmtId="0" fontId="8" fillId="13" borderId="0" xfId="0" applyFont="1" applyFill="1" applyAlignment="1" applyProtection="1">
      <alignment horizontal="left" vertical="center"/>
    </xf>
    <xf numFmtId="0" fontId="6" fillId="14" borderId="19" xfId="6" applyFont="1" applyFill="1" applyBorder="1" applyAlignment="1" applyProtection="1">
      <alignment horizontal="left" vertical="center" wrapText="1"/>
    </xf>
    <xf numFmtId="0" fontId="10" fillId="20" borderId="0" xfId="5" applyFont="1" applyFill="1" applyAlignment="1" applyProtection="1">
      <alignment vertical="center"/>
    </xf>
    <xf numFmtId="0" fontId="45" fillId="14" borderId="19" xfId="6" applyFont="1" applyFill="1" applyBorder="1" applyAlignment="1" applyProtection="1">
      <alignment horizontal="center" vertical="center" wrapText="1"/>
    </xf>
    <xf numFmtId="0" fontId="10" fillId="20" borderId="0" xfId="5" applyFont="1" applyFill="1" applyAlignment="1" applyProtection="1">
      <alignment vertical="center" wrapText="1"/>
    </xf>
    <xf numFmtId="0" fontId="10" fillId="20" borderId="0" xfId="5" applyFont="1" applyFill="1" applyBorder="1" applyAlignment="1" applyProtection="1">
      <alignment vertical="center" wrapText="1"/>
    </xf>
    <xf numFmtId="0" fontId="7" fillId="13" borderId="0" xfId="0" applyFont="1" applyFill="1" applyAlignment="1" applyProtection="1">
      <alignment horizontal="left" vertical="center" wrapText="1"/>
    </xf>
    <xf numFmtId="0" fontId="10" fillId="2" borderId="0" xfId="0" applyFont="1" applyFill="1" applyBorder="1" applyAlignment="1" applyProtection="1">
      <alignment wrapText="1"/>
    </xf>
    <xf numFmtId="0" fontId="10" fillId="2" borderId="0" xfId="0" applyFont="1" applyFill="1" applyAlignment="1" applyProtection="1">
      <alignment wrapText="1"/>
    </xf>
    <xf numFmtId="0" fontId="43" fillId="13" borderId="0" xfId="0" applyFont="1" applyFill="1" applyAlignment="1" applyProtection="1">
      <alignment vertical="center"/>
    </xf>
    <xf numFmtId="14" fontId="43" fillId="13" borderId="0" xfId="0" applyNumberFormat="1" applyFont="1" applyFill="1" applyAlignment="1" applyProtection="1">
      <alignment vertical="center"/>
    </xf>
    <xf numFmtId="0" fontId="43" fillId="13" borderId="0" xfId="0" applyFont="1" applyFill="1" applyAlignment="1" applyProtection="1">
      <alignment horizontal="left" vertical="center"/>
    </xf>
    <xf numFmtId="0" fontId="0" fillId="13" borderId="0" xfId="0" applyFill="1" applyAlignment="1" applyProtection="1">
      <alignment horizontal="left"/>
    </xf>
    <xf numFmtId="0" fontId="0" fillId="0" borderId="0" xfId="0" applyAlignment="1" applyProtection="1">
      <alignment horizontal="left"/>
    </xf>
    <xf numFmtId="0" fontId="0" fillId="13" borderId="0" xfId="0" applyFont="1" applyFill="1" applyAlignment="1" applyProtection="1">
      <alignment vertical="center"/>
    </xf>
    <xf numFmtId="0" fontId="48" fillId="13" borderId="0" xfId="0" applyFont="1" applyFill="1" applyBorder="1" applyAlignment="1" applyProtection="1">
      <alignment wrapText="1"/>
    </xf>
    <xf numFmtId="0" fontId="0" fillId="3" borderId="0" xfId="0" applyFont="1" applyFill="1" applyAlignment="1" applyProtection="1">
      <alignment vertical="center"/>
    </xf>
    <xf numFmtId="0" fontId="48" fillId="13" borderId="0" xfId="0" applyFont="1" applyFill="1" applyBorder="1" applyAlignment="1" applyProtection="1">
      <alignment vertical="top" wrapText="1"/>
    </xf>
    <xf numFmtId="0" fontId="6" fillId="13" borderId="0" xfId="38" applyFont="1" applyFill="1" applyAlignment="1" applyProtection="1">
      <alignment vertical="center"/>
    </xf>
    <xf numFmtId="0" fontId="5" fillId="13" borderId="0" xfId="2" applyFont="1" applyFill="1" applyAlignment="1" applyProtection="1">
      <alignment horizontal="center" vertical="center" wrapText="1"/>
    </xf>
    <xf numFmtId="0" fontId="6" fillId="3" borderId="0" xfId="38" applyFont="1" applyFill="1" applyAlignment="1" applyProtection="1">
      <alignment vertical="center"/>
    </xf>
    <xf numFmtId="0" fontId="8" fillId="13" borderId="0" xfId="0" applyFont="1" applyFill="1" applyAlignment="1" applyProtection="1">
      <alignment horizontal="center" vertical="center"/>
    </xf>
    <xf numFmtId="0" fontId="49" fillId="13" borderId="0" xfId="38" applyFont="1" applyFill="1" applyAlignment="1" applyProtection="1">
      <alignment vertical="center"/>
    </xf>
    <xf numFmtId="0" fontId="49" fillId="3" borderId="0" xfId="38" applyFont="1" applyFill="1" applyAlignment="1" applyProtection="1">
      <alignment vertical="center"/>
    </xf>
    <xf numFmtId="0" fontId="6" fillId="13" borderId="0" xfId="2" applyFont="1" applyFill="1" applyAlignment="1" applyProtection="1">
      <alignment horizontal="left" vertical="center"/>
    </xf>
    <xf numFmtId="0" fontId="6" fillId="13" borderId="0" xfId="2" applyFont="1" applyFill="1" applyAlignment="1" applyProtection="1">
      <alignment horizontal="left" vertical="center" wrapText="1"/>
    </xf>
    <xf numFmtId="0" fontId="53" fillId="13" borderId="0" xfId="38" applyFont="1" applyFill="1" applyAlignment="1" applyProtection="1">
      <alignment vertical="center"/>
    </xf>
    <xf numFmtId="0" fontId="6" fillId="13" borderId="0" xfId="38" applyFont="1" applyFill="1" applyProtection="1"/>
    <xf numFmtId="0" fontId="6" fillId="0" borderId="0" xfId="38" applyFont="1" applyFill="1" applyProtection="1"/>
    <xf numFmtId="0" fontId="54" fillId="13" borderId="0" xfId="0" applyFont="1" applyFill="1" applyAlignment="1" applyProtection="1">
      <alignment horizontal="center" vertical="center"/>
    </xf>
    <xf numFmtId="0" fontId="49" fillId="13" borderId="0" xfId="2" applyFont="1" applyFill="1" applyAlignment="1" applyProtection="1">
      <alignment vertical="center" wrapText="1"/>
    </xf>
    <xf numFmtId="0" fontId="49" fillId="3" borderId="0" xfId="38" applyFont="1" applyFill="1" applyProtection="1"/>
    <xf numFmtId="0" fontId="6" fillId="13" borderId="0" xfId="38" applyFont="1" applyFill="1" applyAlignment="1" applyProtection="1">
      <alignment horizontal="left" vertical="center" wrapText="1"/>
    </xf>
    <xf numFmtId="0" fontId="53" fillId="13" borderId="0" xfId="38" applyFont="1" applyFill="1" applyAlignment="1" applyProtection="1">
      <alignment horizontal="left" vertical="center"/>
    </xf>
    <xf numFmtId="0" fontId="0" fillId="13" borderId="0" xfId="0" applyFont="1" applyFill="1" applyAlignment="1" applyProtection="1">
      <alignment horizontal="left" vertical="center"/>
    </xf>
    <xf numFmtId="0" fontId="31" fillId="13" borderId="0" xfId="38" applyFont="1" applyFill="1" applyAlignment="1" applyProtection="1">
      <alignment horizontal="center" vertical="center" wrapText="1"/>
    </xf>
    <xf numFmtId="0" fontId="6" fillId="13" borderId="0" xfId="38" applyFont="1" applyFill="1" applyAlignment="1" applyProtection="1">
      <alignment horizontal="left" vertical="center"/>
    </xf>
    <xf numFmtId="0" fontId="55" fillId="13" borderId="0" xfId="0" applyFont="1" applyFill="1" applyAlignment="1" applyProtection="1">
      <alignment vertical="center"/>
    </xf>
    <xf numFmtId="0" fontId="55" fillId="3" borderId="0" xfId="0" applyFont="1" applyFill="1" applyAlignment="1" applyProtection="1">
      <alignment vertical="center"/>
    </xf>
    <xf numFmtId="0" fontId="55" fillId="13" borderId="0" xfId="0" applyFont="1" applyFill="1" applyAlignment="1" applyProtection="1">
      <alignment horizontal="left" vertical="center"/>
    </xf>
    <xf numFmtId="0" fontId="0" fillId="3" borderId="0" xfId="0" applyFont="1" applyFill="1" applyAlignment="1" applyProtection="1">
      <alignment horizontal="left" vertical="center"/>
    </xf>
    <xf numFmtId="0" fontId="46" fillId="22" borderId="0" xfId="0" applyFont="1" applyFill="1" applyAlignment="1" applyProtection="1">
      <alignment horizontal="right" vertical="center"/>
      <protection locked="0"/>
    </xf>
    <xf numFmtId="0" fontId="71" fillId="31" borderId="0" xfId="7001" applyFont="1" applyFill="1" applyAlignment="1" applyProtection="1">
      <alignment vertical="center"/>
    </xf>
    <xf numFmtId="0" fontId="71" fillId="31" borderId="0" xfId="7001" applyFont="1" applyFill="1" applyAlignment="1" applyProtection="1">
      <alignment horizontal="center" vertical="center"/>
    </xf>
    <xf numFmtId="0" fontId="71" fillId="31" borderId="0" xfId="7001" applyFont="1" applyFill="1" applyAlignment="1" applyProtection="1">
      <alignment horizontal="left" vertical="center"/>
    </xf>
    <xf numFmtId="0" fontId="9" fillId="2" borderId="0" xfId="7001" applyFont="1" applyFill="1" applyProtection="1"/>
    <xf numFmtId="0" fontId="9" fillId="2" borderId="0" xfId="7001" applyFont="1" applyFill="1" applyAlignment="1" applyProtection="1">
      <alignment horizontal="center" vertical="center"/>
    </xf>
    <xf numFmtId="0" fontId="9" fillId="2" borderId="0" xfId="7001" applyFont="1" applyFill="1" applyAlignment="1" applyProtection="1">
      <alignment horizontal="center"/>
    </xf>
    <xf numFmtId="0" fontId="9" fillId="2" borderId="0" xfId="7001" applyFont="1" applyFill="1" applyAlignment="1" applyProtection="1">
      <alignment horizontal="left"/>
    </xf>
    <xf numFmtId="0" fontId="9" fillId="2" borderId="0" xfId="7001" applyFont="1" applyFill="1" applyAlignment="1" applyProtection="1">
      <alignment horizontal="left" vertical="center" wrapText="1"/>
    </xf>
    <xf numFmtId="0" fontId="9" fillId="2" borderId="0" xfId="7001" applyFont="1" applyFill="1" applyAlignment="1" applyProtection="1">
      <alignment horizontal="center" vertical="center" wrapText="1"/>
    </xf>
    <xf numFmtId="0" fontId="72" fillId="31" borderId="0" xfId="7001" applyFont="1" applyFill="1" applyAlignment="1" applyProtection="1">
      <alignment vertical="center"/>
    </xf>
    <xf numFmtId="0" fontId="72" fillId="31" borderId="0" xfId="7001" applyFont="1" applyFill="1" applyAlignment="1" applyProtection="1">
      <alignment horizontal="center" vertical="center"/>
    </xf>
    <xf numFmtId="0" fontId="72" fillId="31" borderId="0" xfId="7001" applyFont="1" applyFill="1" applyAlignment="1" applyProtection="1">
      <alignment horizontal="left" vertical="center"/>
    </xf>
    <xf numFmtId="0" fontId="73" fillId="32" borderId="50" xfId="7001" applyFont="1" applyFill="1" applyBorder="1" applyAlignment="1" applyProtection="1">
      <alignment horizontal="left" vertical="center" wrapText="1"/>
    </xf>
    <xf numFmtId="1" fontId="74" fillId="2" borderId="29" xfId="7001" applyNumberFormat="1" applyFont="1" applyFill="1" applyBorder="1" applyAlignment="1" applyProtection="1">
      <alignment vertical="center" wrapText="1"/>
    </xf>
    <xf numFmtId="1" fontId="75"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horizontal="center" vertical="center" wrapText="1"/>
    </xf>
    <xf numFmtId="1" fontId="74" fillId="2" borderId="0" xfId="7001" applyNumberFormat="1" applyFont="1" applyFill="1" applyBorder="1" applyAlignment="1" applyProtection="1">
      <alignment horizontal="left" vertical="center" wrapText="1"/>
    </xf>
    <xf numFmtId="0" fontId="76" fillId="32" borderId="50" xfId="7001" applyFont="1" applyFill="1" applyBorder="1" applyAlignment="1" applyProtection="1">
      <alignment horizontal="left" vertical="center" wrapText="1" indent="1"/>
    </xf>
    <xf numFmtId="0" fontId="56" fillId="32" borderId="60" xfId="7001" applyFont="1" applyFill="1" applyBorder="1" applyAlignment="1" applyProtection="1">
      <alignment horizontal="center" vertical="center" wrapText="1"/>
    </xf>
    <xf numFmtId="0" fontId="30" fillId="32" borderId="60" xfId="7001" applyFont="1" applyFill="1" applyBorder="1" applyAlignment="1" applyProtection="1">
      <alignment horizontal="center" vertical="center" wrapText="1"/>
    </xf>
    <xf numFmtId="0" fontId="30" fillId="32" borderId="60" xfId="7001" quotePrefix="1" applyFont="1" applyFill="1" applyBorder="1" applyAlignment="1" applyProtection="1">
      <alignment horizontal="center" vertical="center" wrapText="1"/>
    </xf>
    <xf numFmtId="0" fontId="30" fillId="32" borderId="60" xfId="7001" applyFont="1" applyFill="1" applyBorder="1" applyAlignment="1" applyProtection="1">
      <alignment horizontal="left" vertical="center" wrapText="1"/>
    </xf>
    <xf numFmtId="0" fontId="51" fillId="32" borderId="60" xfId="109" applyFill="1" applyBorder="1" applyAlignment="1" applyProtection="1">
      <alignment horizontal="left" vertical="center" wrapText="1"/>
    </xf>
    <xf numFmtId="0" fontId="10" fillId="32" borderId="60" xfId="7001" applyFont="1" applyFill="1" applyBorder="1" applyAlignment="1" applyProtection="1">
      <alignment horizontal="center" vertical="center" wrapText="1"/>
    </xf>
    <xf numFmtId="0" fontId="10" fillId="32" borderId="60" xfId="7001" quotePrefix="1" applyFont="1" applyFill="1" applyBorder="1" applyAlignment="1" applyProtection="1">
      <alignment horizontal="center" vertical="center" wrapText="1"/>
    </xf>
    <xf numFmtId="3" fontId="10" fillId="32" borderId="60" xfId="7001" applyNumberFormat="1" applyFont="1" applyFill="1" applyBorder="1" applyAlignment="1" applyProtection="1">
      <alignment horizontal="center" vertical="center" wrapText="1"/>
    </xf>
    <xf numFmtId="0" fontId="56" fillId="32" borderId="59" xfId="7003" applyFont="1" applyFill="1" applyBorder="1" applyAlignment="1" applyProtection="1">
      <alignment vertical="center" wrapText="1"/>
    </xf>
    <xf numFmtId="0" fontId="10" fillId="13" borderId="0" xfId="0" quotePrefix="1" applyFont="1" applyFill="1" applyBorder="1" applyAlignment="1" applyProtection="1">
      <alignment vertical="top" wrapText="1"/>
    </xf>
    <xf numFmtId="0" fontId="10" fillId="13" borderId="0" xfId="7031" quotePrefix="1" applyFont="1" applyFill="1" applyProtection="1"/>
    <xf numFmtId="0" fontId="10" fillId="13" borderId="0" xfId="7031" applyFont="1" applyFill="1" applyAlignment="1" applyProtection="1">
      <alignment horizontal="center"/>
    </xf>
    <xf numFmtId="3" fontId="10" fillId="13" borderId="0" xfId="7031" applyNumberFormat="1" applyFont="1" applyFill="1" applyProtection="1"/>
    <xf numFmtId="0" fontId="77" fillId="13" borderId="0" xfId="109" applyFont="1" applyFill="1" applyProtection="1"/>
    <xf numFmtId="0" fontId="6" fillId="2" borderId="29" xfId="5" applyFont="1" applyFill="1" applyBorder="1" applyAlignment="1" applyProtection="1">
      <alignment horizontal="center" vertical="center" wrapText="1"/>
      <protection locked="0"/>
    </xf>
    <xf numFmtId="0" fontId="46" fillId="13" borderId="0" xfId="0" applyFont="1" applyFill="1" applyAlignment="1" applyProtection="1">
      <alignment vertical="center"/>
    </xf>
    <xf numFmtId="0" fontId="6" fillId="30" borderId="0" xfId="0" applyFont="1" applyFill="1" applyBorder="1" applyAlignment="1" applyProtection="1">
      <alignment horizontal="right"/>
    </xf>
    <xf numFmtId="0" fontId="6" fillId="13" borderId="0" xfId="0" applyFont="1" applyFill="1" applyProtection="1"/>
    <xf numFmtId="0" fontId="6" fillId="20" borderId="0" xfId="0" applyFont="1" applyFill="1" applyBorder="1" applyProtection="1"/>
    <xf numFmtId="0" fontId="6" fillId="20" borderId="0" xfId="0" applyFont="1" applyFill="1" applyProtection="1"/>
    <xf numFmtId="0" fontId="11" fillId="20" borderId="0" xfId="5" applyFont="1" applyFill="1" applyAlignment="1" applyProtection="1">
      <alignment horizontal="left" vertical="center"/>
    </xf>
    <xf numFmtId="0" fontId="11" fillId="20" borderId="0" xfId="5" applyFont="1" applyFill="1" applyAlignment="1" applyProtection="1">
      <alignment wrapText="1"/>
    </xf>
    <xf numFmtId="0" fontId="11" fillId="20" borderId="0" xfId="5" applyFont="1" applyFill="1" applyAlignment="1" applyProtection="1">
      <alignment horizontal="left" vertical="center" wrapText="1"/>
    </xf>
    <xf numFmtId="0" fontId="11" fillId="20" borderId="0" xfId="5" applyFont="1" applyFill="1" applyBorder="1" applyAlignment="1" applyProtection="1">
      <alignment horizontal="left" vertical="center" wrapText="1"/>
    </xf>
    <xf numFmtId="0" fontId="11" fillId="20" borderId="0" xfId="5" applyFont="1" applyFill="1" applyAlignment="1" applyProtection="1">
      <alignment horizontal="center" vertical="center" wrapText="1"/>
    </xf>
    <xf numFmtId="0" fontId="6" fillId="0" borderId="0" xfId="0" applyFont="1" applyFill="1" applyBorder="1" applyAlignment="1" applyProtection="1"/>
    <xf numFmtId="0" fontId="6" fillId="0" borderId="0" xfId="0" applyFont="1" applyFill="1" applyBorder="1" applyAlignment="1" applyProtection="1">
      <alignment horizontal="right"/>
    </xf>
    <xf numFmtId="0" fontId="0" fillId="0" borderId="0" xfId="0" applyAlignment="1" applyProtection="1">
      <alignment horizontal="center"/>
    </xf>
    <xf numFmtId="0" fontId="11" fillId="13" borderId="0" xfId="5" applyFont="1" applyFill="1" applyAlignment="1" applyProtection="1">
      <alignment wrapText="1"/>
    </xf>
    <xf numFmtId="0" fontId="0" fillId="20" borderId="0" xfId="0" applyFill="1" applyProtection="1"/>
    <xf numFmtId="0" fontId="11" fillId="20" borderId="0" xfId="5" applyFont="1" applyFill="1" applyAlignment="1" applyProtection="1">
      <alignment horizontal="center" vertical="center" textRotation="90" wrapText="1"/>
    </xf>
    <xf numFmtId="0" fontId="6" fillId="0" borderId="0" xfId="0" applyFont="1" applyFill="1" applyProtection="1"/>
    <xf numFmtId="0" fontId="6" fillId="2" borderId="29" xfId="0" applyFont="1" applyFill="1" applyBorder="1" applyAlignment="1" applyProtection="1">
      <alignment horizontal="left" vertical="center" indent="2"/>
    </xf>
    <xf numFmtId="0" fontId="11" fillId="20" borderId="0" xfId="0" applyFont="1" applyFill="1" applyBorder="1" applyAlignment="1" applyProtection="1">
      <alignment wrapText="1"/>
    </xf>
    <xf numFmtId="0" fontId="11" fillId="20" borderId="0" xfId="0" applyFont="1" applyFill="1" applyBorder="1" applyProtection="1"/>
    <xf numFmtId="0" fontId="11" fillId="13" borderId="0" xfId="0" applyFont="1" applyFill="1" applyProtection="1"/>
    <xf numFmtId="0" fontId="6" fillId="15" borderId="29" xfId="0" applyFont="1" applyFill="1" applyBorder="1" applyAlignment="1" applyProtection="1">
      <alignment horizontal="left" vertical="center" indent="2"/>
    </xf>
    <xf numFmtId="0" fontId="65" fillId="20" borderId="0" xfId="5" applyFont="1" applyFill="1" applyAlignment="1" applyProtection="1">
      <alignment horizontal="center" vertical="center" wrapText="1"/>
    </xf>
    <xf numFmtId="0" fontId="10" fillId="20" borderId="0" xfId="0" applyNumberFormat="1" applyFont="1" applyFill="1" applyProtection="1"/>
    <xf numFmtId="0" fontId="10" fillId="20" borderId="0" xfId="0" applyFont="1" applyFill="1" applyProtection="1"/>
    <xf numFmtId="0" fontId="1" fillId="0" borderId="0" xfId="0" applyFont="1" applyFill="1" applyAlignment="1" applyProtection="1">
      <alignment vertical="center"/>
    </xf>
    <xf numFmtId="0" fontId="6" fillId="2" borderId="29" xfId="5" applyFont="1" applyFill="1" applyBorder="1" applyAlignment="1" applyProtection="1">
      <alignment horizontal="center" vertical="center" wrapText="1"/>
    </xf>
    <xf numFmtId="0" fontId="6" fillId="20" borderId="0" xfId="5" applyFont="1" applyFill="1" applyAlignment="1" applyProtection="1">
      <alignment wrapText="1"/>
    </xf>
    <xf numFmtId="0" fontId="8" fillId="20" borderId="0" xfId="0" applyFont="1" applyFill="1" applyAlignment="1" applyProtection="1">
      <alignment vertical="center"/>
    </xf>
    <xf numFmtId="0" fontId="0" fillId="20" borderId="0" xfId="0" applyFont="1" applyFill="1" applyProtection="1"/>
    <xf numFmtId="0" fontId="11" fillId="20" borderId="0" xfId="5" applyFont="1" applyFill="1" applyBorder="1" applyAlignment="1" applyProtection="1">
      <alignment horizontal="center" vertical="center" wrapText="1"/>
    </xf>
    <xf numFmtId="0" fontId="30" fillId="0" borderId="0" xfId="0" applyFont="1" applyProtection="1"/>
    <xf numFmtId="0" fontId="6" fillId="2" borderId="29" xfId="0" applyFont="1" applyFill="1" applyBorder="1" applyAlignment="1" applyProtection="1">
      <alignment horizontal="left" wrapText="1" indent="1"/>
    </xf>
    <xf numFmtId="0" fontId="11" fillId="20" borderId="0" xfId="5" applyFont="1" applyFill="1" applyBorder="1" applyAlignment="1" applyProtection="1">
      <alignment horizontal="right" vertical="center" wrapText="1"/>
    </xf>
    <xf numFmtId="0" fontId="30" fillId="13" borderId="0" xfId="0" applyFont="1" applyFill="1" applyProtection="1"/>
    <xf numFmtId="0" fontId="6" fillId="15" borderId="29" xfId="0" applyFont="1" applyFill="1" applyBorder="1" applyAlignment="1" applyProtection="1">
      <alignment horizontal="left" wrapText="1" indent="1"/>
    </xf>
    <xf numFmtId="0" fontId="6" fillId="29" borderId="29" xfId="0" applyFont="1" applyFill="1" applyBorder="1" applyAlignment="1" applyProtection="1">
      <alignment horizontal="left" wrapText="1" indent="1"/>
    </xf>
    <xf numFmtId="0" fontId="0" fillId="0" borderId="0" xfId="0" applyFont="1" applyFill="1" applyProtection="1"/>
    <xf numFmtId="0" fontId="28" fillId="13" borderId="0" xfId="0" applyFont="1" applyFill="1" applyBorder="1" applyProtection="1"/>
    <xf numFmtId="0" fontId="29" fillId="13" borderId="0" xfId="0" applyFont="1" applyFill="1" applyAlignment="1" applyProtection="1"/>
    <xf numFmtId="0" fontId="0" fillId="13" borderId="0" xfId="0" applyFill="1" applyAlignment="1" applyProtection="1"/>
    <xf numFmtId="0" fontId="28" fillId="20" borderId="39" xfId="0" applyFont="1" applyFill="1" applyBorder="1" applyProtection="1"/>
    <xf numFmtId="0" fontId="28" fillId="20" borderId="0" xfId="0" applyFont="1" applyFill="1" applyBorder="1" applyProtection="1"/>
    <xf numFmtId="0" fontId="28" fillId="20" borderId="40" xfId="0" applyFont="1" applyFill="1" applyBorder="1" applyProtection="1"/>
    <xf numFmtId="0" fontId="10" fillId="13" borderId="0" xfId="0" applyFont="1" applyFill="1" applyProtection="1"/>
    <xf numFmtId="0" fontId="10" fillId="0" borderId="0" xfId="0" applyFont="1" applyProtection="1"/>
    <xf numFmtId="0" fontId="28" fillId="20" borderId="0" xfId="0" applyFont="1" applyFill="1" applyBorder="1" applyAlignment="1" applyProtection="1">
      <alignment wrapText="1"/>
    </xf>
    <xf numFmtId="0" fontId="28" fillId="20" borderId="40" xfId="0" applyFont="1" applyFill="1" applyBorder="1" applyAlignment="1" applyProtection="1">
      <alignment wrapText="1"/>
    </xf>
    <xf numFmtId="0" fontId="10" fillId="13" borderId="0" xfId="0" applyFont="1" applyFill="1" applyAlignment="1" applyProtection="1">
      <alignment wrapText="1"/>
    </xf>
    <xf numFmtId="0" fontId="10" fillId="0" borderId="0" xfId="0" applyFont="1" applyAlignment="1" applyProtection="1">
      <alignment wrapText="1"/>
    </xf>
    <xf numFmtId="0" fontId="8" fillId="20" borderId="39" xfId="0" applyFont="1" applyFill="1" applyBorder="1" applyAlignment="1" applyProtection="1">
      <alignment vertical="center"/>
    </xf>
    <xf numFmtId="0" fontId="8" fillId="20" borderId="0" xfId="0" applyFont="1" applyFill="1" applyBorder="1" applyAlignment="1" applyProtection="1">
      <alignment vertical="center"/>
    </xf>
    <xf numFmtId="0" fontId="11" fillId="20" borderId="40" xfId="5" applyFont="1" applyFill="1" applyBorder="1" applyAlignment="1" applyProtection="1">
      <alignment horizontal="center" vertical="center" wrapText="1"/>
    </xf>
    <xf numFmtId="0" fontId="10" fillId="13" borderId="0" xfId="0" applyFont="1" applyFill="1" applyBorder="1" applyAlignment="1" applyProtection="1">
      <alignment wrapText="1"/>
    </xf>
    <xf numFmtId="0" fontId="28" fillId="20" borderId="62" xfId="0" applyFont="1" applyFill="1" applyBorder="1" applyAlignment="1" applyProtection="1">
      <alignment wrapText="1"/>
    </xf>
    <xf numFmtId="0" fontId="11" fillId="20" borderId="62" xfId="5" applyFont="1" applyFill="1" applyBorder="1" applyAlignment="1" applyProtection="1">
      <alignment horizontal="center" vertical="center" wrapText="1"/>
    </xf>
    <xf numFmtId="0" fontId="11" fillId="20" borderId="0" xfId="5" applyFont="1" applyFill="1" applyBorder="1" applyAlignment="1" applyProtection="1">
      <alignment horizontal="center" vertical="center" textRotation="90" wrapText="1"/>
    </xf>
    <xf numFmtId="0" fontId="10" fillId="0" borderId="0" xfId="0" applyFont="1" applyFill="1" applyBorder="1" applyAlignment="1" applyProtection="1">
      <alignment wrapText="1"/>
    </xf>
    <xf numFmtId="0" fontId="6" fillId="2" borderId="29" xfId="0" applyFont="1" applyFill="1" applyBorder="1" applyAlignment="1" applyProtection="1">
      <alignment horizontal="left" vertical="center" wrapText="1" indent="2"/>
    </xf>
    <xf numFmtId="0" fontId="11" fillId="20" borderId="39" xfId="5" applyFont="1" applyFill="1" applyBorder="1" applyAlignment="1" applyProtection="1">
      <alignment horizontal="center" vertical="center" wrapText="1"/>
    </xf>
    <xf numFmtId="0" fontId="6" fillId="15" borderId="29" xfId="0" applyFont="1" applyFill="1" applyBorder="1" applyAlignment="1" applyProtection="1">
      <alignment horizontal="left" vertical="center" wrapText="1" indent="2"/>
    </xf>
    <xf numFmtId="0" fontId="6" fillId="13" borderId="0" xfId="0" applyFont="1" applyFill="1" applyAlignment="1" applyProtection="1">
      <alignment horizontal="center"/>
    </xf>
    <xf numFmtId="0" fontId="6" fillId="20" borderId="0" xfId="0" applyFont="1" applyFill="1" applyBorder="1" applyAlignment="1" applyProtection="1">
      <alignment horizontal="center"/>
    </xf>
    <xf numFmtId="0" fontId="0" fillId="0" borderId="0" xfId="0" applyAlignment="1" applyProtection="1">
      <alignment vertical="center"/>
    </xf>
    <xf numFmtId="0" fontId="6" fillId="2" borderId="48" xfId="48" applyFont="1" applyFill="1" applyBorder="1" applyAlignment="1" applyProtection="1">
      <alignment horizontal="center" vertical="center" wrapText="1"/>
    </xf>
    <xf numFmtId="0" fontId="6" fillId="13" borderId="0" xfId="0" applyFont="1" applyFill="1" applyAlignment="1" applyProtection="1">
      <alignment vertical="center"/>
    </xf>
    <xf numFmtId="0" fontId="6" fillId="15" borderId="48" xfId="48" applyFont="1" applyFill="1" applyBorder="1" applyAlignment="1" applyProtection="1">
      <alignment horizontal="center" vertical="center" wrapText="1"/>
    </xf>
    <xf numFmtId="0" fontId="7" fillId="13" borderId="0" xfId="48" applyFont="1" applyFill="1" applyBorder="1" applyAlignment="1" applyProtection="1">
      <alignment horizontal="center" vertical="center" wrapText="1"/>
    </xf>
    <xf numFmtId="0" fontId="7" fillId="13" borderId="0" xfId="48" applyFont="1" applyFill="1" applyBorder="1" applyAlignment="1" applyProtection="1">
      <alignment horizontal="center" wrapText="1"/>
    </xf>
    <xf numFmtId="0" fontId="11" fillId="13" borderId="0" xfId="115" applyFont="1" applyFill="1" applyBorder="1" applyAlignment="1" applyProtection="1">
      <alignment horizontal="right" wrapText="1"/>
    </xf>
    <xf numFmtId="0" fontId="6" fillId="13" borderId="0" xfId="0" applyFont="1" applyFill="1" applyBorder="1" applyProtection="1"/>
    <xf numFmtId="0" fontId="11" fillId="13" borderId="0" xfId="6" applyFont="1" applyFill="1" applyBorder="1" applyAlignment="1" applyProtection="1">
      <alignment horizontal="right" wrapText="1"/>
    </xf>
    <xf numFmtId="0" fontId="7" fillId="0" borderId="0" xfId="48" applyFont="1" applyFill="1" applyBorder="1" applyAlignment="1" applyProtection="1">
      <alignment vertical="center"/>
    </xf>
    <xf numFmtId="0" fontId="27" fillId="0" borderId="0" xfId="48" applyFont="1" applyFill="1" applyBorder="1" applyProtection="1"/>
    <xf numFmtId="0" fontId="27" fillId="0" borderId="0" xfId="0" applyFont="1" applyProtection="1"/>
    <xf numFmtId="0" fontId="1" fillId="13" borderId="0" xfId="48" applyFont="1" applyFill="1" applyBorder="1" applyProtection="1"/>
    <xf numFmtId="0" fontId="63" fillId="20" borderId="39" xfId="48" applyFont="1" applyFill="1" applyBorder="1" applyProtection="1"/>
    <xf numFmtId="0" fontId="63" fillId="20" borderId="0" xfId="48" applyFont="1" applyFill="1" applyBorder="1" applyProtection="1"/>
    <xf numFmtId="0" fontId="63" fillId="20" borderId="40" xfId="48" applyFont="1" applyFill="1" applyBorder="1" applyProtection="1"/>
    <xf numFmtId="0" fontId="27" fillId="13" borderId="0" xfId="48" applyFont="1" applyFill="1" applyAlignment="1" applyProtection="1">
      <alignment wrapText="1"/>
    </xf>
    <xf numFmtId="0" fontId="27" fillId="13" borderId="0" xfId="48" applyFont="1" applyFill="1" applyBorder="1" applyAlignment="1" applyProtection="1">
      <alignment wrapText="1"/>
    </xf>
    <xf numFmtId="0" fontId="7" fillId="0" borderId="0" xfId="48" applyFont="1" applyFill="1" applyBorder="1" applyAlignment="1" applyProtection="1">
      <alignment horizontal="center" vertical="center" wrapText="1"/>
    </xf>
    <xf numFmtId="0" fontId="7" fillId="0" borderId="0" xfId="48" quotePrefix="1" applyFont="1" applyFill="1" applyBorder="1" applyAlignment="1" applyProtection="1">
      <alignment horizontal="center" vertical="center" wrapText="1"/>
    </xf>
    <xf numFmtId="0" fontId="1" fillId="0" borderId="0" xfId="48"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wrapText="1"/>
    </xf>
    <xf numFmtId="0" fontId="27" fillId="0" borderId="0" xfId="48" applyFont="1" applyFill="1" applyProtection="1"/>
    <xf numFmtId="0" fontId="1" fillId="20" borderId="62" xfId="48" applyFont="1" applyFill="1" applyBorder="1" applyAlignment="1" applyProtection="1"/>
    <xf numFmtId="0" fontId="1" fillId="20" borderId="62" xfId="48" applyFont="1" applyFill="1" applyBorder="1" applyProtection="1"/>
    <xf numFmtId="0" fontId="64" fillId="20" borderId="0" xfId="0" applyFont="1" applyFill="1" applyBorder="1" applyAlignment="1" applyProtection="1">
      <alignment vertical="center"/>
    </xf>
    <xf numFmtId="0" fontId="35" fillId="20" borderId="0" xfId="5" applyFont="1" applyFill="1" applyBorder="1" applyAlignment="1" applyProtection="1">
      <alignment horizontal="center" vertical="center" wrapText="1"/>
    </xf>
    <xf numFmtId="0" fontId="35" fillId="20" borderId="62" xfId="5" applyFont="1" applyFill="1" applyBorder="1" applyAlignment="1" applyProtection="1">
      <alignment horizontal="center" vertical="center" wrapText="1"/>
    </xf>
    <xf numFmtId="0" fontId="27" fillId="0" borderId="0" xfId="48" applyFont="1" applyFill="1" applyBorder="1" applyAlignment="1" applyProtection="1">
      <alignment wrapText="1"/>
    </xf>
    <xf numFmtId="0" fontId="27" fillId="0" borderId="0" xfId="48" applyFont="1" applyAlignment="1" applyProtection="1">
      <alignment wrapText="1"/>
    </xf>
    <xf numFmtId="0" fontId="1" fillId="20" borderId="0" xfId="48" applyFont="1" applyFill="1" applyBorder="1" applyAlignment="1" applyProtection="1"/>
    <xf numFmtId="0" fontId="1" fillId="20" borderId="0" xfId="48" applyFont="1" applyFill="1" applyBorder="1" applyProtection="1"/>
    <xf numFmtId="0" fontId="34" fillId="0" borderId="0" xfId="0" applyFont="1" applyProtection="1"/>
    <xf numFmtId="0" fontId="36" fillId="13" borderId="0" xfId="48" applyFont="1" applyFill="1" applyBorder="1" applyProtection="1"/>
    <xf numFmtId="0" fontId="0" fillId="2" borderId="28" xfId="48" applyFont="1" applyFill="1" applyBorder="1" applyAlignment="1" applyProtection="1">
      <alignment horizontal="left" vertical="center" wrapText="1" indent="1"/>
    </xf>
    <xf numFmtId="0" fontId="34" fillId="13" borderId="0" xfId="48" applyFont="1" applyFill="1" applyProtection="1"/>
    <xf numFmtId="0" fontId="34" fillId="13" borderId="0" xfId="0" applyFont="1" applyFill="1" applyProtection="1"/>
    <xf numFmtId="0" fontId="34" fillId="0" borderId="0" xfId="48" applyFont="1" applyProtection="1"/>
    <xf numFmtId="0" fontId="34" fillId="13" borderId="0" xfId="48" applyFont="1" applyFill="1" applyBorder="1" applyProtection="1"/>
    <xf numFmtId="0" fontId="34" fillId="0" borderId="0" xfId="48" applyFont="1" applyFill="1" applyBorder="1" applyProtection="1"/>
    <xf numFmtId="0" fontId="1" fillId="15" borderId="28" xfId="48" applyFont="1" applyFill="1" applyBorder="1" applyAlignment="1" applyProtection="1">
      <alignment horizontal="left" vertical="center" wrapText="1" indent="1"/>
    </xf>
    <xf numFmtId="0" fontId="34" fillId="13" borderId="0" xfId="48" applyFont="1" applyFill="1" applyAlignment="1" applyProtection="1">
      <alignment wrapText="1"/>
    </xf>
    <xf numFmtId="0" fontId="34" fillId="13" borderId="0" xfId="48" applyFont="1" applyFill="1" applyBorder="1" applyAlignment="1" applyProtection="1">
      <alignment wrapText="1"/>
    </xf>
    <xf numFmtId="0" fontId="34" fillId="0" borderId="0" xfId="48" applyFont="1" applyFill="1" applyBorder="1" applyAlignment="1" applyProtection="1">
      <alignment wrapText="1"/>
    </xf>
    <xf numFmtId="0" fontId="27" fillId="13" borderId="0" xfId="48" applyFont="1" applyFill="1" applyProtection="1"/>
    <xf numFmtId="0" fontId="27" fillId="0" borderId="0" xfId="48" applyFont="1" applyProtection="1"/>
    <xf numFmtId="0" fontId="27" fillId="13" borderId="0" xfId="48" applyFont="1" applyFill="1" applyBorder="1" applyProtection="1"/>
    <xf numFmtId="0" fontId="27" fillId="13" borderId="0" xfId="0" applyFont="1" applyFill="1" applyProtection="1"/>
    <xf numFmtId="0" fontId="1" fillId="13" borderId="0" xfId="48" applyFont="1" applyFill="1" applyBorder="1" applyAlignment="1" applyProtection="1"/>
    <xf numFmtId="0" fontId="63" fillId="13" borderId="0" xfId="48" applyFont="1" applyFill="1" applyBorder="1" applyProtection="1"/>
    <xf numFmtId="0" fontId="0" fillId="15" borderId="28" xfId="48" applyFont="1" applyFill="1" applyBorder="1" applyAlignment="1" applyProtection="1">
      <alignment horizontal="left" vertical="center" wrapText="1" indent="1"/>
    </xf>
    <xf numFmtId="0" fontId="0" fillId="13" borderId="0" xfId="48" applyFont="1" applyFill="1" applyAlignment="1" applyProtection="1">
      <alignment wrapText="1"/>
    </xf>
    <xf numFmtId="0" fontId="32" fillId="13" borderId="0" xfId="48" applyFont="1" applyFill="1" applyBorder="1" applyAlignment="1" applyProtection="1">
      <alignment wrapText="1"/>
    </xf>
    <xf numFmtId="0" fontId="32" fillId="13" borderId="0" xfId="48" applyFont="1" applyFill="1" applyAlignment="1" applyProtection="1">
      <alignment wrapText="1"/>
    </xf>
    <xf numFmtId="0" fontId="27" fillId="0" borderId="0" xfId="0" applyFont="1" applyAlignment="1" applyProtection="1"/>
    <xf numFmtId="0" fontId="32" fillId="0" borderId="0" xfId="0" applyFont="1" applyProtection="1"/>
    <xf numFmtId="0" fontId="0" fillId="3" borderId="0" xfId="0" applyFont="1" applyFill="1" applyAlignment="1" applyProtection="1"/>
    <xf numFmtId="0" fontId="31" fillId="13" borderId="0" xfId="0" applyFont="1" applyFill="1" applyBorder="1" applyProtection="1"/>
    <xf numFmtId="0" fontId="0" fillId="3" borderId="0" xfId="0" applyFill="1" applyProtection="1"/>
    <xf numFmtId="0" fontId="0" fillId="20" borderId="39" xfId="48" applyFont="1" applyFill="1" applyBorder="1" applyAlignment="1" applyProtection="1">
      <alignment horizontal="center" vertical="center" wrapText="1"/>
    </xf>
    <xf numFmtId="0" fontId="0" fillId="20" borderId="0" xfId="48" applyFont="1" applyFill="1" applyBorder="1" applyAlignment="1" applyProtection="1">
      <alignment horizontal="center" vertical="center" wrapText="1"/>
    </xf>
    <xf numFmtId="0" fontId="0" fillId="20" borderId="40" xfId="48" applyFont="1" applyFill="1" applyBorder="1" applyAlignment="1" applyProtection="1">
      <alignment horizontal="center" vertical="center" wrapText="1"/>
    </xf>
    <xf numFmtId="0" fontId="0" fillId="20" borderId="62" xfId="48" applyFont="1" applyFill="1" applyBorder="1" applyAlignment="1" applyProtection="1">
      <alignment horizontal="center" vertical="center" wrapText="1"/>
    </xf>
    <xf numFmtId="0" fontId="32" fillId="3" borderId="0" xfId="0" applyFont="1" applyFill="1" applyBorder="1" applyProtection="1"/>
    <xf numFmtId="0" fontId="0" fillId="0" borderId="0" xfId="0" applyFill="1" applyProtection="1"/>
    <xf numFmtId="0" fontId="6" fillId="20" borderId="39" xfId="0" applyFont="1" applyFill="1" applyBorder="1" applyProtection="1"/>
    <xf numFmtId="0" fontId="6" fillId="20" borderId="40" xfId="0" applyFont="1" applyFill="1" applyBorder="1" applyProtection="1"/>
    <xf numFmtId="0" fontId="33" fillId="20" borderId="39" xfId="0" applyFont="1" applyFill="1" applyBorder="1" applyProtection="1"/>
    <xf numFmtId="0" fontId="33" fillId="20" borderId="0" xfId="0" applyFont="1" applyFill="1" applyBorder="1" applyProtection="1"/>
    <xf numFmtId="0" fontId="33" fillId="20" borderId="40" xfId="0" applyFont="1" applyFill="1" applyBorder="1" applyProtection="1"/>
    <xf numFmtId="0" fontId="10" fillId="3" borderId="0" xfId="0" applyFont="1" applyFill="1" applyProtection="1"/>
    <xf numFmtId="0" fontId="65" fillId="20" borderId="0" xfId="5" applyFont="1" applyFill="1" applyBorder="1" applyAlignment="1" applyProtection="1">
      <alignment horizontal="center" vertical="center" wrapText="1"/>
    </xf>
    <xf numFmtId="0" fontId="49" fillId="13" borderId="0" xfId="71" applyFont="1" applyFill="1" applyAlignment="1" applyProtection="1">
      <alignment vertical="center"/>
    </xf>
    <xf numFmtId="0" fontId="49" fillId="0" borderId="0" xfId="71" applyFont="1" applyFill="1" applyBorder="1" applyAlignment="1" applyProtection="1">
      <alignment vertical="center"/>
    </xf>
    <xf numFmtId="0" fontId="65" fillId="20" borderId="0" xfId="5" applyFont="1" applyFill="1" applyAlignment="1" applyProtection="1">
      <alignment horizontal="left" vertical="center"/>
    </xf>
    <xf numFmtId="0" fontId="65" fillId="20" borderId="0" xfId="5" applyFont="1" applyFill="1" applyAlignment="1" applyProtection="1">
      <alignment horizontal="center" vertical="center"/>
    </xf>
    <xf numFmtId="0" fontId="51" fillId="13" borderId="0" xfId="109" applyFill="1" applyProtection="1"/>
    <xf numFmtId="0" fontId="0" fillId="13" borderId="0" xfId="0" applyFill="1"/>
    <xf numFmtId="0" fontId="0" fillId="2" borderId="28" xfId="0" applyFill="1" applyBorder="1"/>
    <xf numFmtId="0" fontId="0" fillId="0" borderId="28" xfId="0" applyBorder="1" applyAlignment="1">
      <alignment vertical="top"/>
    </xf>
    <xf numFmtId="0" fontId="50" fillId="13" borderId="0" xfId="2" applyFont="1" applyFill="1" applyBorder="1" applyAlignment="1" applyProtection="1">
      <alignment horizontal="left" vertical="center" indent="2"/>
    </xf>
    <xf numFmtId="0" fontId="51" fillId="13" borderId="0" xfId="109" applyFill="1" applyBorder="1" applyAlignment="1" applyProtection="1">
      <alignment horizontal="left" vertical="center"/>
    </xf>
    <xf numFmtId="0" fontId="52" fillId="13" borderId="0" xfId="109" applyFont="1" applyFill="1" applyBorder="1" applyAlignment="1" applyProtection="1">
      <alignment horizontal="left" vertical="center"/>
    </xf>
    <xf numFmtId="0" fontId="49" fillId="13" borderId="0" xfId="38" applyFont="1" applyFill="1" applyAlignment="1" applyProtection="1">
      <alignment horizontal="left" vertical="center" wrapText="1"/>
    </xf>
    <xf numFmtId="0" fontId="50" fillId="13" borderId="0" xfId="2" applyFont="1" applyFill="1" applyAlignment="1" applyProtection="1">
      <alignment horizontal="left" vertical="center" indent="2"/>
    </xf>
    <xf numFmtId="0" fontId="53" fillId="13" borderId="0" xfId="38" applyFont="1" applyFill="1" applyAlignment="1" applyProtection="1">
      <alignment horizontal="left" vertical="center"/>
    </xf>
    <xf numFmtId="0" fontId="48" fillId="12" borderId="0" xfId="0" applyFont="1" applyFill="1" applyBorder="1" applyAlignment="1" applyProtection="1">
      <alignment horizontal="center" wrapText="1"/>
    </xf>
    <xf numFmtId="0" fontId="48" fillId="12" borderId="0" xfId="0" applyFont="1" applyFill="1" applyBorder="1" applyAlignment="1" applyProtection="1">
      <alignment horizontal="center" vertical="top" wrapText="1"/>
    </xf>
    <xf numFmtId="0" fontId="8" fillId="23" borderId="0" xfId="0" applyFont="1" applyFill="1" applyAlignment="1" applyProtection="1">
      <alignment horizontal="center" vertical="center"/>
    </xf>
    <xf numFmtId="0" fontId="8" fillId="24" borderId="0" xfId="0" applyFont="1" applyFill="1" applyAlignment="1" applyProtection="1">
      <alignment horizontal="center" vertical="center"/>
    </xf>
    <xf numFmtId="0" fontId="52" fillId="13" borderId="0" xfId="109" applyFont="1" applyFill="1" applyAlignment="1" applyProtection="1">
      <alignment horizontal="left" vertical="center"/>
    </xf>
    <xf numFmtId="0" fontId="6" fillId="13" borderId="0" xfId="38" applyFont="1" applyFill="1" applyAlignment="1" applyProtection="1">
      <alignment horizontal="left" vertical="center" wrapText="1"/>
    </xf>
    <xf numFmtId="0" fontId="49" fillId="13" borderId="0" xfId="2" applyFont="1" applyFill="1" applyAlignment="1" applyProtection="1">
      <alignment horizontal="left" vertical="center"/>
    </xf>
    <xf numFmtId="0" fontId="55" fillId="13" borderId="0" xfId="0" applyFont="1" applyFill="1" applyAlignment="1" applyProtection="1">
      <alignment horizontal="left" vertical="center"/>
    </xf>
    <xf numFmtId="0" fontId="55" fillId="13" borderId="0" xfId="0" quotePrefix="1" applyFont="1" applyFill="1" applyAlignment="1" applyProtection="1">
      <alignment horizontal="left" vertical="center"/>
    </xf>
    <xf numFmtId="0" fontId="8" fillId="23" borderId="0" xfId="0" applyFont="1" applyFill="1" applyAlignment="1" applyProtection="1">
      <alignment horizontal="left" vertical="center"/>
    </xf>
    <xf numFmtId="0" fontId="49" fillId="13" borderId="0" xfId="0" applyFont="1" applyFill="1" applyAlignment="1" applyProtection="1">
      <alignment horizontal="left" vertical="center" wrapText="1"/>
    </xf>
    <xf numFmtId="0" fontId="55" fillId="13" borderId="0" xfId="2" applyFont="1" applyFill="1" applyAlignment="1" applyProtection="1">
      <alignment horizontal="left" vertical="center" wrapText="1"/>
    </xf>
    <xf numFmtId="0" fontId="51" fillId="13" borderId="0" xfId="109" applyFill="1" applyAlignment="1" applyProtection="1">
      <alignment horizontal="left" vertical="center"/>
    </xf>
    <xf numFmtId="0" fontId="55" fillId="13" borderId="0" xfId="38" applyFont="1" applyFill="1" applyAlignment="1" applyProtection="1">
      <alignment horizontal="left" vertical="center" wrapText="1"/>
    </xf>
    <xf numFmtId="0" fontId="11" fillId="3" borderId="32" xfId="60" applyNumberFormat="1" applyFont="1" applyFill="1" applyBorder="1" applyAlignment="1" applyProtection="1">
      <alignment horizontal="left" vertical="center" wrapText="1"/>
      <protection locked="0"/>
    </xf>
    <xf numFmtId="0" fontId="11" fillId="3" borderId="34" xfId="60" applyNumberFormat="1" applyFont="1" applyFill="1" applyBorder="1" applyAlignment="1" applyProtection="1">
      <alignment horizontal="left" vertical="center" wrapText="1"/>
      <protection locked="0"/>
    </xf>
    <xf numFmtId="0" fontId="11" fillId="3" borderId="33" xfId="60" applyNumberFormat="1" applyFont="1" applyFill="1" applyBorder="1" applyAlignment="1" applyProtection="1">
      <alignment horizontal="left" vertical="center" wrapText="1"/>
      <protection locked="0"/>
    </xf>
    <xf numFmtId="0" fontId="11" fillId="3" borderId="28" xfId="6" applyFont="1" applyFill="1" applyBorder="1" applyAlignment="1" applyProtection="1">
      <alignment horizontal="center" vertical="center" wrapText="1"/>
      <protection locked="0"/>
    </xf>
    <xf numFmtId="0" fontId="11" fillId="3" borderId="15" xfId="6" applyFont="1" applyFill="1" applyBorder="1" applyAlignment="1" applyProtection="1">
      <alignment horizontal="left" vertical="center" wrapText="1"/>
      <protection locked="0"/>
    </xf>
    <xf numFmtId="0" fontId="11" fillId="3" borderId="16" xfId="6" applyFont="1" applyFill="1" applyBorder="1" applyAlignment="1" applyProtection="1">
      <alignment horizontal="left" vertical="center" wrapText="1"/>
      <protection locked="0"/>
    </xf>
    <xf numFmtId="0" fontId="11" fillId="3" borderId="14" xfId="6" applyFont="1" applyFill="1" applyBorder="1" applyAlignment="1" applyProtection="1">
      <alignment horizontal="left" vertical="center" wrapText="1"/>
      <protection locked="0"/>
    </xf>
    <xf numFmtId="0" fontId="7" fillId="13" borderId="0" xfId="0" applyFont="1" applyFill="1" applyAlignment="1" applyProtection="1">
      <alignment horizontal="left" vertical="center" wrapText="1"/>
    </xf>
    <xf numFmtId="0" fontId="6" fillId="13" borderId="0" xfId="0" applyFont="1" applyFill="1" applyAlignment="1" applyProtection="1">
      <alignment horizontal="left" vertical="center" wrapText="1"/>
    </xf>
    <xf numFmtId="14" fontId="11" fillId="3" borderId="32" xfId="60" applyNumberFormat="1" applyFont="1" applyFill="1" applyBorder="1" applyAlignment="1" applyProtection="1">
      <alignment horizontal="center" wrapText="1"/>
      <protection locked="0"/>
    </xf>
    <xf numFmtId="0" fontId="11" fillId="3" borderId="33" xfId="60" applyFont="1" applyFill="1" applyBorder="1" applyAlignment="1" applyProtection="1">
      <alignment horizontal="center" wrapText="1"/>
      <protection locked="0"/>
    </xf>
    <xf numFmtId="0" fontId="11" fillId="3" borderId="11" xfId="60" applyFont="1" applyFill="1" applyBorder="1" applyAlignment="1" applyProtection="1">
      <alignment horizontal="center" vertical="center" wrapText="1"/>
      <protection locked="0"/>
    </xf>
    <xf numFmtId="0" fontId="11" fillId="3" borderId="13" xfId="60" applyFont="1" applyFill="1" applyBorder="1" applyAlignment="1" applyProtection="1">
      <alignment horizontal="center" vertical="center" wrapText="1"/>
      <protection locked="0"/>
    </xf>
    <xf numFmtId="0" fontId="11" fillId="3" borderId="12" xfId="60" applyFont="1" applyFill="1" applyBorder="1" applyAlignment="1" applyProtection="1">
      <alignment horizontal="center" vertical="center" wrapText="1"/>
      <protection locked="0"/>
    </xf>
    <xf numFmtId="0" fontId="6" fillId="14" borderId="15" xfId="6" applyFont="1" applyFill="1" applyBorder="1" applyAlignment="1" applyProtection="1">
      <alignment horizontal="center" vertical="center" wrapText="1"/>
    </xf>
    <xf numFmtId="0" fontId="6" fillId="14" borderId="14" xfId="6" applyFont="1" applyFill="1" applyBorder="1" applyAlignment="1" applyProtection="1">
      <alignment horizontal="center" vertical="center" wrapText="1"/>
    </xf>
    <xf numFmtId="0" fontId="11" fillId="3" borderId="28" xfId="60" applyFont="1" applyFill="1" applyBorder="1" applyAlignment="1" applyProtection="1">
      <alignment horizontal="center" vertical="center" wrapText="1"/>
      <protection locked="0"/>
    </xf>
    <xf numFmtId="0" fontId="6" fillId="13" borderId="0" xfId="0" applyFont="1" applyFill="1" applyAlignment="1" applyProtection="1">
      <alignment horizontal="left" vertical="center"/>
    </xf>
    <xf numFmtId="0" fontId="47" fillId="13" borderId="0" xfId="0" applyFont="1" applyFill="1" applyAlignment="1" applyProtection="1">
      <alignment horizontal="left" vertical="center" wrapText="1"/>
    </xf>
    <xf numFmtId="0" fontId="6" fillId="2" borderId="32" xfId="115" applyFont="1" applyFill="1" applyBorder="1" applyAlignment="1" applyProtection="1">
      <alignment horizontal="center" vertical="center" wrapText="1"/>
    </xf>
    <xf numFmtId="0" fontId="6" fillId="2" borderId="34" xfId="115" applyFont="1" applyFill="1" applyBorder="1" applyAlignment="1" applyProtection="1">
      <alignment horizontal="center" vertical="center" wrapText="1"/>
    </xf>
    <xf numFmtId="0" fontId="6" fillId="2" borderId="33" xfId="115" applyFont="1" applyFill="1" applyBorder="1" applyAlignment="1" applyProtection="1">
      <alignment horizontal="center" vertical="center" wrapText="1"/>
    </xf>
    <xf numFmtId="0" fontId="6" fillId="15" borderId="25" xfId="0" applyFont="1" applyFill="1" applyBorder="1" applyAlignment="1" applyProtection="1">
      <alignment horizontal="center" vertical="center" wrapText="1"/>
    </xf>
    <xf numFmtId="0" fontId="6" fillId="15" borderId="26" xfId="0" applyFont="1" applyFill="1" applyBorder="1" applyAlignment="1" applyProtection="1">
      <alignment horizontal="center" vertical="center" wrapText="1"/>
    </xf>
    <xf numFmtId="0" fontId="6" fillId="15" borderId="27"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15" borderId="11" xfId="0" applyFont="1" applyFill="1" applyBorder="1" applyAlignment="1" applyProtection="1">
      <alignment horizontal="center" vertical="center" wrapText="1"/>
    </xf>
    <xf numFmtId="0" fontId="6" fillId="15" borderId="13"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15" borderId="28" xfId="0" applyFont="1" applyFill="1" applyBorder="1" applyAlignment="1" applyProtection="1">
      <alignment horizontal="center" vertical="center" wrapText="1"/>
    </xf>
    <xf numFmtId="0" fontId="70" fillId="2" borderId="11" xfId="0" applyFont="1" applyFill="1" applyBorder="1" applyAlignment="1" applyProtection="1">
      <alignment horizontal="center" vertical="center" wrapText="1"/>
    </xf>
    <xf numFmtId="0" fontId="70" fillId="2" borderId="13" xfId="0" applyFont="1" applyFill="1" applyBorder="1" applyAlignment="1" applyProtection="1">
      <alignment horizontal="center" vertical="center" wrapText="1"/>
    </xf>
    <xf numFmtId="0" fontId="70" fillId="2" borderId="12"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70" fillId="2" borderId="25" xfId="0" applyFont="1" applyFill="1" applyBorder="1" applyAlignment="1" applyProtection="1">
      <alignment horizontal="center" vertical="center" wrapText="1"/>
    </xf>
    <xf numFmtId="0" fontId="70" fillId="2" borderId="26" xfId="0" applyFont="1" applyFill="1" applyBorder="1" applyAlignment="1" applyProtection="1">
      <alignment horizontal="center" vertical="center" wrapText="1"/>
    </xf>
    <xf numFmtId="0" fontId="70" fillId="2" borderId="27" xfId="0" applyFont="1" applyFill="1" applyBorder="1" applyAlignment="1" applyProtection="1">
      <alignment horizontal="center" vertical="center" wrapText="1"/>
    </xf>
    <xf numFmtId="0" fontId="70" fillId="2" borderId="29" xfId="0" applyFont="1" applyFill="1" applyBorder="1" applyAlignment="1" applyProtection="1">
      <alignment horizontal="left" vertical="center" indent="4"/>
    </xf>
    <xf numFmtId="0" fontId="6" fillId="2" borderId="2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15" borderId="43" xfId="0" applyFont="1" applyFill="1" applyBorder="1" applyAlignment="1" applyProtection="1">
      <alignment horizontal="center" vertical="center" wrapText="1"/>
    </xf>
    <xf numFmtId="0" fontId="6" fillId="15" borderId="45" xfId="0" applyFont="1" applyFill="1" applyBorder="1" applyAlignment="1" applyProtection="1">
      <alignment horizontal="center" vertical="center" wrapText="1"/>
    </xf>
    <xf numFmtId="0" fontId="6" fillId="15" borderId="46" xfId="0" applyFont="1" applyFill="1" applyBorder="1" applyAlignment="1" applyProtection="1">
      <alignment horizontal="center" vertical="center" wrapText="1"/>
    </xf>
    <xf numFmtId="0" fontId="46" fillId="13" borderId="0" xfId="0" applyFont="1" applyFill="1" applyAlignment="1" applyProtection="1">
      <alignment horizontal="left" vertical="center" wrapText="1"/>
    </xf>
    <xf numFmtId="0" fontId="6" fillId="2" borderId="29" xfId="0" applyFont="1" applyFill="1" applyBorder="1" applyAlignment="1" applyProtection="1">
      <alignment horizontal="left" vertical="center" wrapText="1" indent="2"/>
    </xf>
    <xf numFmtId="0" fontId="6" fillId="2" borderId="29" xfId="5" applyFont="1" applyFill="1" applyBorder="1" applyAlignment="1" applyProtection="1">
      <alignment horizontal="center" vertical="center" wrapText="1"/>
    </xf>
    <xf numFmtId="0" fontId="6" fillId="15" borderId="29" xfId="5" applyFont="1" applyFill="1" applyBorder="1" applyAlignment="1" applyProtection="1">
      <alignment horizontal="center" vertical="center" wrapText="1"/>
    </xf>
    <xf numFmtId="0" fontId="6" fillId="14" borderId="29" xfId="5" applyFont="1" applyFill="1" applyBorder="1" applyAlignment="1" applyProtection="1">
      <alignment horizontal="center" vertical="center" wrapText="1"/>
    </xf>
    <xf numFmtId="0" fontId="6" fillId="14" borderId="29" xfId="0" applyFont="1" applyFill="1" applyBorder="1" applyAlignment="1" applyProtection="1">
      <alignment horizontal="center" vertical="center"/>
    </xf>
    <xf numFmtId="0" fontId="6" fillId="14" borderId="29" xfId="0" applyFont="1" applyFill="1" applyBorder="1" applyAlignment="1" applyProtection="1">
      <alignment horizontal="center" vertical="center" wrapText="1"/>
    </xf>
    <xf numFmtId="0" fontId="0" fillId="2" borderId="29" xfId="0" applyFont="1" applyFill="1" applyBorder="1" applyAlignment="1" applyProtection="1">
      <alignment horizontal="center" vertical="center" wrapText="1"/>
    </xf>
    <xf numFmtId="0" fontId="6" fillId="2" borderId="29" xfId="48" applyFont="1" applyFill="1" applyBorder="1" applyAlignment="1" applyProtection="1">
      <alignment horizontal="center" vertical="center" wrapText="1"/>
    </xf>
    <xf numFmtId="0" fontId="6" fillId="15" borderId="29" xfId="48" applyFont="1" applyFill="1" applyBorder="1" applyAlignment="1" applyProtection="1">
      <alignment horizontal="center" vertical="center" wrapText="1"/>
    </xf>
    <xf numFmtId="0" fontId="70" fillId="2" borderId="29" xfId="5" applyFont="1" applyFill="1" applyBorder="1" applyAlignment="1" applyProtection="1">
      <alignment horizontal="center" vertical="top" wrapText="1"/>
    </xf>
    <xf numFmtId="0" fontId="6" fillId="2" borderId="48" xfId="5" applyFont="1" applyFill="1" applyBorder="1" applyAlignment="1" applyProtection="1">
      <alignment horizontal="center" vertical="center" wrapText="1"/>
    </xf>
    <xf numFmtId="0" fontId="6" fillId="2" borderId="66" xfId="5" applyFont="1" applyFill="1" applyBorder="1" applyAlignment="1" applyProtection="1">
      <alignment horizontal="center" vertical="center" wrapText="1"/>
    </xf>
    <xf numFmtId="0" fontId="6" fillId="2" borderId="49" xfId="5" applyFont="1" applyFill="1" applyBorder="1" applyAlignment="1" applyProtection="1">
      <alignment horizontal="center" vertical="center" wrapText="1"/>
    </xf>
    <xf numFmtId="0" fontId="70" fillId="2" borderId="29" xfId="5"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wrapText="1"/>
    </xf>
    <xf numFmtId="0" fontId="0" fillId="2" borderId="29" xfId="48" applyFont="1" applyFill="1" applyBorder="1" applyAlignment="1" applyProtection="1">
      <alignment horizontal="center" vertical="center" wrapText="1"/>
    </xf>
    <xf numFmtId="0" fontId="27" fillId="15" borderId="11" xfId="48" applyFont="1" applyFill="1" applyBorder="1" applyAlignment="1" applyProtection="1">
      <alignment horizontal="left" vertical="center" wrapText="1" indent="1"/>
    </xf>
    <xf numFmtId="0" fontId="27" fillId="15" borderId="12" xfId="48" applyFont="1" applyFill="1" applyBorder="1" applyAlignment="1" applyProtection="1">
      <alignment horizontal="left" vertical="center" wrapText="1" indent="1"/>
    </xf>
    <xf numFmtId="0" fontId="27" fillId="15" borderId="63" xfId="48" applyFont="1" applyFill="1" applyBorder="1" applyAlignment="1" applyProtection="1">
      <alignment horizontal="center" vertical="center" wrapText="1"/>
    </xf>
    <xf numFmtId="0" fontId="27" fillId="15" borderId="64" xfId="48" applyFont="1" applyFill="1" applyBorder="1" applyAlignment="1" applyProtection="1">
      <alignment horizontal="center" vertical="center" wrapText="1"/>
    </xf>
    <xf numFmtId="0" fontId="27" fillId="15" borderId="65" xfId="48" applyFont="1" applyFill="1" applyBorder="1" applyAlignment="1" applyProtection="1">
      <alignment horizontal="center" vertical="center" wrapText="1"/>
    </xf>
    <xf numFmtId="0" fontId="27" fillId="15" borderId="63" xfId="48" applyFont="1" applyFill="1" applyBorder="1" applyAlignment="1" applyProtection="1">
      <alignment horizontal="center" vertical="center"/>
    </xf>
    <xf numFmtId="0" fontId="27" fillId="15" borderId="64" xfId="48" applyFont="1" applyFill="1" applyBorder="1" applyAlignment="1" applyProtection="1">
      <alignment horizontal="center" vertical="center"/>
    </xf>
    <xf numFmtId="0" fontId="27" fillId="15" borderId="65" xfId="48" applyFont="1" applyFill="1" applyBorder="1" applyAlignment="1" applyProtection="1">
      <alignment horizontal="center" vertical="center"/>
    </xf>
    <xf numFmtId="0" fontId="27" fillId="2" borderId="63" xfId="48" applyFont="1" applyFill="1" applyBorder="1" applyAlignment="1" applyProtection="1">
      <alignment horizontal="center" vertical="center" wrapText="1"/>
    </xf>
    <xf numFmtId="0" fontId="27" fillId="2" borderId="64" xfId="48" applyFont="1" applyFill="1" applyBorder="1" applyAlignment="1" applyProtection="1">
      <alignment horizontal="center" vertical="center" wrapText="1"/>
    </xf>
    <xf numFmtId="0" fontId="27" fillId="2" borderId="65" xfId="48" applyFont="1" applyFill="1" applyBorder="1" applyAlignment="1" applyProtection="1">
      <alignment horizontal="center" vertical="center" wrapText="1"/>
    </xf>
    <xf numFmtId="0" fontId="27" fillId="2" borderId="63" xfId="48" applyFont="1" applyFill="1" applyBorder="1" applyAlignment="1" applyProtection="1">
      <alignment horizontal="center" vertical="center"/>
    </xf>
    <xf numFmtId="0" fontId="27" fillId="2" borderId="64" xfId="48" applyFont="1" applyFill="1" applyBorder="1" applyAlignment="1" applyProtection="1">
      <alignment horizontal="center" vertical="center"/>
    </xf>
    <xf numFmtId="0" fontId="27" fillId="2" borderId="65" xfId="48" applyFont="1" applyFill="1" applyBorder="1" applyAlignment="1" applyProtection="1">
      <alignment horizontal="center" vertical="center"/>
    </xf>
    <xf numFmtId="0" fontId="27" fillId="2" borderId="11" xfId="48" applyFont="1" applyFill="1" applyBorder="1" applyAlignment="1" applyProtection="1">
      <alignment horizontal="left" vertical="center" wrapText="1" indent="1"/>
    </xf>
    <xf numFmtId="0" fontId="27" fillId="2" borderId="12" xfId="48" applyFont="1" applyFill="1" applyBorder="1" applyAlignment="1" applyProtection="1">
      <alignment horizontal="left" vertical="center" wrapText="1" indent="1"/>
    </xf>
    <xf numFmtId="0" fontId="0" fillId="14" borderId="29" xfId="48" applyFont="1" applyFill="1" applyBorder="1" applyAlignment="1" applyProtection="1">
      <alignment horizontal="center" vertical="center" wrapText="1"/>
    </xf>
    <xf numFmtId="0" fontId="27" fillId="14" borderId="29" xfId="48"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15" borderId="29" xfId="0" applyFont="1" applyFill="1" applyBorder="1" applyAlignment="1" applyProtection="1">
      <alignment horizontal="center" vertical="center" wrapText="1"/>
    </xf>
    <xf numFmtId="0" fontId="70" fillId="2" borderId="29" xfId="0" applyFont="1" applyFill="1" applyBorder="1" applyAlignment="1" applyProtection="1">
      <alignment horizontal="center" vertical="center" wrapText="1"/>
    </xf>
    <xf numFmtId="0" fontId="70" fillId="2" borderId="48" xfId="0" applyFont="1" applyFill="1" applyBorder="1" applyAlignment="1" applyProtection="1">
      <alignment horizontal="left" vertical="center" indent="4"/>
    </xf>
    <xf numFmtId="0" fontId="70" fillId="2" borderId="49" xfId="0" applyFont="1" applyFill="1" applyBorder="1" applyAlignment="1" applyProtection="1">
      <alignment horizontal="left" vertical="center" indent="4"/>
    </xf>
    <xf numFmtId="0" fontId="70" fillId="2" borderId="29" xfId="0" applyFont="1" applyFill="1" applyBorder="1" applyAlignment="1" applyProtection="1">
      <alignment horizontal="center" vertical="top" wrapText="1"/>
    </xf>
    <xf numFmtId="0" fontId="6" fillId="2" borderId="38"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9" fillId="2" borderId="0" xfId="7001" applyFont="1" applyFill="1" applyAlignment="1" applyProtection="1">
      <alignment horizontal="left" vertical="center" wrapText="1"/>
    </xf>
    <xf numFmtId="0" fontId="72" fillId="31" borderId="51" xfId="7001" applyFont="1" applyFill="1" applyBorder="1" applyAlignment="1" applyProtection="1">
      <alignment horizontal="left" vertical="center"/>
    </xf>
    <xf numFmtId="0" fontId="72" fillId="31" borderId="52" xfId="7001" applyFont="1" applyFill="1" applyBorder="1" applyAlignment="1" applyProtection="1">
      <alignment horizontal="left" vertical="center"/>
    </xf>
    <xf numFmtId="0" fontId="56" fillId="32" borderId="53" xfId="7003" applyFont="1" applyFill="1" applyBorder="1" applyAlignment="1" applyProtection="1">
      <alignment horizontal="center" vertical="center" wrapText="1"/>
    </xf>
    <xf numFmtId="0" fontId="56" fillId="32" borderId="57" xfId="7003" applyFont="1" applyFill="1" applyBorder="1" applyAlignment="1" applyProtection="1">
      <alignment horizontal="center" vertical="center" wrapText="1"/>
    </xf>
    <xf numFmtId="0" fontId="56" fillId="32" borderId="61" xfId="7003" applyFont="1" applyFill="1" applyBorder="1" applyAlignment="1" applyProtection="1">
      <alignment horizontal="center" vertical="center" wrapText="1"/>
    </xf>
    <xf numFmtId="0" fontId="56" fillId="32" borderId="54" xfId="7001" applyFont="1" applyFill="1" applyBorder="1" applyAlignment="1" applyProtection="1">
      <alignment horizontal="center" vertical="center" wrapText="1"/>
    </xf>
    <xf numFmtId="0" fontId="56" fillId="32" borderId="55" xfId="7001" applyFont="1" applyFill="1" applyBorder="1" applyAlignment="1" applyProtection="1">
      <alignment horizontal="center" vertical="center" wrapText="1"/>
    </xf>
    <xf numFmtId="0" fontId="56" fillId="32" borderId="56" xfId="7001" applyFont="1" applyFill="1" applyBorder="1" applyAlignment="1" applyProtection="1">
      <alignment horizontal="center" vertical="center" wrapText="1"/>
    </xf>
    <xf numFmtId="0" fontId="56" fillId="32" borderId="58" xfId="7001" applyFont="1" applyFill="1" applyBorder="1" applyAlignment="1" applyProtection="1">
      <alignment horizontal="center" vertical="center" wrapText="1"/>
    </xf>
    <xf numFmtId="0" fontId="56" fillId="32" borderId="59" xfId="7001" applyFont="1" applyFill="1" applyBorder="1" applyAlignment="1" applyProtection="1">
      <alignment horizontal="center" vertical="center" wrapText="1"/>
    </xf>
    <xf numFmtId="0" fontId="56" fillId="33" borderId="58" xfId="7001" applyFont="1" applyFill="1" applyBorder="1" applyAlignment="1" applyProtection="1">
      <alignment horizontal="center" vertical="center" wrapText="1"/>
    </xf>
    <xf numFmtId="0" fontId="56" fillId="33" borderId="59" xfId="7001" applyFont="1" applyFill="1" applyBorder="1" applyAlignment="1" applyProtection="1">
      <alignment horizontal="center" vertical="center" wrapText="1"/>
    </xf>
    <xf numFmtId="0" fontId="0" fillId="2" borderId="28" xfId="0" applyFill="1" applyBorder="1" applyAlignment="1">
      <alignment horizontal="left" vertical="top" wrapText="1"/>
    </xf>
    <xf numFmtId="0" fontId="0" fillId="0" borderId="28" xfId="0" applyBorder="1" applyAlignment="1">
      <alignment horizontal="left" vertical="top" wrapText="1"/>
    </xf>
    <xf numFmtId="0" fontId="39" fillId="2" borderId="0" xfId="0" applyFont="1" applyFill="1" applyAlignment="1" applyProtection="1">
      <alignment horizontal="center"/>
      <protection locked="0"/>
    </xf>
  </cellXfs>
  <cellStyles count="39233">
    <cellStyle name="60% - Accent1 2" xfId="111"/>
    <cellStyle name="60% - Accent2 2" xfId="112"/>
    <cellStyle name="bin" xfId="19"/>
    <cellStyle name="bin 2" xfId="113"/>
    <cellStyle name="bin 3" xfId="114"/>
    <cellStyle name="blue" xfId="20"/>
    <cellStyle name="cell" xfId="6"/>
    <cellStyle name="cell 10" xfId="115"/>
    <cellStyle name="cell 11" xfId="116"/>
    <cellStyle name="cell 12" xfId="117"/>
    <cellStyle name="cell 13" xfId="118"/>
    <cellStyle name="cell 2" xfId="60"/>
    <cellStyle name="cell 2 2" xfId="76"/>
    <cellStyle name="cell 2 2 2" xfId="39207"/>
    <cellStyle name="cell 2 3" xfId="119"/>
    <cellStyle name="cell 2 4" xfId="120"/>
    <cellStyle name="cell 2 5" xfId="39208"/>
    <cellStyle name="cell 2 6" xfId="39209"/>
    <cellStyle name="cell 3" xfId="77"/>
    <cellStyle name="cell 3 10" xfId="121"/>
    <cellStyle name="cell 3 11" xfId="122"/>
    <cellStyle name="cell 3 12" xfId="123"/>
    <cellStyle name="cell 3 2" xfId="78"/>
    <cellStyle name="cell 3 2 10" xfId="124"/>
    <cellStyle name="cell 3 2 11" xfId="125"/>
    <cellStyle name="cell 3 2 2" xfId="126"/>
    <cellStyle name="cell 3 2 2 2" xfId="127"/>
    <cellStyle name="cell 3 2 2 2 10" xfId="128"/>
    <cellStyle name="cell 3 2 2 2 2" xfId="129"/>
    <cellStyle name="cell 3 2 2 2 2 2" xfId="130"/>
    <cellStyle name="cell 3 2 2 2 2 2 2" xfId="131"/>
    <cellStyle name="cell 3 2 2 2 2 2 3" xfId="132"/>
    <cellStyle name="cell 3 2 2 2 2 3" xfId="133"/>
    <cellStyle name="cell 3 2 2 2 2 3 2" xfId="134"/>
    <cellStyle name="cell 3 2 2 2 2 4" xfId="135"/>
    <cellStyle name="cell 3 2 2 2 2 5" xfId="136"/>
    <cellStyle name="cell 3 2 2 2 2 6" xfId="137"/>
    <cellStyle name="cell 3 2 2 2 2 7" xfId="138"/>
    <cellStyle name="cell 3 2 2 2 3" xfId="139"/>
    <cellStyle name="cell 3 2 2 2 3 2" xfId="140"/>
    <cellStyle name="cell 3 2 2 2 3 2 2" xfId="141"/>
    <cellStyle name="cell 3 2 2 2 3 3" xfId="142"/>
    <cellStyle name="cell 3 2 2 2 3 3 2" xfId="143"/>
    <cellStyle name="cell 3 2 2 2 3 4" xfId="144"/>
    <cellStyle name="cell 3 2 2 2 3 5" xfId="145"/>
    <cellStyle name="cell 3 2 2 2 3 6" xfId="146"/>
    <cellStyle name="cell 3 2 2 2 3 7" xfId="147"/>
    <cellStyle name="cell 3 2 2 2 4" xfId="148"/>
    <cellStyle name="cell 3 2 2 2 4 2" xfId="149"/>
    <cellStyle name="cell 3 2 2 2 4 2 2" xfId="150"/>
    <cellStyle name="cell 3 2 2 2 4 3" xfId="151"/>
    <cellStyle name="cell 3 2 2 2 4 3 2" xfId="152"/>
    <cellStyle name="cell 3 2 2 2 4 4" xfId="153"/>
    <cellStyle name="cell 3 2 2 2 4 5" xfId="154"/>
    <cellStyle name="cell 3 2 2 2 4 6" xfId="155"/>
    <cellStyle name="cell 3 2 2 2 4 7" xfId="156"/>
    <cellStyle name="cell 3 2 2 2 5" xfId="157"/>
    <cellStyle name="cell 3 2 2 2 5 2" xfId="158"/>
    <cellStyle name="cell 3 2 2 2 5 2 2" xfId="159"/>
    <cellStyle name="cell 3 2 2 2 5 3" xfId="160"/>
    <cellStyle name="cell 3 2 2 2 5 3 2" xfId="161"/>
    <cellStyle name="cell 3 2 2 2 5 4" xfId="162"/>
    <cellStyle name="cell 3 2 2 2 5 5" xfId="163"/>
    <cellStyle name="cell 3 2 2 2 5 6" xfId="164"/>
    <cellStyle name="cell 3 2 2 2 5 7" xfId="165"/>
    <cellStyle name="cell 3 2 2 2 6" xfId="166"/>
    <cellStyle name="cell 3 2 2 2 6 2" xfId="167"/>
    <cellStyle name="cell 3 2 2 2 6 2 2" xfId="168"/>
    <cellStyle name="cell 3 2 2 2 6 3" xfId="169"/>
    <cellStyle name="cell 3 2 2 2 6 3 2" xfId="170"/>
    <cellStyle name="cell 3 2 2 2 6 4" xfId="171"/>
    <cellStyle name="cell 3 2 2 2 6 5" xfId="172"/>
    <cellStyle name="cell 3 2 2 2 6 6" xfId="173"/>
    <cellStyle name="cell 3 2 2 2 6 7" xfId="174"/>
    <cellStyle name="cell 3 2 2 2 7" xfId="175"/>
    <cellStyle name="cell 3 2 2 2 8" xfId="176"/>
    <cellStyle name="cell 3 2 2 2 9" xfId="177"/>
    <cellStyle name="cell 3 2 2 3" xfId="178"/>
    <cellStyle name="cell 3 2 2 4" xfId="179"/>
    <cellStyle name="cell 3 2 2 5" xfId="180"/>
    <cellStyle name="cell 3 2 2 6" xfId="181"/>
    <cellStyle name="cell 3 2 2_STUD aligned by INSTIT" xfId="182"/>
    <cellStyle name="cell 3 2 3" xfId="183"/>
    <cellStyle name="cell 3 2 3 2" xfId="184"/>
    <cellStyle name="cell 3 2 3 3" xfId="185"/>
    <cellStyle name="cell 3 2 3 4" xfId="186"/>
    <cellStyle name="cell 3 2 4" xfId="187"/>
    <cellStyle name="cell 3 2 4 2" xfId="188"/>
    <cellStyle name="cell 3 2 5" xfId="189"/>
    <cellStyle name="cell 3 2 6" xfId="190"/>
    <cellStyle name="cell 3 2 7" xfId="191"/>
    <cellStyle name="cell 3 2 8" xfId="192"/>
    <cellStyle name="cell 3 2 9" xfId="193"/>
    <cellStyle name="cell 3 2_STUD aligned by INSTIT" xfId="194"/>
    <cellStyle name="cell 3 3" xfId="195"/>
    <cellStyle name="cell 3 3 2" xfId="196"/>
    <cellStyle name="cell 3 3 2 2" xfId="197"/>
    <cellStyle name="cell 3 3 2 2 2" xfId="198"/>
    <cellStyle name="cell 3 3 2 2 3" xfId="199"/>
    <cellStyle name="cell 3 3 2 2 4" xfId="200"/>
    <cellStyle name="cell 3 3 2 2 5" xfId="201"/>
    <cellStyle name="cell 3 3 2 3" xfId="202"/>
    <cellStyle name="cell 3 3 2 4" xfId="203"/>
    <cellStyle name="cell 3 3 2 5" xfId="204"/>
    <cellStyle name="cell 3 3 2 6" xfId="205"/>
    <cellStyle name="cell 3 3 2_STUD aligned by INSTIT" xfId="206"/>
    <cellStyle name="cell 3 3 3" xfId="207"/>
    <cellStyle name="cell 3 3 3 2" xfId="208"/>
    <cellStyle name="cell 3 3 3 3" xfId="209"/>
    <cellStyle name="cell 3 3 3 4" xfId="210"/>
    <cellStyle name="cell 3 3 3 5" xfId="211"/>
    <cellStyle name="cell 3 3 4" xfId="212"/>
    <cellStyle name="cell 3 3 4 2" xfId="213"/>
    <cellStyle name="cell 3 3 5" xfId="214"/>
    <cellStyle name="cell 3 3 6" xfId="215"/>
    <cellStyle name="cell 3 3 7" xfId="216"/>
    <cellStyle name="cell 3 3 8" xfId="217"/>
    <cellStyle name="cell 3 3_STUD aligned by INSTIT" xfId="218"/>
    <cellStyle name="cell 3 4" xfId="219"/>
    <cellStyle name="cell 3 4 2" xfId="220"/>
    <cellStyle name="cell 3 4 2 2" xfId="221"/>
    <cellStyle name="cell 3 4 2 3" xfId="222"/>
    <cellStyle name="cell 3 4 2 4" xfId="223"/>
    <cellStyle name="cell 3 4 2 5" xfId="224"/>
    <cellStyle name="cell 3 4 3" xfId="225"/>
    <cellStyle name="cell 3 4 4" xfId="226"/>
    <cellStyle name="cell 3 4 5" xfId="227"/>
    <cellStyle name="cell 3 4 6" xfId="228"/>
    <cellStyle name="cell 3 4_STUD aligned by INSTIT" xfId="229"/>
    <cellStyle name="cell 3 5" xfId="230"/>
    <cellStyle name="cell 3 5 2" xfId="231"/>
    <cellStyle name="cell 3 5 3" xfId="232"/>
    <cellStyle name="cell 3 5 4" xfId="233"/>
    <cellStyle name="cell 3 6" xfId="234"/>
    <cellStyle name="cell 3 7" xfId="235"/>
    <cellStyle name="cell 3 8" xfId="236"/>
    <cellStyle name="cell 3 9" xfId="237"/>
    <cellStyle name="cell 3_STUD aligned by INSTIT" xfId="238"/>
    <cellStyle name="cell 4" xfId="79"/>
    <cellStyle name="cell 4 2" xfId="239"/>
    <cellStyle name="cell 4 2 2" xfId="240"/>
    <cellStyle name="cell 4 2 2 2" xfId="241"/>
    <cellStyle name="cell 4 2 2 3" xfId="242"/>
    <cellStyle name="cell 4 2 2 4" xfId="243"/>
    <cellStyle name="cell 4 2 2 5" xfId="244"/>
    <cellStyle name="cell 4 2 3" xfId="245"/>
    <cellStyle name="cell 4 2 4" xfId="246"/>
    <cellStyle name="cell 4 2 5" xfId="247"/>
    <cellStyle name="cell 4 2 6" xfId="248"/>
    <cellStyle name="cell 4 2_STUD aligned by INSTIT" xfId="249"/>
    <cellStyle name="cell 4 3" xfId="250"/>
    <cellStyle name="cell 4 3 2" xfId="251"/>
    <cellStyle name="cell 4 3 3" xfId="252"/>
    <cellStyle name="cell 4 3 4" xfId="253"/>
    <cellStyle name="cell 4 3 5" xfId="254"/>
    <cellStyle name="cell 4 4" xfId="255"/>
    <cellStyle name="cell 4 5" xfId="256"/>
    <cellStyle name="cell 4 6" xfId="257"/>
    <cellStyle name="cell 4 7" xfId="258"/>
    <cellStyle name="cell 4 8" xfId="259"/>
    <cellStyle name="cell 4 9" xfId="260"/>
    <cellStyle name="cell 4_STUD aligned by INSTIT" xfId="261"/>
    <cellStyle name="cell 5" xfId="110"/>
    <cellStyle name="cell 5 2" xfId="262"/>
    <cellStyle name="cell 5 2 10" xfId="263"/>
    <cellStyle name="cell 5 2 2" xfId="264"/>
    <cellStyle name="cell 5 2 2 2" xfId="265"/>
    <cellStyle name="cell 5 2 2 2 2" xfId="266"/>
    <cellStyle name="cell 5 2 2 3" xfId="267"/>
    <cellStyle name="cell 5 2 2 3 2" xfId="268"/>
    <cellStyle name="cell 5 2 2 4" xfId="269"/>
    <cellStyle name="cell 5 2 2 5" xfId="270"/>
    <cellStyle name="cell 5 2 2 6" xfId="271"/>
    <cellStyle name="cell 5 2 2 7" xfId="272"/>
    <cellStyle name="cell 5 2 3" xfId="273"/>
    <cellStyle name="cell 5 2 3 2" xfId="274"/>
    <cellStyle name="cell 5 2 3 2 2" xfId="275"/>
    <cellStyle name="cell 5 2 3 3" xfId="276"/>
    <cellStyle name="cell 5 2 3 3 2" xfId="277"/>
    <cellStyle name="cell 5 2 3 4" xfId="278"/>
    <cellStyle name="cell 5 2 3 5" xfId="279"/>
    <cellStyle name="cell 5 2 3 6" xfId="280"/>
    <cellStyle name="cell 5 2 3 7" xfId="281"/>
    <cellStyle name="cell 5 2 4" xfId="282"/>
    <cellStyle name="cell 5 2 4 2" xfId="283"/>
    <cellStyle name="cell 5 2 4 2 2" xfId="284"/>
    <cellStyle name="cell 5 2 4 3" xfId="285"/>
    <cellStyle name="cell 5 2 4 3 2" xfId="286"/>
    <cellStyle name="cell 5 2 4 4" xfId="287"/>
    <cellStyle name="cell 5 2 4 5" xfId="288"/>
    <cellStyle name="cell 5 2 4 6" xfId="289"/>
    <cellStyle name="cell 5 2 4 7" xfId="290"/>
    <cellStyle name="cell 5 2 5" xfId="291"/>
    <cellStyle name="cell 5 2 5 2" xfId="292"/>
    <cellStyle name="cell 5 2 5 2 2" xfId="293"/>
    <cellStyle name="cell 5 2 5 3" xfId="294"/>
    <cellStyle name="cell 5 2 5 3 2" xfId="295"/>
    <cellStyle name="cell 5 2 5 4" xfId="296"/>
    <cellStyle name="cell 5 2 5 5" xfId="297"/>
    <cellStyle name="cell 5 2 5 6" xfId="298"/>
    <cellStyle name="cell 5 2 5 7" xfId="299"/>
    <cellStyle name="cell 5 2 6" xfId="300"/>
    <cellStyle name="cell 5 2 6 2" xfId="301"/>
    <cellStyle name="cell 5 2 6 2 2" xfId="302"/>
    <cellStyle name="cell 5 2 6 3" xfId="303"/>
    <cellStyle name="cell 5 2 6 3 2" xfId="304"/>
    <cellStyle name="cell 5 2 6 4" xfId="305"/>
    <cellStyle name="cell 5 2 6 5" xfId="306"/>
    <cellStyle name="cell 5 2 6 6" xfId="307"/>
    <cellStyle name="cell 5 2 6 7" xfId="308"/>
    <cellStyle name="cell 5 2 7" xfId="309"/>
    <cellStyle name="cell 5 2 8" xfId="310"/>
    <cellStyle name="cell 5 2 9" xfId="311"/>
    <cellStyle name="cell 5 3" xfId="312"/>
    <cellStyle name="cell 5 4" xfId="313"/>
    <cellStyle name="cell 5 5" xfId="314"/>
    <cellStyle name="cell 5 6" xfId="315"/>
    <cellStyle name="cell 5_STUD aligned by INSTIT" xfId="316"/>
    <cellStyle name="cell 6" xfId="317"/>
    <cellStyle name="cell 6 10" xfId="318"/>
    <cellStyle name="cell 6 2" xfId="319"/>
    <cellStyle name="cell 6 2 2" xfId="320"/>
    <cellStyle name="cell 6 2 3" xfId="321"/>
    <cellStyle name="cell 6 2 4" xfId="322"/>
    <cellStyle name="cell 6 2 5" xfId="323"/>
    <cellStyle name="cell 6 2 6" xfId="324"/>
    <cellStyle name="cell 6 3" xfId="325"/>
    <cellStyle name="cell 6 3 2" xfId="326"/>
    <cellStyle name="cell 6 3 2 2" xfId="327"/>
    <cellStyle name="cell 6 3 3" xfId="328"/>
    <cellStyle name="cell 6 3 3 2" xfId="329"/>
    <cellStyle name="cell 6 3 4" xfId="330"/>
    <cellStyle name="cell 6 3 5" xfId="331"/>
    <cellStyle name="cell 6 3 6" xfId="332"/>
    <cellStyle name="cell 6 3 7" xfId="333"/>
    <cellStyle name="cell 6 4" xfId="334"/>
    <cellStyle name="cell 6 4 2" xfId="335"/>
    <cellStyle name="cell 6 4 2 2" xfId="336"/>
    <cellStyle name="cell 6 4 3" xfId="337"/>
    <cellStyle name="cell 6 4 3 2" xfId="338"/>
    <cellStyle name="cell 6 4 4" xfId="339"/>
    <cellStyle name="cell 6 4 5" xfId="340"/>
    <cellStyle name="cell 6 4 6" xfId="341"/>
    <cellStyle name="cell 6 4 7" xfId="342"/>
    <cellStyle name="cell 6 5" xfId="343"/>
    <cellStyle name="cell 6 5 2" xfId="344"/>
    <cellStyle name="cell 6 5 2 2" xfId="345"/>
    <cellStyle name="cell 6 5 3" xfId="346"/>
    <cellStyle name="cell 6 5 3 2" xfId="347"/>
    <cellStyle name="cell 6 5 4" xfId="348"/>
    <cellStyle name="cell 6 5 5" xfId="349"/>
    <cellStyle name="cell 6 5 6" xfId="350"/>
    <cellStyle name="cell 6 5 7" xfId="351"/>
    <cellStyle name="cell 6 6" xfId="352"/>
    <cellStyle name="cell 6 6 2" xfId="353"/>
    <cellStyle name="cell 6 6 2 2" xfId="354"/>
    <cellStyle name="cell 6 6 3" xfId="355"/>
    <cellStyle name="cell 6 6 3 2" xfId="356"/>
    <cellStyle name="cell 6 6 4" xfId="357"/>
    <cellStyle name="cell 6 6 5" xfId="358"/>
    <cellStyle name="cell 6 6 6" xfId="359"/>
    <cellStyle name="cell 6 6 7" xfId="360"/>
    <cellStyle name="cell 6 7" xfId="361"/>
    <cellStyle name="cell 6 8" xfId="362"/>
    <cellStyle name="cell 6 9" xfId="363"/>
    <cellStyle name="cell 7" xfId="364"/>
    <cellStyle name="cell 7 10" xfId="365"/>
    <cellStyle name="cell 7 11" xfId="366"/>
    <cellStyle name="cell 7 12" xfId="367"/>
    <cellStyle name="cell 7 2" xfId="368"/>
    <cellStyle name="cell 7 2 10" xfId="369"/>
    <cellStyle name="cell 7 2 11" xfId="370"/>
    <cellStyle name="cell 7 2 12" xfId="371"/>
    <cellStyle name="cell 7 2 2" xfId="372"/>
    <cellStyle name="cell 7 2 2 2" xfId="373"/>
    <cellStyle name="cell 7 2 2 2 2" xfId="374"/>
    <cellStyle name="cell 7 2 2 3" xfId="375"/>
    <cellStyle name="cell 7 2 2 3 2" xfId="376"/>
    <cellStyle name="cell 7 2 2 4" xfId="377"/>
    <cellStyle name="cell 7 2 2 5" xfId="378"/>
    <cellStyle name="cell 7 2 2 6" xfId="379"/>
    <cellStyle name="cell 7 2 2 7" xfId="380"/>
    <cellStyle name="cell 7 2 3" xfId="381"/>
    <cellStyle name="cell 7 2 3 2" xfId="382"/>
    <cellStyle name="cell 7 2 3 2 2" xfId="383"/>
    <cellStyle name="cell 7 2 3 3" xfId="384"/>
    <cellStyle name="cell 7 2 3 3 2" xfId="385"/>
    <cellStyle name="cell 7 2 3 4" xfId="386"/>
    <cellStyle name="cell 7 2 3 5" xfId="387"/>
    <cellStyle name="cell 7 2 3 6" xfId="388"/>
    <cellStyle name="cell 7 2 3 7" xfId="389"/>
    <cellStyle name="cell 7 2 4" xfId="390"/>
    <cellStyle name="cell 7 2 4 2" xfId="391"/>
    <cellStyle name="cell 7 2 4 2 2" xfId="392"/>
    <cellStyle name="cell 7 2 4 3" xfId="393"/>
    <cellStyle name="cell 7 2 4 3 2" xfId="394"/>
    <cellStyle name="cell 7 2 4 4" xfId="395"/>
    <cellStyle name="cell 7 2 4 5" xfId="396"/>
    <cellStyle name="cell 7 2 4 6" xfId="397"/>
    <cellStyle name="cell 7 2 4 7" xfId="398"/>
    <cellStyle name="cell 7 2 5" xfId="399"/>
    <cellStyle name="cell 7 2 5 2" xfId="400"/>
    <cellStyle name="cell 7 2 5 2 2" xfId="401"/>
    <cellStyle name="cell 7 2 5 3" xfId="402"/>
    <cellStyle name="cell 7 2 5 3 2" xfId="403"/>
    <cellStyle name="cell 7 2 5 4" xfId="404"/>
    <cellStyle name="cell 7 2 5 5" xfId="405"/>
    <cellStyle name="cell 7 2 5 6" xfId="406"/>
    <cellStyle name="cell 7 2 5 7" xfId="407"/>
    <cellStyle name="cell 7 2 6" xfId="408"/>
    <cellStyle name="cell 7 2 6 2" xfId="409"/>
    <cellStyle name="cell 7 2 6 2 2" xfId="410"/>
    <cellStyle name="cell 7 2 6 3" xfId="411"/>
    <cellStyle name="cell 7 2 6 3 2" xfId="412"/>
    <cellStyle name="cell 7 2 6 4" xfId="413"/>
    <cellStyle name="cell 7 2 6 5" xfId="414"/>
    <cellStyle name="cell 7 2 6 6" xfId="415"/>
    <cellStyle name="cell 7 2 6 7" xfId="416"/>
    <cellStyle name="cell 7 2 7" xfId="417"/>
    <cellStyle name="cell 7 2 7 2" xfId="418"/>
    <cellStyle name="cell 7 2 8" xfId="419"/>
    <cellStyle name="cell 7 2 8 2" xfId="420"/>
    <cellStyle name="cell 7 2 9" xfId="421"/>
    <cellStyle name="cell 7 3" xfId="422"/>
    <cellStyle name="cell 7 3 10" xfId="423"/>
    <cellStyle name="cell 7 3 2" xfId="424"/>
    <cellStyle name="cell 7 3 2 2" xfId="425"/>
    <cellStyle name="cell 7 3 2 2 2" xfId="426"/>
    <cellStyle name="cell 7 3 2 3" xfId="427"/>
    <cellStyle name="cell 7 3 2 3 2" xfId="428"/>
    <cellStyle name="cell 7 3 2 4" xfId="429"/>
    <cellStyle name="cell 7 3 2 5" xfId="430"/>
    <cellStyle name="cell 7 3 2 6" xfId="431"/>
    <cellStyle name="cell 7 3 2 7" xfId="432"/>
    <cellStyle name="cell 7 3 3" xfId="433"/>
    <cellStyle name="cell 7 3 3 2" xfId="434"/>
    <cellStyle name="cell 7 3 3 2 2" xfId="435"/>
    <cellStyle name="cell 7 3 3 3" xfId="436"/>
    <cellStyle name="cell 7 3 3 3 2" xfId="437"/>
    <cellStyle name="cell 7 3 3 4" xfId="438"/>
    <cellStyle name="cell 7 3 3 5" xfId="439"/>
    <cellStyle name="cell 7 3 3 6" xfId="440"/>
    <cellStyle name="cell 7 3 3 7" xfId="441"/>
    <cellStyle name="cell 7 3 4" xfId="442"/>
    <cellStyle name="cell 7 3 4 2" xfId="443"/>
    <cellStyle name="cell 7 3 4 2 2" xfId="444"/>
    <cellStyle name="cell 7 3 4 3" xfId="445"/>
    <cellStyle name="cell 7 3 4 3 2" xfId="446"/>
    <cellStyle name="cell 7 3 4 4" xfId="447"/>
    <cellStyle name="cell 7 3 4 5" xfId="448"/>
    <cellStyle name="cell 7 3 4 6" xfId="449"/>
    <cellStyle name="cell 7 3 4 7" xfId="450"/>
    <cellStyle name="cell 7 3 5" xfId="451"/>
    <cellStyle name="cell 7 3 5 2" xfId="452"/>
    <cellStyle name="cell 7 3 5 2 2" xfId="453"/>
    <cellStyle name="cell 7 3 5 3" xfId="454"/>
    <cellStyle name="cell 7 3 5 3 2" xfId="455"/>
    <cellStyle name="cell 7 3 5 4" xfId="456"/>
    <cellStyle name="cell 7 3 5 5" xfId="457"/>
    <cellStyle name="cell 7 3 5 6" xfId="458"/>
    <cellStyle name="cell 7 3 5 7" xfId="459"/>
    <cellStyle name="cell 7 3 6" xfId="460"/>
    <cellStyle name="cell 7 3 6 2" xfId="461"/>
    <cellStyle name="cell 7 3 6 2 2" xfId="462"/>
    <cellStyle name="cell 7 3 6 3" xfId="463"/>
    <cellStyle name="cell 7 3 6 3 2" xfId="464"/>
    <cellStyle name="cell 7 3 6 4" xfId="465"/>
    <cellStyle name="cell 7 3 6 5" xfId="466"/>
    <cellStyle name="cell 7 3 6 6" xfId="467"/>
    <cellStyle name="cell 7 3 6 7" xfId="468"/>
    <cellStyle name="cell 7 3 7" xfId="469"/>
    <cellStyle name="cell 7 3 8" xfId="470"/>
    <cellStyle name="cell 7 3 9" xfId="471"/>
    <cellStyle name="cell 7 4" xfId="472"/>
    <cellStyle name="cell 7 4 2" xfId="473"/>
    <cellStyle name="cell 7 4 2 2" xfId="474"/>
    <cellStyle name="cell 7 4 3" xfId="475"/>
    <cellStyle name="cell 7 4 3 2" xfId="476"/>
    <cellStyle name="cell 7 4 4" xfId="477"/>
    <cellStyle name="cell 7 4 5" xfId="478"/>
    <cellStyle name="cell 7 4 6" xfId="479"/>
    <cellStyle name="cell 7 4 7" xfId="480"/>
    <cellStyle name="cell 7 5" xfId="481"/>
    <cellStyle name="cell 7 5 2" xfId="482"/>
    <cellStyle name="cell 7 5 2 2" xfId="483"/>
    <cellStyle name="cell 7 5 3" xfId="484"/>
    <cellStyle name="cell 7 5 3 2" xfId="485"/>
    <cellStyle name="cell 7 5 4" xfId="486"/>
    <cellStyle name="cell 7 5 5" xfId="487"/>
    <cellStyle name="cell 7 5 6" xfId="488"/>
    <cellStyle name="cell 7 5 7" xfId="489"/>
    <cellStyle name="cell 7 6" xfId="490"/>
    <cellStyle name="cell 7 6 2" xfId="491"/>
    <cellStyle name="cell 7 6 2 2" xfId="492"/>
    <cellStyle name="cell 7 6 3" xfId="493"/>
    <cellStyle name="cell 7 6 3 2" xfId="494"/>
    <cellStyle name="cell 7 6 4" xfId="495"/>
    <cellStyle name="cell 7 6 5" xfId="496"/>
    <cellStyle name="cell 7 6 6" xfId="497"/>
    <cellStyle name="cell 7 6 7" xfId="498"/>
    <cellStyle name="cell 7 7" xfId="499"/>
    <cellStyle name="cell 7 7 2" xfId="500"/>
    <cellStyle name="cell 7 8" xfId="501"/>
    <cellStyle name="cell 7 9" xfId="502"/>
    <cellStyle name="cell 8" xfId="503"/>
    <cellStyle name="cell 9" xfId="504"/>
    <cellStyle name="cell_06entr" xfId="80"/>
    <cellStyle name="Col&amp;RowHeadings" xfId="21"/>
    <cellStyle name="ColCodes" xfId="22"/>
    <cellStyle name="ColTitles" xfId="23"/>
    <cellStyle name="ColTitles 2" xfId="505"/>
    <cellStyle name="column" xfId="24"/>
    <cellStyle name="Comma [0] 2" xfId="39210"/>
    <cellStyle name="Comma 2" xfId="39211"/>
    <cellStyle name="Comma 2 2" xfId="39212"/>
    <cellStyle name="DataEntryCells" xfId="25"/>
    <cellStyle name="DataEntryCells 10" xfId="506"/>
    <cellStyle name="DataEntryCells 10 2" xfId="507"/>
    <cellStyle name="DataEntryCells 11" xfId="508"/>
    <cellStyle name="DataEntryCells 12" xfId="509"/>
    <cellStyle name="DataEntryCells 13" xfId="510"/>
    <cellStyle name="DataEntryCells 14" xfId="511"/>
    <cellStyle name="DataEntryCells 15" xfId="512"/>
    <cellStyle name="DataEntryCells 2" xfId="81"/>
    <cellStyle name="DataEntryCells 2 2" xfId="82"/>
    <cellStyle name="DataEntryCells 2_08pers" xfId="83"/>
    <cellStyle name="DataEntryCells 3" xfId="513"/>
    <cellStyle name="DataEntryCells 3 2" xfId="514"/>
    <cellStyle name="DataEntryCells 3 2 2" xfId="515"/>
    <cellStyle name="DataEntryCells 3 2 3" xfId="516"/>
    <cellStyle name="DataEntryCells 3 2 4" xfId="517"/>
    <cellStyle name="DataEntryCells 3 2 5" xfId="518"/>
    <cellStyle name="DataEntryCells 3 3" xfId="519"/>
    <cellStyle name="DataEntryCells 3 4" xfId="520"/>
    <cellStyle name="DataEntryCells 3 5" xfId="521"/>
    <cellStyle name="DataEntryCells 3 6" xfId="522"/>
    <cellStyle name="DataEntryCells 3_STUD aligned by INSTIT" xfId="523"/>
    <cellStyle name="DataEntryCells 4" xfId="524"/>
    <cellStyle name="DataEntryCells 4 2" xfId="525"/>
    <cellStyle name="DataEntryCells 4 3" xfId="526"/>
    <cellStyle name="DataEntryCells 4 4" xfId="527"/>
    <cellStyle name="DataEntryCells 4 5" xfId="528"/>
    <cellStyle name="DataEntryCells 5" xfId="529"/>
    <cellStyle name="DataEntryCells 5 2" xfId="530"/>
    <cellStyle name="DataEntryCells 5 3" xfId="531"/>
    <cellStyle name="DataEntryCells 5 4" xfId="532"/>
    <cellStyle name="DataEntryCells 5 5" xfId="533"/>
    <cellStyle name="DataEntryCells 6" xfId="534"/>
    <cellStyle name="DataEntryCells 6 2" xfId="535"/>
    <cellStyle name="DataEntryCells 6 3" xfId="536"/>
    <cellStyle name="DataEntryCells 6 4" xfId="537"/>
    <cellStyle name="DataEntryCells 6 5" xfId="538"/>
    <cellStyle name="DataEntryCells 7" xfId="539"/>
    <cellStyle name="DataEntryCells 7 2" xfId="540"/>
    <cellStyle name="DataEntryCells 7 3" xfId="541"/>
    <cellStyle name="DataEntryCells 7 4" xfId="542"/>
    <cellStyle name="DataEntryCells 7 5" xfId="543"/>
    <cellStyle name="DataEntryCells 8" xfId="544"/>
    <cellStyle name="DataEntryCells 8 2" xfId="545"/>
    <cellStyle name="DataEntryCells 8 3" xfId="546"/>
    <cellStyle name="DataEntryCells 8 4" xfId="547"/>
    <cellStyle name="DataEntryCells 8 5" xfId="548"/>
    <cellStyle name="DataEntryCells 9" xfId="549"/>
    <cellStyle name="DataEntryCells 9 2" xfId="550"/>
    <cellStyle name="DataEntryCells_05entr" xfId="84"/>
    <cellStyle name="ErrRpt_DataEntryCells" xfId="26"/>
    <cellStyle name="ErrRpt-DataEntryCells" xfId="27"/>
    <cellStyle name="ErrRpt-DataEntryCells 10" xfId="551"/>
    <cellStyle name="ErrRpt-DataEntryCells 2" xfId="85"/>
    <cellStyle name="ErrRpt-DataEntryCells 2 2" xfId="552"/>
    <cellStyle name="ErrRpt-DataEntryCells 2 2 2" xfId="553"/>
    <cellStyle name="ErrRpt-DataEntryCells 2 2 2 2" xfId="554"/>
    <cellStyle name="ErrRpt-DataEntryCells 2 2 2 3" xfId="555"/>
    <cellStyle name="ErrRpt-DataEntryCells 2 2 2 4" xfId="556"/>
    <cellStyle name="ErrRpt-DataEntryCells 2 2 2 5" xfId="557"/>
    <cellStyle name="ErrRpt-DataEntryCells 2 2 3" xfId="558"/>
    <cellStyle name="ErrRpt-DataEntryCells 2 2 4" xfId="559"/>
    <cellStyle name="ErrRpt-DataEntryCells 2 2 5" xfId="560"/>
    <cellStyle name="ErrRpt-DataEntryCells 2 2 6" xfId="561"/>
    <cellStyle name="ErrRpt-DataEntryCells 2 2_STUD aligned by INSTIT" xfId="562"/>
    <cellStyle name="ErrRpt-DataEntryCells 2 3" xfId="563"/>
    <cellStyle name="ErrRpt-DataEntryCells 2 3 2" xfId="564"/>
    <cellStyle name="ErrRpt-DataEntryCells 2 3 3" xfId="565"/>
    <cellStyle name="ErrRpt-DataEntryCells 2 3 4" xfId="566"/>
    <cellStyle name="ErrRpt-DataEntryCells 2 3 5" xfId="567"/>
    <cellStyle name="ErrRpt-DataEntryCells 2 4" xfId="568"/>
    <cellStyle name="ErrRpt-DataEntryCells 2 5" xfId="569"/>
    <cellStyle name="ErrRpt-DataEntryCells 2 6" xfId="570"/>
    <cellStyle name="ErrRpt-DataEntryCells 2 7" xfId="571"/>
    <cellStyle name="ErrRpt-DataEntryCells 2 8" xfId="572"/>
    <cellStyle name="ErrRpt-DataEntryCells 2 9" xfId="573"/>
    <cellStyle name="ErrRpt-DataEntryCells 2_STUD aligned by INSTIT" xfId="574"/>
    <cellStyle name="ErrRpt-DataEntryCells 3" xfId="575"/>
    <cellStyle name="ErrRpt-DataEntryCells 3 2" xfId="576"/>
    <cellStyle name="ErrRpt-DataEntryCells 3 2 2" xfId="577"/>
    <cellStyle name="ErrRpt-DataEntryCells 3 2 3" xfId="578"/>
    <cellStyle name="ErrRpt-DataEntryCells 3 2 4" xfId="579"/>
    <cellStyle name="ErrRpt-DataEntryCells 3 2 5" xfId="580"/>
    <cellStyle name="ErrRpt-DataEntryCells 3 3" xfId="581"/>
    <cellStyle name="ErrRpt-DataEntryCells 3 4" xfId="582"/>
    <cellStyle name="ErrRpt-DataEntryCells 3 5" xfId="583"/>
    <cellStyle name="ErrRpt-DataEntryCells 3 6" xfId="584"/>
    <cellStyle name="ErrRpt-DataEntryCells 3_STUD aligned by INSTIT" xfId="585"/>
    <cellStyle name="ErrRpt-DataEntryCells 4" xfId="586"/>
    <cellStyle name="ErrRpt-DataEntryCells 4 2" xfId="587"/>
    <cellStyle name="ErrRpt-DataEntryCells 4 3" xfId="588"/>
    <cellStyle name="ErrRpt-DataEntryCells 4 4" xfId="589"/>
    <cellStyle name="ErrRpt-DataEntryCells 4 5" xfId="590"/>
    <cellStyle name="ErrRpt-DataEntryCells 5" xfId="591"/>
    <cellStyle name="ErrRpt-DataEntryCells 6" xfId="592"/>
    <cellStyle name="ErrRpt-DataEntryCells 7" xfId="593"/>
    <cellStyle name="ErrRpt-DataEntryCells 8" xfId="594"/>
    <cellStyle name="ErrRpt-DataEntryCells 9" xfId="595"/>
    <cellStyle name="ErrRpt-DataEntryCells_STUD aligned by INSTIT" xfId="596"/>
    <cellStyle name="ErrRpt-GreyBackground" xfId="28"/>
    <cellStyle name="ErrRpt-GreyBackground 2" xfId="597"/>
    <cellStyle name="formula" xfId="29"/>
    <cellStyle name="formula 10" xfId="598"/>
    <cellStyle name="formula 2" xfId="86"/>
    <cellStyle name="formula 2 2" xfId="599"/>
    <cellStyle name="formula 2 2 2" xfId="600"/>
    <cellStyle name="formula 2 2 2 2" xfId="601"/>
    <cellStyle name="formula 2 2 2 3" xfId="602"/>
    <cellStyle name="formula 2 2 2 4" xfId="603"/>
    <cellStyle name="formula 2 2 2 5" xfId="604"/>
    <cellStyle name="formula 2 2 3" xfId="605"/>
    <cellStyle name="formula 2 2 4" xfId="606"/>
    <cellStyle name="formula 2 2 5" xfId="607"/>
    <cellStyle name="formula 2 2 6" xfId="608"/>
    <cellStyle name="formula 2 2_STUD aligned by INSTIT" xfId="609"/>
    <cellStyle name="formula 2 3" xfId="610"/>
    <cellStyle name="formula 2 3 2" xfId="611"/>
    <cellStyle name="formula 2 3 3" xfId="612"/>
    <cellStyle name="formula 2 3 4" xfId="613"/>
    <cellStyle name="formula 2 3 5" xfId="614"/>
    <cellStyle name="formula 2 4" xfId="615"/>
    <cellStyle name="formula 2 5" xfId="616"/>
    <cellStyle name="formula 2 6" xfId="617"/>
    <cellStyle name="formula 2 7" xfId="618"/>
    <cellStyle name="formula 2 8" xfId="619"/>
    <cellStyle name="formula 2 9" xfId="620"/>
    <cellStyle name="formula 2_STUD aligned by INSTIT" xfId="621"/>
    <cellStyle name="formula 3" xfId="622"/>
    <cellStyle name="formula 3 2" xfId="623"/>
    <cellStyle name="formula 3 2 2" xfId="624"/>
    <cellStyle name="formula 3 2 3" xfId="625"/>
    <cellStyle name="formula 3 2 4" xfId="626"/>
    <cellStyle name="formula 3 2 5" xfId="627"/>
    <cellStyle name="formula 3 3" xfId="628"/>
    <cellStyle name="formula 3 4" xfId="629"/>
    <cellStyle name="formula 3 5" xfId="630"/>
    <cellStyle name="formula 3 6" xfId="631"/>
    <cellStyle name="formula 3_STUD aligned by INSTIT" xfId="632"/>
    <cellStyle name="formula 4" xfId="633"/>
    <cellStyle name="formula 4 2" xfId="634"/>
    <cellStyle name="formula 4 3" xfId="635"/>
    <cellStyle name="formula 4 4" xfId="636"/>
    <cellStyle name="formula 4 5" xfId="637"/>
    <cellStyle name="formula 5" xfId="638"/>
    <cellStyle name="formula 6" xfId="639"/>
    <cellStyle name="formula 7" xfId="640"/>
    <cellStyle name="formula 8" xfId="641"/>
    <cellStyle name="formula 9" xfId="642"/>
    <cellStyle name="formula_STUD aligned by INSTIT" xfId="643"/>
    <cellStyle name="gap" xfId="3"/>
    <cellStyle name="GreyBackground" xfId="13"/>
    <cellStyle name="GreyBackground 2" xfId="30"/>
    <cellStyle name="GreyBackground 2 2" xfId="87"/>
    <cellStyle name="GreyBackground 2_08pers" xfId="88"/>
    <cellStyle name="GreyBackground 3" xfId="644"/>
    <cellStyle name="GreyBackground 4" xfId="39213"/>
    <cellStyle name="GreyBackground_00enrl" xfId="89"/>
    <cellStyle name="Header1" xfId="39214"/>
    <cellStyle name="Header2" xfId="39215"/>
    <cellStyle name="Header2 2" xfId="39216"/>
    <cellStyle name="Heading 1 2" xfId="645"/>
    <cellStyle name="Heading 2 2" xfId="646"/>
    <cellStyle name="Hyperlink" xfId="109" builtinId="8"/>
    <cellStyle name="Hyperlink 2" xfId="61"/>
    <cellStyle name="Hyperlink 3" xfId="647"/>
    <cellStyle name="Hyperlink 3 2" xfId="648"/>
    <cellStyle name="Hyperlink 4" xfId="649"/>
    <cellStyle name="Hyperlink 5" xfId="650"/>
    <cellStyle name="ISC" xfId="31"/>
    <cellStyle name="ISC 2" xfId="90"/>
    <cellStyle name="isced" xfId="32"/>
    <cellStyle name="isced 10" xfId="651"/>
    <cellStyle name="isced 2" xfId="91"/>
    <cellStyle name="isced 2 2" xfId="652"/>
    <cellStyle name="isced 2 2 2" xfId="653"/>
    <cellStyle name="isced 2 2 2 2" xfId="654"/>
    <cellStyle name="isced 2 2 2 3" xfId="655"/>
    <cellStyle name="isced 2 2 2 4" xfId="656"/>
    <cellStyle name="isced 2 2 2 5" xfId="657"/>
    <cellStyle name="isced 2 2 3" xfId="658"/>
    <cellStyle name="isced 2 2 4" xfId="659"/>
    <cellStyle name="isced 2 2 5" xfId="660"/>
    <cellStyle name="isced 2 2 6" xfId="661"/>
    <cellStyle name="isced 2 2_STUD aligned by INSTIT" xfId="662"/>
    <cellStyle name="isced 2 3" xfId="663"/>
    <cellStyle name="isced 2 3 2" xfId="664"/>
    <cellStyle name="isced 2 3 3" xfId="665"/>
    <cellStyle name="isced 2 3 4" xfId="666"/>
    <cellStyle name="isced 2 3 5" xfId="667"/>
    <cellStyle name="isced 2 4" xfId="668"/>
    <cellStyle name="isced 2 5" xfId="669"/>
    <cellStyle name="isced 2 6" xfId="670"/>
    <cellStyle name="isced 2 7" xfId="671"/>
    <cellStyle name="isced 2 8" xfId="672"/>
    <cellStyle name="isced 2 9" xfId="673"/>
    <cellStyle name="isced 2_STUD aligned by INSTIT" xfId="674"/>
    <cellStyle name="isced 3" xfId="675"/>
    <cellStyle name="isced 3 2" xfId="676"/>
    <cellStyle name="isced 3 2 2" xfId="677"/>
    <cellStyle name="isced 3 2 3" xfId="678"/>
    <cellStyle name="isced 3 2 4" xfId="679"/>
    <cellStyle name="isced 3 2 5" xfId="680"/>
    <cellStyle name="isced 3 3" xfId="681"/>
    <cellStyle name="isced 3 4" xfId="682"/>
    <cellStyle name="isced 3 5" xfId="683"/>
    <cellStyle name="isced 3 6" xfId="684"/>
    <cellStyle name="isced 3_STUD aligned by INSTIT" xfId="685"/>
    <cellStyle name="isced 4" xfId="686"/>
    <cellStyle name="isced 4 2" xfId="687"/>
    <cellStyle name="isced 4 3" xfId="688"/>
    <cellStyle name="isced 4 4" xfId="689"/>
    <cellStyle name="isced 4 5" xfId="690"/>
    <cellStyle name="isced 5" xfId="691"/>
    <cellStyle name="isced 6" xfId="692"/>
    <cellStyle name="isced 7" xfId="693"/>
    <cellStyle name="isced 8" xfId="694"/>
    <cellStyle name="isced 9" xfId="695"/>
    <cellStyle name="ISCED Titles" xfId="33"/>
    <cellStyle name="isced_05enrl_REVISED_2" xfId="39217"/>
    <cellStyle name="level1a" xfId="34"/>
    <cellStyle name="level1a 10" xfId="696"/>
    <cellStyle name="level1a 10 2" xfId="697"/>
    <cellStyle name="level1a 10 2 2" xfId="698"/>
    <cellStyle name="level1a 10 2 2 2" xfId="699"/>
    <cellStyle name="level1a 10 2 3" xfId="700"/>
    <cellStyle name="level1a 10 2 3 2" xfId="701"/>
    <cellStyle name="level1a 10 2 3 2 2" xfId="702"/>
    <cellStyle name="level1a 10 2 4" xfId="703"/>
    <cellStyle name="level1a 10 3" xfId="704"/>
    <cellStyle name="level1a 10 3 2" xfId="705"/>
    <cellStyle name="level1a 10 3 2 2" xfId="706"/>
    <cellStyle name="level1a 10 3 3" xfId="707"/>
    <cellStyle name="level1a 10 3 3 2" xfId="708"/>
    <cellStyle name="level1a 10 3 3 2 2" xfId="709"/>
    <cellStyle name="level1a 10 3 4" xfId="710"/>
    <cellStyle name="level1a 10 3 4 2" xfId="711"/>
    <cellStyle name="level1a 10 4" xfId="712"/>
    <cellStyle name="level1a 10 5" xfId="713"/>
    <cellStyle name="level1a 10 5 2" xfId="714"/>
    <cellStyle name="level1a 10 6" xfId="715"/>
    <cellStyle name="level1a 10 6 2" xfId="716"/>
    <cellStyle name="level1a 10 6 2 2" xfId="717"/>
    <cellStyle name="level1a 10 7" xfId="718"/>
    <cellStyle name="level1a 10 7 2" xfId="719"/>
    <cellStyle name="level1a 11" xfId="720"/>
    <cellStyle name="level1a 11 2" xfId="721"/>
    <cellStyle name="level1a 11 2 2" xfId="722"/>
    <cellStyle name="level1a 11 2 2 2" xfId="723"/>
    <cellStyle name="level1a 11 2 3" xfId="724"/>
    <cellStyle name="level1a 11 2 3 2" xfId="725"/>
    <cellStyle name="level1a 11 2 3 2 2" xfId="726"/>
    <cellStyle name="level1a 11 2 4" xfId="727"/>
    <cellStyle name="level1a 11 3" xfId="728"/>
    <cellStyle name="level1a 11 3 2" xfId="729"/>
    <cellStyle name="level1a 11 3 2 2" xfId="730"/>
    <cellStyle name="level1a 11 3 3" xfId="731"/>
    <cellStyle name="level1a 11 3 3 2" xfId="732"/>
    <cellStyle name="level1a 11 3 3 2 2" xfId="733"/>
    <cellStyle name="level1a 11 3 4" xfId="734"/>
    <cellStyle name="level1a 11 4" xfId="735"/>
    <cellStyle name="level1a 11 4 2" xfId="736"/>
    <cellStyle name="level1a 11 5" xfId="737"/>
    <cellStyle name="level1a 11 5 2" xfId="738"/>
    <cellStyle name="level1a 11 5 2 2" xfId="739"/>
    <cellStyle name="level1a 11 6" xfId="740"/>
    <cellStyle name="level1a 11 6 2" xfId="741"/>
    <cellStyle name="level1a 12" xfId="742"/>
    <cellStyle name="level1a 12 2" xfId="743"/>
    <cellStyle name="level1a 12 2 2" xfId="744"/>
    <cellStyle name="level1a 12 3" xfId="745"/>
    <cellStyle name="level1a 12 3 2" xfId="746"/>
    <cellStyle name="level1a 12 3 2 2" xfId="747"/>
    <cellStyle name="level1a 12 4" xfId="748"/>
    <cellStyle name="level1a 13" xfId="749"/>
    <cellStyle name="level1a 14" xfId="750"/>
    <cellStyle name="level1a 14 2" xfId="751"/>
    <cellStyle name="level1a 15" xfId="752"/>
    <cellStyle name="level1a 16" xfId="753"/>
    <cellStyle name="level1a 17" xfId="754"/>
    <cellStyle name="level1a 2" xfId="92"/>
    <cellStyle name="level1a 2 10" xfId="755"/>
    <cellStyle name="level1a 2 10 2" xfId="756"/>
    <cellStyle name="level1a 2 10 2 2" xfId="757"/>
    <cellStyle name="level1a 2 10 2 2 2" xfId="758"/>
    <cellStyle name="level1a 2 10 2 3" xfId="759"/>
    <cellStyle name="level1a 2 10 2 3 2" xfId="760"/>
    <cellStyle name="level1a 2 10 2 3 2 2" xfId="761"/>
    <cellStyle name="level1a 2 10 2 4" xfId="762"/>
    <cellStyle name="level1a 2 10 3" xfId="763"/>
    <cellStyle name="level1a 2 10 3 2" xfId="764"/>
    <cellStyle name="level1a 2 10 3 2 2" xfId="765"/>
    <cellStyle name="level1a 2 10 3 3" xfId="766"/>
    <cellStyle name="level1a 2 10 3 3 2" xfId="767"/>
    <cellStyle name="level1a 2 10 3 3 2 2" xfId="768"/>
    <cellStyle name="level1a 2 10 3 4" xfId="769"/>
    <cellStyle name="level1a 2 10 3 4 2" xfId="770"/>
    <cellStyle name="level1a 2 10 4" xfId="771"/>
    <cellStyle name="level1a 2 10 5" xfId="772"/>
    <cellStyle name="level1a 2 10 5 2" xfId="773"/>
    <cellStyle name="level1a 2 10 6" xfId="774"/>
    <cellStyle name="level1a 2 10 6 2" xfId="775"/>
    <cellStyle name="level1a 2 10 6 2 2" xfId="776"/>
    <cellStyle name="level1a 2 10 7" xfId="777"/>
    <cellStyle name="level1a 2 10 7 2" xfId="778"/>
    <cellStyle name="level1a 2 11" xfId="779"/>
    <cellStyle name="level1a 2 11 2" xfId="780"/>
    <cellStyle name="level1a 2 11 2 2" xfId="781"/>
    <cellStyle name="level1a 2 11 2 2 2" xfId="782"/>
    <cellStyle name="level1a 2 11 2 3" xfId="783"/>
    <cellStyle name="level1a 2 11 2 3 2" xfId="784"/>
    <cellStyle name="level1a 2 11 2 3 2 2" xfId="785"/>
    <cellStyle name="level1a 2 11 2 4" xfId="786"/>
    <cellStyle name="level1a 2 11 3" xfId="787"/>
    <cellStyle name="level1a 2 11 3 2" xfId="788"/>
    <cellStyle name="level1a 2 11 3 2 2" xfId="789"/>
    <cellStyle name="level1a 2 11 3 3" xfId="790"/>
    <cellStyle name="level1a 2 11 3 3 2" xfId="791"/>
    <cellStyle name="level1a 2 11 3 3 2 2" xfId="792"/>
    <cellStyle name="level1a 2 11 3 4" xfId="793"/>
    <cellStyle name="level1a 2 11 4" xfId="794"/>
    <cellStyle name="level1a 2 11 4 2" xfId="795"/>
    <cellStyle name="level1a 2 11 5" xfId="796"/>
    <cellStyle name="level1a 2 11 5 2" xfId="797"/>
    <cellStyle name="level1a 2 11 5 2 2" xfId="798"/>
    <cellStyle name="level1a 2 11 6" xfId="799"/>
    <cellStyle name="level1a 2 11 6 2" xfId="800"/>
    <cellStyle name="level1a 2 12" xfId="801"/>
    <cellStyle name="level1a 2 12 2" xfId="802"/>
    <cellStyle name="level1a 2 12 2 2" xfId="803"/>
    <cellStyle name="level1a 2 12 3" xfId="804"/>
    <cellStyle name="level1a 2 12 3 2" xfId="805"/>
    <cellStyle name="level1a 2 12 3 2 2" xfId="806"/>
    <cellStyle name="level1a 2 12 4" xfId="807"/>
    <cellStyle name="level1a 2 13" xfId="808"/>
    <cellStyle name="level1a 2 14" xfId="809"/>
    <cellStyle name="level1a 2 14 2" xfId="810"/>
    <cellStyle name="level1a 2 15" xfId="811"/>
    <cellStyle name="level1a 2 16" xfId="812"/>
    <cellStyle name="level1a 2 17" xfId="813"/>
    <cellStyle name="level1a 2 18" xfId="814"/>
    <cellStyle name="level1a 2 2" xfId="815"/>
    <cellStyle name="level1a 2 2 10" xfId="816"/>
    <cellStyle name="level1a 2 2 10 2" xfId="817"/>
    <cellStyle name="level1a 2 2 10 2 2" xfId="818"/>
    <cellStyle name="level1a 2 2 10 2 2 2" xfId="819"/>
    <cellStyle name="level1a 2 2 10 2 3" xfId="820"/>
    <cellStyle name="level1a 2 2 10 2 3 2" xfId="821"/>
    <cellStyle name="level1a 2 2 10 2 3 2 2" xfId="822"/>
    <cellStyle name="level1a 2 2 10 2 4" xfId="823"/>
    <cellStyle name="level1a 2 2 10 3" xfId="824"/>
    <cellStyle name="level1a 2 2 10 3 2" xfId="825"/>
    <cellStyle name="level1a 2 2 10 3 2 2" xfId="826"/>
    <cellStyle name="level1a 2 2 10 3 3" xfId="827"/>
    <cellStyle name="level1a 2 2 10 3 3 2" xfId="828"/>
    <cellStyle name="level1a 2 2 10 3 3 2 2" xfId="829"/>
    <cellStyle name="level1a 2 2 10 3 4" xfId="830"/>
    <cellStyle name="level1a 2 2 10 4" xfId="831"/>
    <cellStyle name="level1a 2 2 10 4 2" xfId="832"/>
    <cellStyle name="level1a 2 2 10 5" xfId="833"/>
    <cellStyle name="level1a 2 2 10 5 2" xfId="834"/>
    <cellStyle name="level1a 2 2 10 5 2 2" xfId="835"/>
    <cellStyle name="level1a 2 2 10 6" xfId="836"/>
    <cellStyle name="level1a 2 2 10 6 2" xfId="837"/>
    <cellStyle name="level1a 2 2 11" xfId="838"/>
    <cellStyle name="level1a 2 2 11 2" xfId="839"/>
    <cellStyle name="level1a 2 2 11 2 2" xfId="840"/>
    <cellStyle name="level1a 2 2 11 3" xfId="841"/>
    <cellStyle name="level1a 2 2 11 3 2" xfId="842"/>
    <cellStyle name="level1a 2 2 11 3 2 2" xfId="843"/>
    <cellStyle name="level1a 2 2 11 4" xfId="844"/>
    <cellStyle name="level1a 2 2 12" xfId="845"/>
    <cellStyle name="level1a 2 2 12 2" xfId="846"/>
    <cellStyle name="level1a 2 2 2" xfId="847"/>
    <cellStyle name="level1a 2 2 2 10" xfId="848"/>
    <cellStyle name="level1a 2 2 2 10 2" xfId="849"/>
    <cellStyle name="level1a 2 2 2 2" xfId="850"/>
    <cellStyle name="level1a 2 2 2 2 2" xfId="851"/>
    <cellStyle name="level1a 2 2 2 2 2 2" xfId="852"/>
    <cellStyle name="level1a 2 2 2 2 2 2 2" xfId="853"/>
    <cellStyle name="level1a 2 2 2 2 2 2 2 2" xfId="854"/>
    <cellStyle name="level1a 2 2 2 2 2 2 3" xfId="855"/>
    <cellStyle name="level1a 2 2 2 2 2 2 3 2" xfId="856"/>
    <cellStyle name="level1a 2 2 2 2 2 2 3 2 2" xfId="857"/>
    <cellStyle name="level1a 2 2 2 2 2 2 4" xfId="858"/>
    <cellStyle name="level1a 2 2 2 2 2 3" xfId="859"/>
    <cellStyle name="level1a 2 2 2 2 2 3 2" xfId="860"/>
    <cellStyle name="level1a 2 2 2 2 2 3 2 2" xfId="861"/>
    <cellStyle name="level1a 2 2 2 2 2 3 3" xfId="862"/>
    <cellStyle name="level1a 2 2 2 2 2 3 3 2" xfId="863"/>
    <cellStyle name="level1a 2 2 2 2 2 3 3 2 2" xfId="864"/>
    <cellStyle name="level1a 2 2 2 2 2 3 4" xfId="865"/>
    <cellStyle name="level1a 2 2 2 2 2 3 4 2" xfId="866"/>
    <cellStyle name="level1a 2 2 2 2 2 4" xfId="867"/>
    <cellStyle name="level1a 2 2 2 2 2 5" xfId="868"/>
    <cellStyle name="level1a 2 2 2 2 2 5 2" xfId="869"/>
    <cellStyle name="level1a 2 2 2 2 2 6" xfId="870"/>
    <cellStyle name="level1a 2 2 2 2 2 6 2" xfId="871"/>
    <cellStyle name="level1a 2 2 2 2 3" xfId="872"/>
    <cellStyle name="level1a 2 2 2 2 3 2" xfId="873"/>
    <cellStyle name="level1a 2 2 2 2 3 2 2" xfId="874"/>
    <cellStyle name="level1a 2 2 2 2 3 2 2 2" xfId="875"/>
    <cellStyle name="level1a 2 2 2 2 3 2 3" xfId="876"/>
    <cellStyle name="level1a 2 2 2 2 3 2 3 2" xfId="877"/>
    <cellStyle name="level1a 2 2 2 2 3 2 3 2 2" xfId="878"/>
    <cellStyle name="level1a 2 2 2 2 3 2 4" xfId="879"/>
    <cellStyle name="level1a 2 2 2 2 3 3" xfId="880"/>
    <cellStyle name="level1a 2 2 2 2 3 3 2" xfId="881"/>
    <cellStyle name="level1a 2 2 2 2 3 3 2 2" xfId="882"/>
    <cellStyle name="level1a 2 2 2 2 3 3 3" xfId="883"/>
    <cellStyle name="level1a 2 2 2 2 3 3 3 2" xfId="884"/>
    <cellStyle name="level1a 2 2 2 2 3 3 3 2 2" xfId="885"/>
    <cellStyle name="level1a 2 2 2 2 3 3 4" xfId="886"/>
    <cellStyle name="level1a 2 2 2 2 3 3 4 2" xfId="887"/>
    <cellStyle name="level1a 2 2 2 2 3 4" xfId="888"/>
    <cellStyle name="level1a 2 2 2 2 3 5" xfId="889"/>
    <cellStyle name="level1a 2 2 2 2 3 5 2" xfId="890"/>
    <cellStyle name="level1a 2 2 2 2 3 5 2 2" xfId="891"/>
    <cellStyle name="level1a 2 2 2 2 3 6" xfId="892"/>
    <cellStyle name="level1a 2 2 2 2 3 6 2" xfId="893"/>
    <cellStyle name="level1a 2 2 2 2 4" xfId="894"/>
    <cellStyle name="level1a 2 2 2 2 4 2" xfId="895"/>
    <cellStyle name="level1a 2 2 2 2 4 2 2" xfId="896"/>
    <cellStyle name="level1a 2 2 2 2 4 2 2 2" xfId="897"/>
    <cellStyle name="level1a 2 2 2 2 4 2 3" xfId="898"/>
    <cellStyle name="level1a 2 2 2 2 4 2 3 2" xfId="899"/>
    <cellStyle name="level1a 2 2 2 2 4 2 3 2 2" xfId="900"/>
    <cellStyle name="level1a 2 2 2 2 4 2 4" xfId="901"/>
    <cellStyle name="level1a 2 2 2 2 4 3" xfId="902"/>
    <cellStyle name="level1a 2 2 2 2 4 3 2" xfId="903"/>
    <cellStyle name="level1a 2 2 2 2 4 3 2 2" xfId="904"/>
    <cellStyle name="level1a 2 2 2 2 4 3 3" xfId="905"/>
    <cellStyle name="level1a 2 2 2 2 4 3 3 2" xfId="906"/>
    <cellStyle name="level1a 2 2 2 2 4 3 3 2 2" xfId="907"/>
    <cellStyle name="level1a 2 2 2 2 4 3 4" xfId="908"/>
    <cellStyle name="level1a 2 2 2 2 4 3 4 2" xfId="909"/>
    <cellStyle name="level1a 2 2 2 2 4 4" xfId="910"/>
    <cellStyle name="level1a 2 2 2 2 4 5" xfId="911"/>
    <cellStyle name="level1a 2 2 2 2 4 5 2" xfId="912"/>
    <cellStyle name="level1a 2 2 2 2 4 6" xfId="913"/>
    <cellStyle name="level1a 2 2 2 2 4 6 2" xfId="914"/>
    <cellStyle name="level1a 2 2 2 2 4 6 2 2" xfId="915"/>
    <cellStyle name="level1a 2 2 2 2 4 7" xfId="916"/>
    <cellStyle name="level1a 2 2 2 2 4 7 2" xfId="917"/>
    <cellStyle name="level1a 2 2 2 2 5" xfId="918"/>
    <cellStyle name="level1a 2 2 2 2 5 2" xfId="919"/>
    <cellStyle name="level1a 2 2 2 2 5 2 2" xfId="920"/>
    <cellStyle name="level1a 2 2 2 2 5 2 2 2" xfId="921"/>
    <cellStyle name="level1a 2 2 2 2 5 2 3" xfId="922"/>
    <cellStyle name="level1a 2 2 2 2 5 2 3 2" xfId="923"/>
    <cellStyle name="level1a 2 2 2 2 5 2 3 2 2" xfId="924"/>
    <cellStyle name="level1a 2 2 2 2 5 2 4" xfId="925"/>
    <cellStyle name="level1a 2 2 2 2 5 3" xfId="926"/>
    <cellStyle name="level1a 2 2 2 2 5 3 2" xfId="927"/>
    <cellStyle name="level1a 2 2 2 2 5 3 2 2" xfId="928"/>
    <cellStyle name="level1a 2 2 2 2 5 3 3" xfId="929"/>
    <cellStyle name="level1a 2 2 2 2 5 3 3 2" xfId="930"/>
    <cellStyle name="level1a 2 2 2 2 5 3 3 2 2" xfId="931"/>
    <cellStyle name="level1a 2 2 2 2 5 3 4" xfId="932"/>
    <cellStyle name="level1a 2 2 2 2 5 4" xfId="933"/>
    <cellStyle name="level1a 2 2 2 2 5 4 2" xfId="934"/>
    <cellStyle name="level1a 2 2 2 2 5 5" xfId="935"/>
    <cellStyle name="level1a 2 2 2 2 5 5 2" xfId="936"/>
    <cellStyle name="level1a 2 2 2 2 5 5 2 2" xfId="937"/>
    <cellStyle name="level1a 2 2 2 2 5 6" xfId="938"/>
    <cellStyle name="level1a 2 2 2 2 5 6 2" xfId="939"/>
    <cellStyle name="level1a 2 2 2 2 6" xfId="940"/>
    <cellStyle name="level1a 2 2 2 2 6 2" xfId="941"/>
    <cellStyle name="level1a 2 2 2 2 6 2 2" xfId="942"/>
    <cellStyle name="level1a 2 2 2 2 6 2 2 2" xfId="943"/>
    <cellStyle name="level1a 2 2 2 2 6 2 3" xfId="944"/>
    <cellStyle name="level1a 2 2 2 2 6 2 3 2" xfId="945"/>
    <cellStyle name="level1a 2 2 2 2 6 2 3 2 2" xfId="946"/>
    <cellStyle name="level1a 2 2 2 2 6 2 4" xfId="947"/>
    <cellStyle name="level1a 2 2 2 2 6 3" xfId="948"/>
    <cellStyle name="level1a 2 2 2 2 6 3 2" xfId="949"/>
    <cellStyle name="level1a 2 2 2 2 6 3 2 2" xfId="950"/>
    <cellStyle name="level1a 2 2 2 2 6 3 3" xfId="951"/>
    <cellStyle name="level1a 2 2 2 2 6 3 3 2" xfId="952"/>
    <cellStyle name="level1a 2 2 2 2 6 3 3 2 2" xfId="953"/>
    <cellStyle name="level1a 2 2 2 2 6 3 4" xfId="954"/>
    <cellStyle name="level1a 2 2 2 2 6 4" xfId="955"/>
    <cellStyle name="level1a 2 2 2 2 6 4 2" xfId="956"/>
    <cellStyle name="level1a 2 2 2 2 6 5" xfId="957"/>
    <cellStyle name="level1a 2 2 2 2 6 5 2" xfId="958"/>
    <cellStyle name="level1a 2 2 2 2 6 5 2 2" xfId="959"/>
    <cellStyle name="level1a 2 2 2 2 6 6" xfId="960"/>
    <cellStyle name="level1a 2 2 2 2 6 6 2" xfId="961"/>
    <cellStyle name="level1a 2 2 2 2 7" xfId="962"/>
    <cellStyle name="level1a 2 2 2 2 7 2" xfId="963"/>
    <cellStyle name="level1a 2 2 2 2 7 2 2" xfId="964"/>
    <cellStyle name="level1a 2 2 2 2 7 3" xfId="965"/>
    <cellStyle name="level1a 2 2 2 2 7 3 2" xfId="966"/>
    <cellStyle name="level1a 2 2 2 2 7 3 2 2" xfId="967"/>
    <cellStyle name="level1a 2 2 2 2 7 4" xfId="968"/>
    <cellStyle name="level1a 2 2 2 2 8" xfId="969"/>
    <cellStyle name="level1a 2 2 2 2 8 2" xfId="970"/>
    <cellStyle name="level1a 2 2 2 2_STUD aligned by INSTIT" xfId="971"/>
    <cellStyle name="level1a 2 2 2 3" xfId="972"/>
    <cellStyle name="level1a 2 2 2 3 2" xfId="973"/>
    <cellStyle name="level1a 2 2 2 3 2 2" xfId="974"/>
    <cellStyle name="level1a 2 2 2 3 2 2 2" xfId="975"/>
    <cellStyle name="level1a 2 2 2 3 2 2 2 2" xfId="976"/>
    <cellStyle name="level1a 2 2 2 3 2 2 3" xfId="977"/>
    <cellStyle name="level1a 2 2 2 3 2 2 3 2" xfId="978"/>
    <cellStyle name="level1a 2 2 2 3 2 2 3 2 2" xfId="979"/>
    <cellStyle name="level1a 2 2 2 3 2 2 4" xfId="980"/>
    <cellStyle name="level1a 2 2 2 3 2 3" xfId="981"/>
    <cellStyle name="level1a 2 2 2 3 2 3 2" xfId="982"/>
    <cellStyle name="level1a 2 2 2 3 2 3 2 2" xfId="983"/>
    <cellStyle name="level1a 2 2 2 3 2 3 3" xfId="984"/>
    <cellStyle name="level1a 2 2 2 3 2 3 3 2" xfId="985"/>
    <cellStyle name="level1a 2 2 2 3 2 3 3 2 2" xfId="986"/>
    <cellStyle name="level1a 2 2 2 3 2 3 4" xfId="987"/>
    <cellStyle name="level1a 2 2 2 3 2 3 4 2" xfId="988"/>
    <cellStyle name="level1a 2 2 2 3 2 4" xfId="989"/>
    <cellStyle name="level1a 2 2 2 3 2 5" xfId="990"/>
    <cellStyle name="level1a 2 2 2 3 2 5 2" xfId="991"/>
    <cellStyle name="level1a 2 2 2 3 2 5 2 2" xfId="992"/>
    <cellStyle name="level1a 2 2 2 3 2 6" xfId="993"/>
    <cellStyle name="level1a 2 2 2 3 2 6 2" xfId="994"/>
    <cellStyle name="level1a 2 2 2 3 3" xfId="995"/>
    <cellStyle name="level1a 2 2 2 3 3 2" xfId="996"/>
    <cellStyle name="level1a 2 2 2 3 3 2 2" xfId="997"/>
    <cellStyle name="level1a 2 2 2 3 3 2 2 2" xfId="998"/>
    <cellStyle name="level1a 2 2 2 3 3 2 3" xfId="999"/>
    <cellStyle name="level1a 2 2 2 3 3 2 3 2" xfId="1000"/>
    <cellStyle name="level1a 2 2 2 3 3 2 3 2 2" xfId="1001"/>
    <cellStyle name="level1a 2 2 2 3 3 2 4" xfId="1002"/>
    <cellStyle name="level1a 2 2 2 3 3 3" xfId="1003"/>
    <cellStyle name="level1a 2 2 2 3 3 3 2" xfId="1004"/>
    <cellStyle name="level1a 2 2 2 3 3 3 2 2" xfId="1005"/>
    <cellStyle name="level1a 2 2 2 3 3 3 3" xfId="1006"/>
    <cellStyle name="level1a 2 2 2 3 3 3 3 2" xfId="1007"/>
    <cellStyle name="level1a 2 2 2 3 3 3 3 2 2" xfId="1008"/>
    <cellStyle name="level1a 2 2 2 3 3 3 4" xfId="1009"/>
    <cellStyle name="level1a 2 2 2 3 3 4" xfId="1010"/>
    <cellStyle name="level1a 2 2 2 3 3 4 2" xfId="1011"/>
    <cellStyle name="level1a 2 2 2 3 3 5" xfId="1012"/>
    <cellStyle name="level1a 2 2 2 3 3 5 2" xfId="1013"/>
    <cellStyle name="level1a 2 2 2 3 4" xfId="1014"/>
    <cellStyle name="level1a 2 2 2 3 4 2" xfId="1015"/>
    <cellStyle name="level1a 2 2 2 3 4 2 2" xfId="1016"/>
    <cellStyle name="level1a 2 2 2 3 4 2 2 2" xfId="1017"/>
    <cellStyle name="level1a 2 2 2 3 4 2 3" xfId="1018"/>
    <cellStyle name="level1a 2 2 2 3 4 2 3 2" xfId="1019"/>
    <cellStyle name="level1a 2 2 2 3 4 2 3 2 2" xfId="1020"/>
    <cellStyle name="level1a 2 2 2 3 4 2 4" xfId="1021"/>
    <cellStyle name="level1a 2 2 2 3 4 3" xfId="1022"/>
    <cellStyle name="level1a 2 2 2 3 4 3 2" xfId="1023"/>
    <cellStyle name="level1a 2 2 2 3 4 3 2 2" xfId="1024"/>
    <cellStyle name="level1a 2 2 2 3 4 3 3" xfId="1025"/>
    <cellStyle name="level1a 2 2 2 3 4 3 3 2" xfId="1026"/>
    <cellStyle name="level1a 2 2 2 3 4 3 3 2 2" xfId="1027"/>
    <cellStyle name="level1a 2 2 2 3 4 3 4" xfId="1028"/>
    <cellStyle name="level1a 2 2 2 3 4 4" xfId="1029"/>
    <cellStyle name="level1a 2 2 2 3 4 4 2" xfId="1030"/>
    <cellStyle name="level1a 2 2 2 3 4 5" xfId="1031"/>
    <cellStyle name="level1a 2 2 2 3 4 5 2" xfId="1032"/>
    <cellStyle name="level1a 2 2 2 3 4 5 2 2" xfId="1033"/>
    <cellStyle name="level1a 2 2 2 3 4 6" xfId="1034"/>
    <cellStyle name="level1a 2 2 2 3 4 6 2" xfId="1035"/>
    <cellStyle name="level1a 2 2 2 3 5" xfId="1036"/>
    <cellStyle name="level1a 2 2 2 3 5 2" xfId="1037"/>
    <cellStyle name="level1a 2 2 2 3 5 2 2" xfId="1038"/>
    <cellStyle name="level1a 2 2 2 3 5 2 2 2" xfId="1039"/>
    <cellStyle name="level1a 2 2 2 3 5 2 3" xfId="1040"/>
    <cellStyle name="level1a 2 2 2 3 5 2 3 2" xfId="1041"/>
    <cellStyle name="level1a 2 2 2 3 5 2 3 2 2" xfId="1042"/>
    <cellStyle name="level1a 2 2 2 3 5 2 4" xfId="1043"/>
    <cellStyle name="level1a 2 2 2 3 5 3" xfId="1044"/>
    <cellStyle name="level1a 2 2 2 3 5 3 2" xfId="1045"/>
    <cellStyle name="level1a 2 2 2 3 5 3 2 2" xfId="1046"/>
    <cellStyle name="level1a 2 2 2 3 5 3 3" xfId="1047"/>
    <cellStyle name="level1a 2 2 2 3 5 3 3 2" xfId="1048"/>
    <cellStyle name="level1a 2 2 2 3 5 3 3 2 2" xfId="1049"/>
    <cellStyle name="level1a 2 2 2 3 5 3 4" xfId="1050"/>
    <cellStyle name="level1a 2 2 2 3 5 4" xfId="1051"/>
    <cellStyle name="level1a 2 2 2 3 5 4 2" xfId="1052"/>
    <cellStyle name="level1a 2 2 2 3 5 5" xfId="1053"/>
    <cellStyle name="level1a 2 2 2 3 5 5 2" xfId="1054"/>
    <cellStyle name="level1a 2 2 2 3 5 5 2 2" xfId="1055"/>
    <cellStyle name="level1a 2 2 2 3 5 6" xfId="1056"/>
    <cellStyle name="level1a 2 2 2 3 5 6 2" xfId="1057"/>
    <cellStyle name="level1a 2 2 2 3 6" xfId="1058"/>
    <cellStyle name="level1a 2 2 2 3 6 2" xfId="1059"/>
    <cellStyle name="level1a 2 2 2 3 6 2 2" xfId="1060"/>
    <cellStyle name="level1a 2 2 2 3 6 2 2 2" xfId="1061"/>
    <cellStyle name="level1a 2 2 2 3 6 2 3" xfId="1062"/>
    <cellStyle name="level1a 2 2 2 3 6 2 3 2" xfId="1063"/>
    <cellStyle name="level1a 2 2 2 3 6 2 3 2 2" xfId="1064"/>
    <cellStyle name="level1a 2 2 2 3 6 2 4" xfId="1065"/>
    <cellStyle name="level1a 2 2 2 3 6 3" xfId="1066"/>
    <cellStyle name="level1a 2 2 2 3 6 3 2" xfId="1067"/>
    <cellStyle name="level1a 2 2 2 3 6 3 2 2" xfId="1068"/>
    <cellStyle name="level1a 2 2 2 3 6 3 3" xfId="1069"/>
    <cellStyle name="level1a 2 2 2 3 6 3 3 2" xfId="1070"/>
    <cellStyle name="level1a 2 2 2 3 6 3 3 2 2" xfId="1071"/>
    <cellStyle name="level1a 2 2 2 3 6 3 4" xfId="1072"/>
    <cellStyle name="level1a 2 2 2 3 6 4" xfId="1073"/>
    <cellStyle name="level1a 2 2 2 3 6 4 2" xfId="1074"/>
    <cellStyle name="level1a 2 2 2 3 6 5" xfId="1075"/>
    <cellStyle name="level1a 2 2 2 3 6 5 2" xfId="1076"/>
    <cellStyle name="level1a 2 2 2 3 6 5 2 2" xfId="1077"/>
    <cellStyle name="level1a 2 2 2 3 6 6" xfId="1078"/>
    <cellStyle name="level1a 2 2 2 3 6 6 2" xfId="1079"/>
    <cellStyle name="level1a 2 2 2 3 7" xfId="1080"/>
    <cellStyle name="level1a 2 2 2 3 7 2" xfId="1081"/>
    <cellStyle name="level1a 2 2 2 3 7 2 2" xfId="1082"/>
    <cellStyle name="level1a 2 2 2 3 7 3" xfId="1083"/>
    <cellStyle name="level1a 2 2 2 3 7 3 2" xfId="1084"/>
    <cellStyle name="level1a 2 2 2 3 7 3 2 2" xfId="1085"/>
    <cellStyle name="level1a 2 2 2 3 7 4" xfId="1086"/>
    <cellStyle name="level1a 2 2 2 3 8" xfId="1087"/>
    <cellStyle name="level1a 2 2 2 3 8 2" xfId="1088"/>
    <cellStyle name="level1a 2 2 2 3 8 2 2" xfId="1089"/>
    <cellStyle name="level1a 2 2 2 3 8 3" xfId="1090"/>
    <cellStyle name="level1a 2 2 2 3 8 3 2" xfId="1091"/>
    <cellStyle name="level1a 2 2 2 3 8 3 2 2" xfId="1092"/>
    <cellStyle name="level1a 2 2 2 3 8 4" xfId="1093"/>
    <cellStyle name="level1a 2 2 2 3 9" xfId="1094"/>
    <cellStyle name="level1a 2 2 2 3 9 2" xfId="1095"/>
    <cellStyle name="level1a 2 2 2 3_STUD aligned by INSTIT" xfId="1096"/>
    <cellStyle name="level1a 2 2 2 4" xfId="1097"/>
    <cellStyle name="level1a 2 2 2 4 2" xfId="1098"/>
    <cellStyle name="level1a 2 2 2 4 2 2" xfId="1099"/>
    <cellStyle name="level1a 2 2 2 4 2 2 2" xfId="1100"/>
    <cellStyle name="level1a 2 2 2 4 2 3" xfId="1101"/>
    <cellStyle name="level1a 2 2 2 4 2 3 2" xfId="1102"/>
    <cellStyle name="level1a 2 2 2 4 2 3 2 2" xfId="1103"/>
    <cellStyle name="level1a 2 2 2 4 2 4" xfId="1104"/>
    <cellStyle name="level1a 2 2 2 4 3" xfId="1105"/>
    <cellStyle name="level1a 2 2 2 4 3 2" xfId="1106"/>
    <cellStyle name="level1a 2 2 2 4 3 2 2" xfId="1107"/>
    <cellStyle name="level1a 2 2 2 4 3 3" xfId="1108"/>
    <cellStyle name="level1a 2 2 2 4 3 3 2" xfId="1109"/>
    <cellStyle name="level1a 2 2 2 4 3 3 2 2" xfId="1110"/>
    <cellStyle name="level1a 2 2 2 4 3 4" xfId="1111"/>
    <cellStyle name="level1a 2 2 2 4 3 4 2" xfId="1112"/>
    <cellStyle name="level1a 2 2 2 4 4" xfId="1113"/>
    <cellStyle name="level1a 2 2 2 4 5" xfId="1114"/>
    <cellStyle name="level1a 2 2 2 4 5 2" xfId="1115"/>
    <cellStyle name="level1a 2 2 2 4 6" xfId="1116"/>
    <cellStyle name="level1a 2 2 2 4 6 2" xfId="1117"/>
    <cellStyle name="level1a 2 2 2 5" xfId="1118"/>
    <cellStyle name="level1a 2 2 2 5 2" xfId="1119"/>
    <cellStyle name="level1a 2 2 2 5 2 2" xfId="1120"/>
    <cellStyle name="level1a 2 2 2 5 2 2 2" xfId="1121"/>
    <cellStyle name="level1a 2 2 2 5 2 3" xfId="1122"/>
    <cellStyle name="level1a 2 2 2 5 2 3 2" xfId="1123"/>
    <cellStyle name="level1a 2 2 2 5 2 3 2 2" xfId="1124"/>
    <cellStyle name="level1a 2 2 2 5 2 4" xfId="1125"/>
    <cellStyle name="level1a 2 2 2 5 3" xfId="1126"/>
    <cellStyle name="level1a 2 2 2 5 3 2" xfId="1127"/>
    <cellStyle name="level1a 2 2 2 5 3 2 2" xfId="1128"/>
    <cellStyle name="level1a 2 2 2 5 3 3" xfId="1129"/>
    <cellStyle name="level1a 2 2 2 5 3 3 2" xfId="1130"/>
    <cellStyle name="level1a 2 2 2 5 3 3 2 2" xfId="1131"/>
    <cellStyle name="level1a 2 2 2 5 3 4" xfId="1132"/>
    <cellStyle name="level1a 2 2 2 5 3 4 2" xfId="1133"/>
    <cellStyle name="level1a 2 2 2 5 4" xfId="1134"/>
    <cellStyle name="level1a 2 2 2 5 5" xfId="1135"/>
    <cellStyle name="level1a 2 2 2 5 5 2" xfId="1136"/>
    <cellStyle name="level1a 2 2 2 5 6" xfId="1137"/>
    <cellStyle name="level1a 2 2 2 5 6 2" xfId="1138"/>
    <cellStyle name="level1a 2 2 2 5 6 2 2" xfId="1139"/>
    <cellStyle name="level1a 2 2 2 5 7" xfId="1140"/>
    <cellStyle name="level1a 2 2 2 5 7 2" xfId="1141"/>
    <cellStyle name="level1a 2 2 2 6" xfId="1142"/>
    <cellStyle name="level1a 2 2 2 6 2" xfId="1143"/>
    <cellStyle name="level1a 2 2 2 6 2 2" xfId="1144"/>
    <cellStyle name="level1a 2 2 2 6 2 2 2" xfId="1145"/>
    <cellStyle name="level1a 2 2 2 6 2 3" xfId="1146"/>
    <cellStyle name="level1a 2 2 2 6 2 3 2" xfId="1147"/>
    <cellStyle name="level1a 2 2 2 6 2 3 2 2" xfId="1148"/>
    <cellStyle name="level1a 2 2 2 6 2 4" xfId="1149"/>
    <cellStyle name="level1a 2 2 2 6 3" xfId="1150"/>
    <cellStyle name="level1a 2 2 2 6 3 2" xfId="1151"/>
    <cellStyle name="level1a 2 2 2 6 3 2 2" xfId="1152"/>
    <cellStyle name="level1a 2 2 2 6 3 3" xfId="1153"/>
    <cellStyle name="level1a 2 2 2 6 3 3 2" xfId="1154"/>
    <cellStyle name="level1a 2 2 2 6 3 3 2 2" xfId="1155"/>
    <cellStyle name="level1a 2 2 2 6 3 4" xfId="1156"/>
    <cellStyle name="level1a 2 2 2 6 3 4 2" xfId="1157"/>
    <cellStyle name="level1a 2 2 2 6 4" xfId="1158"/>
    <cellStyle name="level1a 2 2 2 6 5" xfId="1159"/>
    <cellStyle name="level1a 2 2 2 6 5 2" xfId="1160"/>
    <cellStyle name="level1a 2 2 2 6 5 2 2" xfId="1161"/>
    <cellStyle name="level1a 2 2 2 6 6" xfId="1162"/>
    <cellStyle name="level1a 2 2 2 6 6 2" xfId="1163"/>
    <cellStyle name="level1a 2 2 2 7" xfId="1164"/>
    <cellStyle name="level1a 2 2 2 7 2" xfId="1165"/>
    <cellStyle name="level1a 2 2 2 7 2 2" xfId="1166"/>
    <cellStyle name="level1a 2 2 2 7 2 2 2" xfId="1167"/>
    <cellStyle name="level1a 2 2 2 7 2 3" xfId="1168"/>
    <cellStyle name="level1a 2 2 2 7 2 3 2" xfId="1169"/>
    <cellStyle name="level1a 2 2 2 7 2 3 2 2" xfId="1170"/>
    <cellStyle name="level1a 2 2 2 7 2 4" xfId="1171"/>
    <cellStyle name="level1a 2 2 2 7 3" xfId="1172"/>
    <cellStyle name="level1a 2 2 2 7 3 2" xfId="1173"/>
    <cellStyle name="level1a 2 2 2 7 3 2 2" xfId="1174"/>
    <cellStyle name="level1a 2 2 2 7 3 3" xfId="1175"/>
    <cellStyle name="level1a 2 2 2 7 3 3 2" xfId="1176"/>
    <cellStyle name="level1a 2 2 2 7 3 3 2 2" xfId="1177"/>
    <cellStyle name="level1a 2 2 2 7 3 4" xfId="1178"/>
    <cellStyle name="level1a 2 2 2 7 3 4 2" xfId="1179"/>
    <cellStyle name="level1a 2 2 2 7 4" xfId="1180"/>
    <cellStyle name="level1a 2 2 2 7 5" xfId="1181"/>
    <cellStyle name="level1a 2 2 2 7 5 2" xfId="1182"/>
    <cellStyle name="level1a 2 2 2 7 6" xfId="1183"/>
    <cellStyle name="level1a 2 2 2 7 6 2" xfId="1184"/>
    <cellStyle name="level1a 2 2 2 7 6 2 2" xfId="1185"/>
    <cellStyle name="level1a 2 2 2 7 7" xfId="1186"/>
    <cellStyle name="level1a 2 2 2 7 7 2" xfId="1187"/>
    <cellStyle name="level1a 2 2 2 8" xfId="1188"/>
    <cellStyle name="level1a 2 2 2 8 2" xfId="1189"/>
    <cellStyle name="level1a 2 2 2 8 2 2" xfId="1190"/>
    <cellStyle name="level1a 2 2 2 8 2 2 2" xfId="1191"/>
    <cellStyle name="level1a 2 2 2 8 2 3" xfId="1192"/>
    <cellStyle name="level1a 2 2 2 8 2 3 2" xfId="1193"/>
    <cellStyle name="level1a 2 2 2 8 2 3 2 2" xfId="1194"/>
    <cellStyle name="level1a 2 2 2 8 2 4" xfId="1195"/>
    <cellStyle name="level1a 2 2 2 8 3" xfId="1196"/>
    <cellStyle name="level1a 2 2 2 8 3 2" xfId="1197"/>
    <cellStyle name="level1a 2 2 2 8 3 2 2" xfId="1198"/>
    <cellStyle name="level1a 2 2 2 8 3 3" xfId="1199"/>
    <cellStyle name="level1a 2 2 2 8 3 3 2" xfId="1200"/>
    <cellStyle name="level1a 2 2 2 8 3 3 2 2" xfId="1201"/>
    <cellStyle name="level1a 2 2 2 8 3 4" xfId="1202"/>
    <cellStyle name="level1a 2 2 2 8 4" xfId="1203"/>
    <cellStyle name="level1a 2 2 2 8 4 2" xfId="1204"/>
    <cellStyle name="level1a 2 2 2 8 5" xfId="1205"/>
    <cellStyle name="level1a 2 2 2 8 5 2" xfId="1206"/>
    <cellStyle name="level1a 2 2 2 8 5 2 2" xfId="1207"/>
    <cellStyle name="level1a 2 2 2 8 6" xfId="1208"/>
    <cellStyle name="level1a 2 2 2 8 6 2" xfId="1209"/>
    <cellStyle name="level1a 2 2 2 9" xfId="1210"/>
    <cellStyle name="level1a 2 2 2 9 2" xfId="1211"/>
    <cellStyle name="level1a 2 2 2 9 2 2" xfId="1212"/>
    <cellStyle name="level1a 2 2 2 9 3" xfId="1213"/>
    <cellStyle name="level1a 2 2 2 9 3 2" xfId="1214"/>
    <cellStyle name="level1a 2 2 2 9 3 2 2" xfId="1215"/>
    <cellStyle name="level1a 2 2 2 9 4" xfId="1216"/>
    <cellStyle name="level1a 2 2 2_STUD aligned by INSTIT" xfId="1217"/>
    <cellStyle name="level1a 2 2 3" xfId="1218"/>
    <cellStyle name="level1a 2 2 3 10" xfId="1219"/>
    <cellStyle name="level1a 2 2 3 10 2" xfId="1220"/>
    <cellStyle name="level1a 2 2 3 2" xfId="1221"/>
    <cellStyle name="level1a 2 2 3 2 2" xfId="1222"/>
    <cellStyle name="level1a 2 2 3 2 2 2" xfId="1223"/>
    <cellStyle name="level1a 2 2 3 2 2 2 2" xfId="1224"/>
    <cellStyle name="level1a 2 2 3 2 2 2 2 2" xfId="1225"/>
    <cellStyle name="level1a 2 2 3 2 2 2 3" xfId="1226"/>
    <cellStyle name="level1a 2 2 3 2 2 2 3 2" xfId="1227"/>
    <cellStyle name="level1a 2 2 3 2 2 2 3 2 2" xfId="1228"/>
    <cellStyle name="level1a 2 2 3 2 2 2 4" xfId="1229"/>
    <cellStyle name="level1a 2 2 3 2 2 3" xfId="1230"/>
    <cellStyle name="level1a 2 2 3 2 2 3 2" xfId="1231"/>
    <cellStyle name="level1a 2 2 3 2 2 3 2 2" xfId="1232"/>
    <cellStyle name="level1a 2 2 3 2 2 3 3" xfId="1233"/>
    <cellStyle name="level1a 2 2 3 2 2 3 3 2" xfId="1234"/>
    <cellStyle name="level1a 2 2 3 2 2 3 3 2 2" xfId="1235"/>
    <cellStyle name="level1a 2 2 3 2 2 3 4" xfId="1236"/>
    <cellStyle name="level1a 2 2 3 2 2 3 4 2" xfId="1237"/>
    <cellStyle name="level1a 2 2 3 2 2 4" xfId="1238"/>
    <cellStyle name="level1a 2 2 3 2 2 5" xfId="1239"/>
    <cellStyle name="level1a 2 2 3 2 2 5 2" xfId="1240"/>
    <cellStyle name="level1a 2 2 3 2 2 6" xfId="1241"/>
    <cellStyle name="level1a 2 2 3 2 2 6 2" xfId="1242"/>
    <cellStyle name="level1a 2 2 3 2 3" xfId="1243"/>
    <cellStyle name="level1a 2 2 3 2 3 2" xfId="1244"/>
    <cellStyle name="level1a 2 2 3 2 3 2 2" xfId="1245"/>
    <cellStyle name="level1a 2 2 3 2 3 2 2 2" xfId="1246"/>
    <cellStyle name="level1a 2 2 3 2 3 2 3" xfId="1247"/>
    <cellStyle name="level1a 2 2 3 2 3 2 3 2" xfId="1248"/>
    <cellStyle name="level1a 2 2 3 2 3 2 3 2 2" xfId="1249"/>
    <cellStyle name="level1a 2 2 3 2 3 2 4" xfId="1250"/>
    <cellStyle name="level1a 2 2 3 2 3 3" xfId="1251"/>
    <cellStyle name="level1a 2 2 3 2 3 3 2" xfId="1252"/>
    <cellStyle name="level1a 2 2 3 2 3 3 2 2" xfId="1253"/>
    <cellStyle name="level1a 2 2 3 2 3 3 3" xfId="1254"/>
    <cellStyle name="level1a 2 2 3 2 3 3 3 2" xfId="1255"/>
    <cellStyle name="level1a 2 2 3 2 3 3 3 2 2" xfId="1256"/>
    <cellStyle name="level1a 2 2 3 2 3 3 4" xfId="1257"/>
    <cellStyle name="level1a 2 2 3 2 3 3 4 2" xfId="1258"/>
    <cellStyle name="level1a 2 2 3 2 3 4" xfId="1259"/>
    <cellStyle name="level1a 2 2 3 2 3 5" xfId="1260"/>
    <cellStyle name="level1a 2 2 3 2 3 5 2" xfId="1261"/>
    <cellStyle name="level1a 2 2 3 2 3 5 2 2" xfId="1262"/>
    <cellStyle name="level1a 2 2 3 2 3 6" xfId="1263"/>
    <cellStyle name="level1a 2 2 3 2 3 6 2" xfId="1264"/>
    <cellStyle name="level1a 2 2 3 2 4" xfId="1265"/>
    <cellStyle name="level1a 2 2 3 2 4 2" xfId="1266"/>
    <cellStyle name="level1a 2 2 3 2 4 2 2" xfId="1267"/>
    <cellStyle name="level1a 2 2 3 2 4 2 2 2" xfId="1268"/>
    <cellStyle name="level1a 2 2 3 2 4 2 3" xfId="1269"/>
    <cellStyle name="level1a 2 2 3 2 4 2 3 2" xfId="1270"/>
    <cellStyle name="level1a 2 2 3 2 4 2 3 2 2" xfId="1271"/>
    <cellStyle name="level1a 2 2 3 2 4 2 4" xfId="1272"/>
    <cellStyle name="level1a 2 2 3 2 4 3" xfId="1273"/>
    <cellStyle name="level1a 2 2 3 2 4 3 2" xfId="1274"/>
    <cellStyle name="level1a 2 2 3 2 4 3 2 2" xfId="1275"/>
    <cellStyle name="level1a 2 2 3 2 4 3 3" xfId="1276"/>
    <cellStyle name="level1a 2 2 3 2 4 3 3 2" xfId="1277"/>
    <cellStyle name="level1a 2 2 3 2 4 3 3 2 2" xfId="1278"/>
    <cellStyle name="level1a 2 2 3 2 4 3 4" xfId="1279"/>
    <cellStyle name="level1a 2 2 3 2 4 3 4 2" xfId="1280"/>
    <cellStyle name="level1a 2 2 3 2 4 4" xfId="1281"/>
    <cellStyle name="level1a 2 2 3 2 4 5" xfId="1282"/>
    <cellStyle name="level1a 2 2 3 2 4 5 2" xfId="1283"/>
    <cellStyle name="level1a 2 2 3 2 4 6" xfId="1284"/>
    <cellStyle name="level1a 2 2 3 2 4 6 2" xfId="1285"/>
    <cellStyle name="level1a 2 2 3 2 4 6 2 2" xfId="1286"/>
    <cellStyle name="level1a 2 2 3 2 4 7" xfId="1287"/>
    <cellStyle name="level1a 2 2 3 2 4 7 2" xfId="1288"/>
    <cellStyle name="level1a 2 2 3 2 5" xfId="1289"/>
    <cellStyle name="level1a 2 2 3 2 5 2" xfId="1290"/>
    <cellStyle name="level1a 2 2 3 2 5 2 2" xfId="1291"/>
    <cellStyle name="level1a 2 2 3 2 5 2 2 2" xfId="1292"/>
    <cellStyle name="level1a 2 2 3 2 5 2 3" xfId="1293"/>
    <cellStyle name="level1a 2 2 3 2 5 2 3 2" xfId="1294"/>
    <cellStyle name="level1a 2 2 3 2 5 2 3 2 2" xfId="1295"/>
    <cellStyle name="level1a 2 2 3 2 5 2 4" xfId="1296"/>
    <cellStyle name="level1a 2 2 3 2 5 3" xfId="1297"/>
    <cellStyle name="level1a 2 2 3 2 5 3 2" xfId="1298"/>
    <cellStyle name="level1a 2 2 3 2 5 3 2 2" xfId="1299"/>
    <cellStyle name="level1a 2 2 3 2 5 3 3" xfId="1300"/>
    <cellStyle name="level1a 2 2 3 2 5 3 3 2" xfId="1301"/>
    <cellStyle name="level1a 2 2 3 2 5 3 3 2 2" xfId="1302"/>
    <cellStyle name="level1a 2 2 3 2 5 3 4" xfId="1303"/>
    <cellStyle name="level1a 2 2 3 2 5 4" xfId="1304"/>
    <cellStyle name="level1a 2 2 3 2 5 4 2" xfId="1305"/>
    <cellStyle name="level1a 2 2 3 2 5 5" xfId="1306"/>
    <cellStyle name="level1a 2 2 3 2 5 5 2" xfId="1307"/>
    <cellStyle name="level1a 2 2 3 2 5 5 2 2" xfId="1308"/>
    <cellStyle name="level1a 2 2 3 2 5 6" xfId="1309"/>
    <cellStyle name="level1a 2 2 3 2 5 6 2" xfId="1310"/>
    <cellStyle name="level1a 2 2 3 2 6" xfId="1311"/>
    <cellStyle name="level1a 2 2 3 2 6 2" xfId="1312"/>
    <cellStyle name="level1a 2 2 3 2 6 2 2" xfId="1313"/>
    <cellStyle name="level1a 2 2 3 2 6 2 2 2" xfId="1314"/>
    <cellStyle name="level1a 2 2 3 2 6 2 3" xfId="1315"/>
    <cellStyle name="level1a 2 2 3 2 6 2 3 2" xfId="1316"/>
    <cellStyle name="level1a 2 2 3 2 6 2 3 2 2" xfId="1317"/>
    <cellStyle name="level1a 2 2 3 2 6 2 4" xfId="1318"/>
    <cellStyle name="level1a 2 2 3 2 6 3" xfId="1319"/>
    <cellStyle name="level1a 2 2 3 2 6 3 2" xfId="1320"/>
    <cellStyle name="level1a 2 2 3 2 6 3 2 2" xfId="1321"/>
    <cellStyle name="level1a 2 2 3 2 6 3 3" xfId="1322"/>
    <cellStyle name="level1a 2 2 3 2 6 3 3 2" xfId="1323"/>
    <cellStyle name="level1a 2 2 3 2 6 3 3 2 2" xfId="1324"/>
    <cellStyle name="level1a 2 2 3 2 6 3 4" xfId="1325"/>
    <cellStyle name="level1a 2 2 3 2 6 4" xfId="1326"/>
    <cellStyle name="level1a 2 2 3 2 6 4 2" xfId="1327"/>
    <cellStyle name="level1a 2 2 3 2 6 5" xfId="1328"/>
    <cellStyle name="level1a 2 2 3 2 6 5 2" xfId="1329"/>
    <cellStyle name="level1a 2 2 3 2 6 5 2 2" xfId="1330"/>
    <cellStyle name="level1a 2 2 3 2 6 6" xfId="1331"/>
    <cellStyle name="level1a 2 2 3 2 6 6 2" xfId="1332"/>
    <cellStyle name="level1a 2 2 3 2 7" xfId="1333"/>
    <cellStyle name="level1a 2 2 3 2 7 2" xfId="1334"/>
    <cellStyle name="level1a 2 2 3 2 7 2 2" xfId="1335"/>
    <cellStyle name="level1a 2 2 3 2 7 3" xfId="1336"/>
    <cellStyle name="level1a 2 2 3 2 7 3 2" xfId="1337"/>
    <cellStyle name="level1a 2 2 3 2 7 3 2 2" xfId="1338"/>
    <cellStyle name="level1a 2 2 3 2 7 4" xfId="1339"/>
    <cellStyle name="level1a 2 2 3 2 8" xfId="1340"/>
    <cellStyle name="level1a 2 2 3 2 8 2" xfId="1341"/>
    <cellStyle name="level1a 2 2 3 2_STUD aligned by INSTIT" xfId="1342"/>
    <cellStyle name="level1a 2 2 3 3" xfId="1343"/>
    <cellStyle name="level1a 2 2 3 3 2" xfId="1344"/>
    <cellStyle name="level1a 2 2 3 3 2 2" xfId="1345"/>
    <cellStyle name="level1a 2 2 3 3 2 2 2" xfId="1346"/>
    <cellStyle name="level1a 2 2 3 3 2 2 2 2" xfId="1347"/>
    <cellStyle name="level1a 2 2 3 3 2 2 3" xfId="1348"/>
    <cellStyle name="level1a 2 2 3 3 2 2 3 2" xfId="1349"/>
    <cellStyle name="level1a 2 2 3 3 2 2 3 2 2" xfId="1350"/>
    <cellStyle name="level1a 2 2 3 3 2 2 4" xfId="1351"/>
    <cellStyle name="level1a 2 2 3 3 2 3" xfId="1352"/>
    <cellStyle name="level1a 2 2 3 3 2 3 2" xfId="1353"/>
    <cellStyle name="level1a 2 2 3 3 2 3 2 2" xfId="1354"/>
    <cellStyle name="level1a 2 2 3 3 2 3 3" xfId="1355"/>
    <cellStyle name="level1a 2 2 3 3 2 3 3 2" xfId="1356"/>
    <cellStyle name="level1a 2 2 3 3 2 3 3 2 2" xfId="1357"/>
    <cellStyle name="level1a 2 2 3 3 2 3 4" xfId="1358"/>
    <cellStyle name="level1a 2 2 3 3 2 3 4 2" xfId="1359"/>
    <cellStyle name="level1a 2 2 3 3 2 4" xfId="1360"/>
    <cellStyle name="level1a 2 2 3 3 2 5" xfId="1361"/>
    <cellStyle name="level1a 2 2 3 3 2 5 2" xfId="1362"/>
    <cellStyle name="level1a 2 2 3 3 2 5 2 2" xfId="1363"/>
    <cellStyle name="level1a 2 2 3 3 2 6" xfId="1364"/>
    <cellStyle name="level1a 2 2 3 3 2 6 2" xfId="1365"/>
    <cellStyle name="level1a 2 2 3 3 3" xfId="1366"/>
    <cellStyle name="level1a 2 2 3 3 3 2" xfId="1367"/>
    <cellStyle name="level1a 2 2 3 3 3 2 2" xfId="1368"/>
    <cellStyle name="level1a 2 2 3 3 3 2 2 2" xfId="1369"/>
    <cellStyle name="level1a 2 2 3 3 3 2 3" xfId="1370"/>
    <cellStyle name="level1a 2 2 3 3 3 2 3 2" xfId="1371"/>
    <cellStyle name="level1a 2 2 3 3 3 2 3 2 2" xfId="1372"/>
    <cellStyle name="level1a 2 2 3 3 3 2 4" xfId="1373"/>
    <cellStyle name="level1a 2 2 3 3 3 3" xfId="1374"/>
    <cellStyle name="level1a 2 2 3 3 3 3 2" xfId="1375"/>
    <cellStyle name="level1a 2 2 3 3 3 3 2 2" xfId="1376"/>
    <cellStyle name="level1a 2 2 3 3 3 3 3" xfId="1377"/>
    <cellStyle name="level1a 2 2 3 3 3 3 3 2" xfId="1378"/>
    <cellStyle name="level1a 2 2 3 3 3 3 3 2 2" xfId="1379"/>
    <cellStyle name="level1a 2 2 3 3 3 3 4" xfId="1380"/>
    <cellStyle name="level1a 2 2 3 3 3 4" xfId="1381"/>
    <cellStyle name="level1a 2 2 3 3 3 4 2" xfId="1382"/>
    <cellStyle name="level1a 2 2 3 3 3 5" xfId="1383"/>
    <cellStyle name="level1a 2 2 3 3 3 5 2" xfId="1384"/>
    <cellStyle name="level1a 2 2 3 3 4" xfId="1385"/>
    <cellStyle name="level1a 2 2 3 3 4 2" xfId="1386"/>
    <cellStyle name="level1a 2 2 3 3 4 2 2" xfId="1387"/>
    <cellStyle name="level1a 2 2 3 3 4 2 2 2" xfId="1388"/>
    <cellStyle name="level1a 2 2 3 3 4 2 3" xfId="1389"/>
    <cellStyle name="level1a 2 2 3 3 4 2 3 2" xfId="1390"/>
    <cellStyle name="level1a 2 2 3 3 4 2 3 2 2" xfId="1391"/>
    <cellStyle name="level1a 2 2 3 3 4 2 4" xfId="1392"/>
    <cellStyle name="level1a 2 2 3 3 4 3" xfId="1393"/>
    <cellStyle name="level1a 2 2 3 3 4 3 2" xfId="1394"/>
    <cellStyle name="level1a 2 2 3 3 4 3 2 2" xfId="1395"/>
    <cellStyle name="level1a 2 2 3 3 4 3 3" xfId="1396"/>
    <cellStyle name="level1a 2 2 3 3 4 3 3 2" xfId="1397"/>
    <cellStyle name="level1a 2 2 3 3 4 3 3 2 2" xfId="1398"/>
    <cellStyle name="level1a 2 2 3 3 4 3 4" xfId="1399"/>
    <cellStyle name="level1a 2 2 3 3 4 4" xfId="1400"/>
    <cellStyle name="level1a 2 2 3 3 4 4 2" xfId="1401"/>
    <cellStyle name="level1a 2 2 3 3 4 5" xfId="1402"/>
    <cellStyle name="level1a 2 2 3 3 4 5 2" xfId="1403"/>
    <cellStyle name="level1a 2 2 3 3 4 5 2 2" xfId="1404"/>
    <cellStyle name="level1a 2 2 3 3 4 6" xfId="1405"/>
    <cellStyle name="level1a 2 2 3 3 4 6 2" xfId="1406"/>
    <cellStyle name="level1a 2 2 3 3 5" xfId="1407"/>
    <cellStyle name="level1a 2 2 3 3 5 2" xfId="1408"/>
    <cellStyle name="level1a 2 2 3 3 5 2 2" xfId="1409"/>
    <cellStyle name="level1a 2 2 3 3 5 2 2 2" xfId="1410"/>
    <cellStyle name="level1a 2 2 3 3 5 2 3" xfId="1411"/>
    <cellStyle name="level1a 2 2 3 3 5 2 3 2" xfId="1412"/>
    <cellStyle name="level1a 2 2 3 3 5 2 3 2 2" xfId="1413"/>
    <cellStyle name="level1a 2 2 3 3 5 2 4" xfId="1414"/>
    <cellStyle name="level1a 2 2 3 3 5 3" xfId="1415"/>
    <cellStyle name="level1a 2 2 3 3 5 3 2" xfId="1416"/>
    <cellStyle name="level1a 2 2 3 3 5 3 2 2" xfId="1417"/>
    <cellStyle name="level1a 2 2 3 3 5 3 3" xfId="1418"/>
    <cellStyle name="level1a 2 2 3 3 5 3 3 2" xfId="1419"/>
    <cellStyle name="level1a 2 2 3 3 5 3 3 2 2" xfId="1420"/>
    <cellStyle name="level1a 2 2 3 3 5 3 4" xfId="1421"/>
    <cellStyle name="level1a 2 2 3 3 5 4" xfId="1422"/>
    <cellStyle name="level1a 2 2 3 3 5 4 2" xfId="1423"/>
    <cellStyle name="level1a 2 2 3 3 5 5" xfId="1424"/>
    <cellStyle name="level1a 2 2 3 3 5 5 2" xfId="1425"/>
    <cellStyle name="level1a 2 2 3 3 5 5 2 2" xfId="1426"/>
    <cellStyle name="level1a 2 2 3 3 5 6" xfId="1427"/>
    <cellStyle name="level1a 2 2 3 3 5 6 2" xfId="1428"/>
    <cellStyle name="level1a 2 2 3 3 6" xfId="1429"/>
    <cellStyle name="level1a 2 2 3 3 6 2" xfId="1430"/>
    <cellStyle name="level1a 2 2 3 3 6 2 2" xfId="1431"/>
    <cellStyle name="level1a 2 2 3 3 6 2 2 2" xfId="1432"/>
    <cellStyle name="level1a 2 2 3 3 6 2 3" xfId="1433"/>
    <cellStyle name="level1a 2 2 3 3 6 2 3 2" xfId="1434"/>
    <cellStyle name="level1a 2 2 3 3 6 2 3 2 2" xfId="1435"/>
    <cellStyle name="level1a 2 2 3 3 6 2 4" xfId="1436"/>
    <cellStyle name="level1a 2 2 3 3 6 3" xfId="1437"/>
    <cellStyle name="level1a 2 2 3 3 6 3 2" xfId="1438"/>
    <cellStyle name="level1a 2 2 3 3 6 3 2 2" xfId="1439"/>
    <cellStyle name="level1a 2 2 3 3 6 3 3" xfId="1440"/>
    <cellStyle name="level1a 2 2 3 3 6 3 3 2" xfId="1441"/>
    <cellStyle name="level1a 2 2 3 3 6 3 3 2 2" xfId="1442"/>
    <cellStyle name="level1a 2 2 3 3 6 3 4" xfId="1443"/>
    <cellStyle name="level1a 2 2 3 3 6 4" xfId="1444"/>
    <cellStyle name="level1a 2 2 3 3 6 4 2" xfId="1445"/>
    <cellStyle name="level1a 2 2 3 3 6 5" xfId="1446"/>
    <cellStyle name="level1a 2 2 3 3 6 5 2" xfId="1447"/>
    <cellStyle name="level1a 2 2 3 3 6 5 2 2" xfId="1448"/>
    <cellStyle name="level1a 2 2 3 3 6 6" xfId="1449"/>
    <cellStyle name="level1a 2 2 3 3 6 6 2" xfId="1450"/>
    <cellStyle name="level1a 2 2 3 3 7" xfId="1451"/>
    <cellStyle name="level1a 2 2 3 3 7 2" xfId="1452"/>
    <cellStyle name="level1a 2 2 3 3 7 2 2" xfId="1453"/>
    <cellStyle name="level1a 2 2 3 3 7 3" xfId="1454"/>
    <cellStyle name="level1a 2 2 3 3 7 3 2" xfId="1455"/>
    <cellStyle name="level1a 2 2 3 3 7 3 2 2" xfId="1456"/>
    <cellStyle name="level1a 2 2 3 3 7 4" xfId="1457"/>
    <cellStyle name="level1a 2 2 3 3 8" xfId="1458"/>
    <cellStyle name="level1a 2 2 3 3 8 2" xfId="1459"/>
    <cellStyle name="level1a 2 2 3 3 8 2 2" xfId="1460"/>
    <cellStyle name="level1a 2 2 3 3 8 3" xfId="1461"/>
    <cellStyle name="level1a 2 2 3 3 8 3 2" xfId="1462"/>
    <cellStyle name="level1a 2 2 3 3 8 3 2 2" xfId="1463"/>
    <cellStyle name="level1a 2 2 3 3 8 4" xfId="1464"/>
    <cellStyle name="level1a 2 2 3 3 9" xfId="1465"/>
    <cellStyle name="level1a 2 2 3 3 9 2" xfId="1466"/>
    <cellStyle name="level1a 2 2 3 3_STUD aligned by INSTIT" xfId="1467"/>
    <cellStyle name="level1a 2 2 3 4" xfId="1468"/>
    <cellStyle name="level1a 2 2 3 4 2" xfId="1469"/>
    <cellStyle name="level1a 2 2 3 4 2 2" xfId="1470"/>
    <cellStyle name="level1a 2 2 3 4 2 2 2" xfId="1471"/>
    <cellStyle name="level1a 2 2 3 4 2 3" xfId="1472"/>
    <cellStyle name="level1a 2 2 3 4 2 3 2" xfId="1473"/>
    <cellStyle name="level1a 2 2 3 4 2 3 2 2" xfId="1474"/>
    <cellStyle name="level1a 2 2 3 4 2 4" xfId="1475"/>
    <cellStyle name="level1a 2 2 3 4 3" xfId="1476"/>
    <cellStyle name="level1a 2 2 3 4 3 2" xfId="1477"/>
    <cellStyle name="level1a 2 2 3 4 3 2 2" xfId="1478"/>
    <cellStyle name="level1a 2 2 3 4 3 3" xfId="1479"/>
    <cellStyle name="level1a 2 2 3 4 3 3 2" xfId="1480"/>
    <cellStyle name="level1a 2 2 3 4 3 3 2 2" xfId="1481"/>
    <cellStyle name="level1a 2 2 3 4 3 4" xfId="1482"/>
    <cellStyle name="level1a 2 2 3 4 3 4 2" xfId="1483"/>
    <cellStyle name="level1a 2 2 3 4 4" xfId="1484"/>
    <cellStyle name="level1a 2 2 3 4 5" xfId="1485"/>
    <cellStyle name="level1a 2 2 3 4 5 2" xfId="1486"/>
    <cellStyle name="level1a 2 2 3 4 6" xfId="1487"/>
    <cellStyle name="level1a 2 2 3 4 6 2" xfId="1488"/>
    <cellStyle name="level1a 2 2 3 5" xfId="1489"/>
    <cellStyle name="level1a 2 2 3 5 2" xfId="1490"/>
    <cellStyle name="level1a 2 2 3 5 2 2" xfId="1491"/>
    <cellStyle name="level1a 2 2 3 5 2 2 2" xfId="1492"/>
    <cellStyle name="level1a 2 2 3 5 2 3" xfId="1493"/>
    <cellStyle name="level1a 2 2 3 5 2 3 2" xfId="1494"/>
    <cellStyle name="level1a 2 2 3 5 2 3 2 2" xfId="1495"/>
    <cellStyle name="level1a 2 2 3 5 2 4" xfId="1496"/>
    <cellStyle name="level1a 2 2 3 5 3" xfId="1497"/>
    <cellStyle name="level1a 2 2 3 5 3 2" xfId="1498"/>
    <cellStyle name="level1a 2 2 3 5 3 2 2" xfId="1499"/>
    <cellStyle name="level1a 2 2 3 5 3 3" xfId="1500"/>
    <cellStyle name="level1a 2 2 3 5 3 3 2" xfId="1501"/>
    <cellStyle name="level1a 2 2 3 5 3 3 2 2" xfId="1502"/>
    <cellStyle name="level1a 2 2 3 5 3 4" xfId="1503"/>
    <cellStyle name="level1a 2 2 3 5 3 4 2" xfId="1504"/>
    <cellStyle name="level1a 2 2 3 5 4" xfId="1505"/>
    <cellStyle name="level1a 2 2 3 5 5" xfId="1506"/>
    <cellStyle name="level1a 2 2 3 5 5 2" xfId="1507"/>
    <cellStyle name="level1a 2 2 3 5 6" xfId="1508"/>
    <cellStyle name="level1a 2 2 3 5 6 2" xfId="1509"/>
    <cellStyle name="level1a 2 2 3 5 6 2 2" xfId="1510"/>
    <cellStyle name="level1a 2 2 3 5 7" xfId="1511"/>
    <cellStyle name="level1a 2 2 3 5 7 2" xfId="1512"/>
    <cellStyle name="level1a 2 2 3 6" xfId="1513"/>
    <cellStyle name="level1a 2 2 3 6 2" xfId="1514"/>
    <cellStyle name="level1a 2 2 3 6 2 2" xfId="1515"/>
    <cellStyle name="level1a 2 2 3 6 2 2 2" xfId="1516"/>
    <cellStyle name="level1a 2 2 3 6 2 3" xfId="1517"/>
    <cellStyle name="level1a 2 2 3 6 2 3 2" xfId="1518"/>
    <cellStyle name="level1a 2 2 3 6 2 3 2 2" xfId="1519"/>
    <cellStyle name="level1a 2 2 3 6 2 4" xfId="1520"/>
    <cellStyle name="level1a 2 2 3 6 3" xfId="1521"/>
    <cellStyle name="level1a 2 2 3 6 3 2" xfId="1522"/>
    <cellStyle name="level1a 2 2 3 6 3 2 2" xfId="1523"/>
    <cellStyle name="level1a 2 2 3 6 3 3" xfId="1524"/>
    <cellStyle name="level1a 2 2 3 6 3 3 2" xfId="1525"/>
    <cellStyle name="level1a 2 2 3 6 3 3 2 2" xfId="1526"/>
    <cellStyle name="level1a 2 2 3 6 3 4" xfId="1527"/>
    <cellStyle name="level1a 2 2 3 6 3 4 2" xfId="1528"/>
    <cellStyle name="level1a 2 2 3 6 4" xfId="1529"/>
    <cellStyle name="level1a 2 2 3 6 5" xfId="1530"/>
    <cellStyle name="level1a 2 2 3 6 5 2" xfId="1531"/>
    <cellStyle name="level1a 2 2 3 6 5 2 2" xfId="1532"/>
    <cellStyle name="level1a 2 2 3 6 6" xfId="1533"/>
    <cellStyle name="level1a 2 2 3 6 6 2" xfId="1534"/>
    <cellStyle name="level1a 2 2 3 7" xfId="1535"/>
    <cellStyle name="level1a 2 2 3 7 2" xfId="1536"/>
    <cellStyle name="level1a 2 2 3 7 2 2" xfId="1537"/>
    <cellStyle name="level1a 2 2 3 7 2 2 2" xfId="1538"/>
    <cellStyle name="level1a 2 2 3 7 2 3" xfId="1539"/>
    <cellStyle name="level1a 2 2 3 7 2 3 2" xfId="1540"/>
    <cellStyle name="level1a 2 2 3 7 2 3 2 2" xfId="1541"/>
    <cellStyle name="level1a 2 2 3 7 2 4" xfId="1542"/>
    <cellStyle name="level1a 2 2 3 7 3" xfId="1543"/>
    <cellStyle name="level1a 2 2 3 7 3 2" xfId="1544"/>
    <cellStyle name="level1a 2 2 3 7 3 2 2" xfId="1545"/>
    <cellStyle name="level1a 2 2 3 7 3 3" xfId="1546"/>
    <cellStyle name="level1a 2 2 3 7 3 3 2" xfId="1547"/>
    <cellStyle name="level1a 2 2 3 7 3 3 2 2" xfId="1548"/>
    <cellStyle name="level1a 2 2 3 7 3 4" xfId="1549"/>
    <cellStyle name="level1a 2 2 3 7 3 4 2" xfId="1550"/>
    <cellStyle name="level1a 2 2 3 7 4" xfId="1551"/>
    <cellStyle name="level1a 2 2 3 7 5" xfId="1552"/>
    <cellStyle name="level1a 2 2 3 7 5 2" xfId="1553"/>
    <cellStyle name="level1a 2 2 3 7 6" xfId="1554"/>
    <cellStyle name="level1a 2 2 3 7 6 2" xfId="1555"/>
    <cellStyle name="level1a 2 2 3 7 6 2 2" xfId="1556"/>
    <cellStyle name="level1a 2 2 3 7 7" xfId="1557"/>
    <cellStyle name="level1a 2 2 3 7 7 2" xfId="1558"/>
    <cellStyle name="level1a 2 2 3 8" xfId="1559"/>
    <cellStyle name="level1a 2 2 3 8 2" xfId="1560"/>
    <cellStyle name="level1a 2 2 3 8 2 2" xfId="1561"/>
    <cellStyle name="level1a 2 2 3 8 2 2 2" xfId="1562"/>
    <cellStyle name="level1a 2 2 3 8 2 3" xfId="1563"/>
    <cellStyle name="level1a 2 2 3 8 2 3 2" xfId="1564"/>
    <cellStyle name="level1a 2 2 3 8 2 3 2 2" xfId="1565"/>
    <cellStyle name="level1a 2 2 3 8 2 4" xfId="1566"/>
    <cellStyle name="level1a 2 2 3 8 3" xfId="1567"/>
    <cellStyle name="level1a 2 2 3 8 3 2" xfId="1568"/>
    <cellStyle name="level1a 2 2 3 8 3 2 2" xfId="1569"/>
    <cellStyle name="level1a 2 2 3 8 3 3" xfId="1570"/>
    <cellStyle name="level1a 2 2 3 8 3 3 2" xfId="1571"/>
    <cellStyle name="level1a 2 2 3 8 3 3 2 2" xfId="1572"/>
    <cellStyle name="level1a 2 2 3 8 3 4" xfId="1573"/>
    <cellStyle name="level1a 2 2 3 8 4" xfId="1574"/>
    <cellStyle name="level1a 2 2 3 8 4 2" xfId="1575"/>
    <cellStyle name="level1a 2 2 3 8 5" xfId="1576"/>
    <cellStyle name="level1a 2 2 3 8 5 2" xfId="1577"/>
    <cellStyle name="level1a 2 2 3 8 5 2 2" xfId="1578"/>
    <cellStyle name="level1a 2 2 3 8 6" xfId="1579"/>
    <cellStyle name="level1a 2 2 3 8 6 2" xfId="1580"/>
    <cellStyle name="level1a 2 2 3 9" xfId="1581"/>
    <cellStyle name="level1a 2 2 3 9 2" xfId="1582"/>
    <cellStyle name="level1a 2 2 3 9 2 2" xfId="1583"/>
    <cellStyle name="level1a 2 2 3 9 3" xfId="1584"/>
    <cellStyle name="level1a 2 2 3 9 3 2" xfId="1585"/>
    <cellStyle name="level1a 2 2 3 9 3 2 2" xfId="1586"/>
    <cellStyle name="level1a 2 2 3 9 4" xfId="1587"/>
    <cellStyle name="level1a 2 2 3_STUD aligned by INSTIT" xfId="1588"/>
    <cellStyle name="level1a 2 2 4" xfId="1589"/>
    <cellStyle name="level1a 2 2 4 2" xfId="1590"/>
    <cellStyle name="level1a 2 2 4 2 2" xfId="1591"/>
    <cellStyle name="level1a 2 2 4 2 2 2" xfId="1592"/>
    <cellStyle name="level1a 2 2 4 2 2 2 2" xfId="1593"/>
    <cellStyle name="level1a 2 2 4 2 2 3" xfId="1594"/>
    <cellStyle name="level1a 2 2 4 2 2 3 2" xfId="1595"/>
    <cellStyle name="level1a 2 2 4 2 2 3 2 2" xfId="1596"/>
    <cellStyle name="level1a 2 2 4 2 2 4" xfId="1597"/>
    <cellStyle name="level1a 2 2 4 2 3" xfId="1598"/>
    <cellStyle name="level1a 2 2 4 2 3 2" xfId="1599"/>
    <cellStyle name="level1a 2 2 4 2 3 2 2" xfId="1600"/>
    <cellStyle name="level1a 2 2 4 2 3 3" xfId="1601"/>
    <cellStyle name="level1a 2 2 4 2 3 3 2" xfId="1602"/>
    <cellStyle name="level1a 2 2 4 2 3 3 2 2" xfId="1603"/>
    <cellStyle name="level1a 2 2 4 2 3 4" xfId="1604"/>
    <cellStyle name="level1a 2 2 4 2 3 4 2" xfId="1605"/>
    <cellStyle name="level1a 2 2 4 2 4" xfId="1606"/>
    <cellStyle name="level1a 2 2 4 2 5" xfId="1607"/>
    <cellStyle name="level1a 2 2 4 2 5 2" xfId="1608"/>
    <cellStyle name="level1a 2 2 4 2 6" xfId="1609"/>
    <cellStyle name="level1a 2 2 4 2 6 2" xfId="1610"/>
    <cellStyle name="level1a 2 2 4 3" xfId="1611"/>
    <cellStyle name="level1a 2 2 4 3 2" xfId="1612"/>
    <cellStyle name="level1a 2 2 4 3 2 2" xfId="1613"/>
    <cellStyle name="level1a 2 2 4 3 2 2 2" xfId="1614"/>
    <cellStyle name="level1a 2 2 4 3 2 3" xfId="1615"/>
    <cellStyle name="level1a 2 2 4 3 2 3 2" xfId="1616"/>
    <cellStyle name="level1a 2 2 4 3 2 3 2 2" xfId="1617"/>
    <cellStyle name="level1a 2 2 4 3 2 4" xfId="1618"/>
    <cellStyle name="level1a 2 2 4 3 3" xfId="1619"/>
    <cellStyle name="level1a 2 2 4 3 3 2" xfId="1620"/>
    <cellStyle name="level1a 2 2 4 3 3 2 2" xfId="1621"/>
    <cellStyle name="level1a 2 2 4 3 3 3" xfId="1622"/>
    <cellStyle name="level1a 2 2 4 3 3 3 2" xfId="1623"/>
    <cellStyle name="level1a 2 2 4 3 3 3 2 2" xfId="1624"/>
    <cellStyle name="level1a 2 2 4 3 3 4" xfId="1625"/>
    <cellStyle name="level1a 2 2 4 3 3 4 2" xfId="1626"/>
    <cellStyle name="level1a 2 2 4 3 4" xfId="1627"/>
    <cellStyle name="level1a 2 2 4 3 5" xfId="1628"/>
    <cellStyle name="level1a 2 2 4 3 5 2" xfId="1629"/>
    <cellStyle name="level1a 2 2 4 3 5 2 2" xfId="1630"/>
    <cellStyle name="level1a 2 2 4 3 6" xfId="1631"/>
    <cellStyle name="level1a 2 2 4 3 6 2" xfId="1632"/>
    <cellStyle name="level1a 2 2 4 4" xfId="1633"/>
    <cellStyle name="level1a 2 2 4 4 2" xfId="1634"/>
    <cellStyle name="level1a 2 2 4 4 2 2" xfId="1635"/>
    <cellStyle name="level1a 2 2 4 4 2 2 2" xfId="1636"/>
    <cellStyle name="level1a 2 2 4 4 2 3" xfId="1637"/>
    <cellStyle name="level1a 2 2 4 4 2 3 2" xfId="1638"/>
    <cellStyle name="level1a 2 2 4 4 2 3 2 2" xfId="1639"/>
    <cellStyle name="level1a 2 2 4 4 2 4" xfId="1640"/>
    <cellStyle name="level1a 2 2 4 4 3" xfId="1641"/>
    <cellStyle name="level1a 2 2 4 4 3 2" xfId="1642"/>
    <cellStyle name="level1a 2 2 4 4 3 2 2" xfId="1643"/>
    <cellStyle name="level1a 2 2 4 4 3 3" xfId="1644"/>
    <cellStyle name="level1a 2 2 4 4 3 3 2" xfId="1645"/>
    <cellStyle name="level1a 2 2 4 4 3 3 2 2" xfId="1646"/>
    <cellStyle name="level1a 2 2 4 4 3 4" xfId="1647"/>
    <cellStyle name="level1a 2 2 4 4 3 4 2" xfId="1648"/>
    <cellStyle name="level1a 2 2 4 4 4" xfId="1649"/>
    <cellStyle name="level1a 2 2 4 4 5" xfId="1650"/>
    <cellStyle name="level1a 2 2 4 4 5 2" xfId="1651"/>
    <cellStyle name="level1a 2 2 4 4 6" xfId="1652"/>
    <cellStyle name="level1a 2 2 4 4 6 2" xfId="1653"/>
    <cellStyle name="level1a 2 2 4 4 6 2 2" xfId="1654"/>
    <cellStyle name="level1a 2 2 4 4 7" xfId="1655"/>
    <cellStyle name="level1a 2 2 4 4 7 2" xfId="1656"/>
    <cellStyle name="level1a 2 2 4 5" xfId="1657"/>
    <cellStyle name="level1a 2 2 4 5 2" xfId="1658"/>
    <cellStyle name="level1a 2 2 4 5 2 2" xfId="1659"/>
    <cellStyle name="level1a 2 2 4 5 2 2 2" xfId="1660"/>
    <cellStyle name="level1a 2 2 4 5 2 3" xfId="1661"/>
    <cellStyle name="level1a 2 2 4 5 2 3 2" xfId="1662"/>
    <cellStyle name="level1a 2 2 4 5 2 3 2 2" xfId="1663"/>
    <cellStyle name="level1a 2 2 4 5 2 4" xfId="1664"/>
    <cellStyle name="level1a 2 2 4 5 3" xfId="1665"/>
    <cellStyle name="level1a 2 2 4 5 3 2" xfId="1666"/>
    <cellStyle name="level1a 2 2 4 5 3 2 2" xfId="1667"/>
    <cellStyle name="level1a 2 2 4 5 3 3" xfId="1668"/>
    <cellStyle name="level1a 2 2 4 5 3 3 2" xfId="1669"/>
    <cellStyle name="level1a 2 2 4 5 3 3 2 2" xfId="1670"/>
    <cellStyle name="level1a 2 2 4 5 3 4" xfId="1671"/>
    <cellStyle name="level1a 2 2 4 5 4" xfId="1672"/>
    <cellStyle name="level1a 2 2 4 5 4 2" xfId="1673"/>
    <cellStyle name="level1a 2 2 4 5 5" xfId="1674"/>
    <cellStyle name="level1a 2 2 4 5 5 2" xfId="1675"/>
    <cellStyle name="level1a 2 2 4 5 5 2 2" xfId="1676"/>
    <cellStyle name="level1a 2 2 4 5 6" xfId="1677"/>
    <cellStyle name="level1a 2 2 4 5 6 2" xfId="1678"/>
    <cellStyle name="level1a 2 2 4 6" xfId="1679"/>
    <cellStyle name="level1a 2 2 4 6 2" xfId="1680"/>
    <cellStyle name="level1a 2 2 4 6 2 2" xfId="1681"/>
    <cellStyle name="level1a 2 2 4 6 2 2 2" xfId="1682"/>
    <cellStyle name="level1a 2 2 4 6 2 3" xfId="1683"/>
    <cellStyle name="level1a 2 2 4 6 2 3 2" xfId="1684"/>
    <cellStyle name="level1a 2 2 4 6 2 3 2 2" xfId="1685"/>
    <cellStyle name="level1a 2 2 4 6 2 4" xfId="1686"/>
    <cellStyle name="level1a 2 2 4 6 3" xfId="1687"/>
    <cellStyle name="level1a 2 2 4 6 3 2" xfId="1688"/>
    <cellStyle name="level1a 2 2 4 6 3 2 2" xfId="1689"/>
    <cellStyle name="level1a 2 2 4 6 3 3" xfId="1690"/>
    <cellStyle name="level1a 2 2 4 6 3 3 2" xfId="1691"/>
    <cellStyle name="level1a 2 2 4 6 3 3 2 2" xfId="1692"/>
    <cellStyle name="level1a 2 2 4 6 3 4" xfId="1693"/>
    <cellStyle name="level1a 2 2 4 6 4" xfId="1694"/>
    <cellStyle name="level1a 2 2 4 6 4 2" xfId="1695"/>
    <cellStyle name="level1a 2 2 4 6 5" xfId="1696"/>
    <cellStyle name="level1a 2 2 4 6 5 2" xfId="1697"/>
    <cellStyle name="level1a 2 2 4 6 5 2 2" xfId="1698"/>
    <cellStyle name="level1a 2 2 4 6 6" xfId="1699"/>
    <cellStyle name="level1a 2 2 4 6 6 2" xfId="1700"/>
    <cellStyle name="level1a 2 2 4 7" xfId="1701"/>
    <cellStyle name="level1a 2 2 4 7 2" xfId="1702"/>
    <cellStyle name="level1a 2 2 4 7 2 2" xfId="1703"/>
    <cellStyle name="level1a 2 2 4 7 3" xfId="1704"/>
    <cellStyle name="level1a 2 2 4 7 3 2" xfId="1705"/>
    <cellStyle name="level1a 2 2 4 7 3 2 2" xfId="1706"/>
    <cellStyle name="level1a 2 2 4 7 4" xfId="1707"/>
    <cellStyle name="level1a 2 2 4 8" xfId="1708"/>
    <cellStyle name="level1a 2 2 4 8 2" xfId="1709"/>
    <cellStyle name="level1a 2 2 4_STUD aligned by INSTIT" xfId="1710"/>
    <cellStyle name="level1a 2 2 5" xfId="1711"/>
    <cellStyle name="level1a 2 2 5 2" xfId="1712"/>
    <cellStyle name="level1a 2 2 5 2 2" xfId="1713"/>
    <cellStyle name="level1a 2 2 5 2 2 2" xfId="1714"/>
    <cellStyle name="level1a 2 2 5 2 2 2 2" xfId="1715"/>
    <cellStyle name="level1a 2 2 5 2 2 3" xfId="1716"/>
    <cellStyle name="level1a 2 2 5 2 2 3 2" xfId="1717"/>
    <cellStyle name="level1a 2 2 5 2 2 3 2 2" xfId="1718"/>
    <cellStyle name="level1a 2 2 5 2 2 4" xfId="1719"/>
    <cellStyle name="level1a 2 2 5 2 3" xfId="1720"/>
    <cellStyle name="level1a 2 2 5 2 3 2" xfId="1721"/>
    <cellStyle name="level1a 2 2 5 2 3 2 2" xfId="1722"/>
    <cellStyle name="level1a 2 2 5 2 3 3" xfId="1723"/>
    <cellStyle name="level1a 2 2 5 2 3 3 2" xfId="1724"/>
    <cellStyle name="level1a 2 2 5 2 3 3 2 2" xfId="1725"/>
    <cellStyle name="level1a 2 2 5 2 3 4" xfId="1726"/>
    <cellStyle name="level1a 2 2 5 2 3 4 2" xfId="1727"/>
    <cellStyle name="level1a 2 2 5 2 4" xfId="1728"/>
    <cellStyle name="level1a 2 2 5 2 5" xfId="1729"/>
    <cellStyle name="level1a 2 2 5 2 5 2" xfId="1730"/>
    <cellStyle name="level1a 2 2 5 2 6" xfId="1731"/>
    <cellStyle name="level1a 2 2 5 2 6 2" xfId="1732"/>
    <cellStyle name="level1a 2 2 5 2 6 2 2" xfId="1733"/>
    <cellStyle name="level1a 2 2 5 2 7" xfId="1734"/>
    <cellStyle name="level1a 2 2 5 2 7 2" xfId="1735"/>
    <cellStyle name="level1a 2 2 5 3" xfId="1736"/>
    <cellStyle name="level1a 2 2 5 3 2" xfId="1737"/>
    <cellStyle name="level1a 2 2 5 3 2 2" xfId="1738"/>
    <cellStyle name="level1a 2 2 5 3 2 2 2" xfId="1739"/>
    <cellStyle name="level1a 2 2 5 3 2 3" xfId="1740"/>
    <cellStyle name="level1a 2 2 5 3 2 3 2" xfId="1741"/>
    <cellStyle name="level1a 2 2 5 3 2 3 2 2" xfId="1742"/>
    <cellStyle name="level1a 2 2 5 3 2 4" xfId="1743"/>
    <cellStyle name="level1a 2 2 5 3 3" xfId="1744"/>
    <cellStyle name="level1a 2 2 5 3 3 2" xfId="1745"/>
    <cellStyle name="level1a 2 2 5 3 3 2 2" xfId="1746"/>
    <cellStyle name="level1a 2 2 5 3 3 3" xfId="1747"/>
    <cellStyle name="level1a 2 2 5 3 3 3 2" xfId="1748"/>
    <cellStyle name="level1a 2 2 5 3 3 3 2 2" xfId="1749"/>
    <cellStyle name="level1a 2 2 5 3 3 4" xfId="1750"/>
    <cellStyle name="level1a 2 2 5 3 3 4 2" xfId="1751"/>
    <cellStyle name="level1a 2 2 5 3 4" xfId="1752"/>
    <cellStyle name="level1a 2 2 5 3 5" xfId="1753"/>
    <cellStyle name="level1a 2 2 5 3 5 2" xfId="1754"/>
    <cellStyle name="level1a 2 2 5 4" xfId="1755"/>
    <cellStyle name="level1a 2 2 5 4 2" xfId="1756"/>
    <cellStyle name="level1a 2 2 5 4 2 2" xfId="1757"/>
    <cellStyle name="level1a 2 2 5 4 2 2 2" xfId="1758"/>
    <cellStyle name="level1a 2 2 5 4 2 3" xfId="1759"/>
    <cellStyle name="level1a 2 2 5 4 2 3 2" xfId="1760"/>
    <cellStyle name="level1a 2 2 5 4 2 3 2 2" xfId="1761"/>
    <cellStyle name="level1a 2 2 5 4 2 4" xfId="1762"/>
    <cellStyle name="level1a 2 2 5 4 3" xfId="1763"/>
    <cellStyle name="level1a 2 2 5 4 3 2" xfId="1764"/>
    <cellStyle name="level1a 2 2 5 4 3 2 2" xfId="1765"/>
    <cellStyle name="level1a 2 2 5 4 3 3" xfId="1766"/>
    <cellStyle name="level1a 2 2 5 4 3 3 2" xfId="1767"/>
    <cellStyle name="level1a 2 2 5 4 3 3 2 2" xfId="1768"/>
    <cellStyle name="level1a 2 2 5 4 3 4" xfId="1769"/>
    <cellStyle name="level1a 2 2 5 4 4" xfId="1770"/>
    <cellStyle name="level1a 2 2 5 4 4 2" xfId="1771"/>
    <cellStyle name="level1a 2 2 5 4 5" xfId="1772"/>
    <cellStyle name="level1a 2 2 5 4 5 2" xfId="1773"/>
    <cellStyle name="level1a 2 2 5 4 5 2 2" xfId="1774"/>
    <cellStyle name="level1a 2 2 5 4 6" xfId="1775"/>
    <cellStyle name="level1a 2 2 5 4 6 2" xfId="1776"/>
    <cellStyle name="level1a 2 2 5 5" xfId="1777"/>
    <cellStyle name="level1a 2 2 5 5 2" xfId="1778"/>
    <cellStyle name="level1a 2 2 5 5 2 2" xfId="1779"/>
    <cellStyle name="level1a 2 2 5 5 2 2 2" xfId="1780"/>
    <cellStyle name="level1a 2 2 5 5 2 3" xfId="1781"/>
    <cellStyle name="level1a 2 2 5 5 2 3 2" xfId="1782"/>
    <cellStyle name="level1a 2 2 5 5 2 3 2 2" xfId="1783"/>
    <cellStyle name="level1a 2 2 5 5 2 4" xfId="1784"/>
    <cellStyle name="level1a 2 2 5 5 3" xfId="1785"/>
    <cellStyle name="level1a 2 2 5 5 3 2" xfId="1786"/>
    <cellStyle name="level1a 2 2 5 5 3 2 2" xfId="1787"/>
    <cellStyle name="level1a 2 2 5 5 3 3" xfId="1788"/>
    <cellStyle name="level1a 2 2 5 5 3 3 2" xfId="1789"/>
    <cellStyle name="level1a 2 2 5 5 3 3 2 2" xfId="1790"/>
    <cellStyle name="level1a 2 2 5 5 3 4" xfId="1791"/>
    <cellStyle name="level1a 2 2 5 5 4" xfId="1792"/>
    <cellStyle name="level1a 2 2 5 5 4 2" xfId="1793"/>
    <cellStyle name="level1a 2 2 5 5 5" xfId="1794"/>
    <cellStyle name="level1a 2 2 5 5 5 2" xfId="1795"/>
    <cellStyle name="level1a 2 2 5 5 5 2 2" xfId="1796"/>
    <cellStyle name="level1a 2 2 5 5 6" xfId="1797"/>
    <cellStyle name="level1a 2 2 5 5 6 2" xfId="1798"/>
    <cellStyle name="level1a 2 2 5 6" xfId="1799"/>
    <cellStyle name="level1a 2 2 5 6 2" xfId="1800"/>
    <cellStyle name="level1a 2 2 5 6 2 2" xfId="1801"/>
    <cellStyle name="level1a 2 2 5 6 2 2 2" xfId="1802"/>
    <cellStyle name="level1a 2 2 5 6 2 3" xfId="1803"/>
    <cellStyle name="level1a 2 2 5 6 2 3 2" xfId="1804"/>
    <cellStyle name="level1a 2 2 5 6 2 3 2 2" xfId="1805"/>
    <cellStyle name="level1a 2 2 5 6 2 4" xfId="1806"/>
    <cellStyle name="level1a 2 2 5 6 3" xfId="1807"/>
    <cellStyle name="level1a 2 2 5 6 3 2" xfId="1808"/>
    <cellStyle name="level1a 2 2 5 6 3 2 2" xfId="1809"/>
    <cellStyle name="level1a 2 2 5 6 3 3" xfId="1810"/>
    <cellStyle name="level1a 2 2 5 6 3 3 2" xfId="1811"/>
    <cellStyle name="level1a 2 2 5 6 3 3 2 2" xfId="1812"/>
    <cellStyle name="level1a 2 2 5 6 3 4" xfId="1813"/>
    <cellStyle name="level1a 2 2 5 6 4" xfId="1814"/>
    <cellStyle name="level1a 2 2 5 6 4 2" xfId="1815"/>
    <cellStyle name="level1a 2 2 5 6 5" xfId="1816"/>
    <cellStyle name="level1a 2 2 5 6 5 2" xfId="1817"/>
    <cellStyle name="level1a 2 2 5 6 5 2 2" xfId="1818"/>
    <cellStyle name="level1a 2 2 5 6 6" xfId="1819"/>
    <cellStyle name="level1a 2 2 5 6 6 2" xfId="1820"/>
    <cellStyle name="level1a 2 2 5 7" xfId="1821"/>
    <cellStyle name="level1a 2 2 5 7 2" xfId="1822"/>
    <cellStyle name="level1a 2 2 5 7 2 2" xfId="1823"/>
    <cellStyle name="level1a 2 2 5 7 3" xfId="1824"/>
    <cellStyle name="level1a 2 2 5 7 3 2" xfId="1825"/>
    <cellStyle name="level1a 2 2 5 7 3 2 2" xfId="1826"/>
    <cellStyle name="level1a 2 2 5 7 4" xfId="1827"/>
    <cellStyle name="level1a 2 2 5 8" xfId="1828"/>
    <cellStyle name="level1a 2 2 5 8 2" xfId="1829"/>
    <cellStyle name="level1a 2 2 5 8 2 2" xfId="1830"/>
    <cellStyle name="level1a 2 2 5 8 3" xfId="1831"/>
    <cellStyle name="level1a 2 2 5 8 3 2" xfId="1832"/>
    <cellStyle name="level1a 2 2 5 8 3 2 2" xfId="1833"/>
    <cellStyle name="level1a 2 2 5 8 4" xfId="1834"/>
    <cellStyle name="level1a 2 2 5 9" xfId="1835"/>
    <cellStyle name="level1a 2 2 5 9 2" xfId="1836"/>
    <cellStyle name="level1a 2 2 5_STUD aligned by INSTIT" xfId="1837"/>
    <cellStyle name="level1a 2 2 6" xfId="1838"/>
    <cellStyle name="level1a 2 2 6 2" xfId="1839"/>
    <cellStyle name="level1a 2 2 6 2 2" xfId="1840"/>
    <cellStyle name="level1a 2 2 6 2 2 2" xfId="1841"/>
    <cellStyle name="level1a 2 2 6 2 3" xfId="1842"/>
    <cellStyle name="level1a 2 2 6 2 3 2" xfId="1843"/>
    <cellStyle name="level1a 2 2 6 2 3 2 2" xfId="1844"/>
    <cellStyle name="level1a 2 2 6 2 4" xfId="1845"/>
    <cellStyle name="level1a 2 2 6 3" xfId="1846"/>
    <cellStyle name="level1a 2 2 6 3 2" xfId="1847"/>
    <cellStyle name="level1a 2 2 6 3 2 2" xfId="1848"/>
    <cellStyle name="level1a 2 2 6 3 3" xfId="1849"/>
    <cellStyle name="level1a 2 2 6 3 3 2" xfId="1850"/>
    <cellStyle name="level1a 2 2 6 3 3 2 2" xfId="1851"/>
    <cellStyle name="level1a 2 2 6 3 4" xfId="1852"/>
    <cellStyle name="level1a 2 2 6 3 4 2" xfId="1853"/>
    <cellStyle name="level1a 2 2 6 4" xfId="1854"/>
    <cellStyle name="level1a 2 2 6 5" xfId="1855"/>
    <cellStyle name="level1a 2 2 6 5 2" xfId="1856"/>
    <cellStyle name="level1a 2 2 6 6" xfId="1857"/>
    <cellStyle name="level1a 2 2 6 6 2" xfId="1858"/>
    <cellStyle name="level1a 2 2 7" xfId="1859"/>
    <cellStyle name="level1a 2 2 7 2" xfId="1860"/>
    <cellStyle name="level1a 2 2 7 2 2" xfId="1861"/>
    <cellStyle name="level1a 2 2 7 2 2 2" xfId="1862"/>
    <cellStyle name="level1a 2 2 7 2 3" xfId="1863"/>
    <cellStyle name="level1a 2 2 7 2 3 2" xfId="1864"/>
    <cellStyle name="level1a 2 2 7 2 3 2 2" xfId="1865"/>
    <cellStyle name="level1a 2 2 7 2 4" xfId="1866"/>
    <cellStyle name="level1a 2 2 7 3" xfId="1867"/>
    <cellStyle name="level1a 2 2 7 3 2" xfId="1868"/>
    <cellStyle name="level1a 2 2 7 3 2 2" xfId="1869"/>
    <cellStyle name="level1a 2 2 7 3 3" xfId="1870"/>
    <cellStyle name="level1a 2 2 7 3 3 2" xfId="1871"/>
    <cellStyle name="level1a 2 2 7 3 3 2 2" xfId="1872"/>
    <cellStyle name="level1a 2 2 7 3 4" xfId="1873"/>
    <cellStyle name="level1a 2 2 7 3 4 2" xfId="1874"/>
    <cellStyle name="level1a 2 2 7 4" xfId="1875"/>
    <cellStyle name="level1a 2 2 7 5" xfId="1876"/>
    <cellStyle name="level1a 2 2 7 5 2" xfId="1877"/>
    <cellStyle name="level1a 2 2 7 6" xfId="1878"/>
    <cellStyle name="level1a 2 2 7 6 2" xfId="1879"/>
    <cellStyle name="level1a 2 2 7 6 2 2" xfId="1880"/>
    <cellStyle name="level1a 2 2 7 7" xfId="1881"/>
    <cellStyle name="level1a 2 2 7 7 2" xfId="1882"/>
    <cellStyle name="level1a 2 2 8" xfId="1883"/>
    <cellStyle name="level1a 2 2 8 2" xfId="1884"/>
    <cellStyle name="level1a 2 2 8 2 2" xfId="1885"/>
    <cellStyle name="level1a 2 2 8 2 2 2" xfId="1886"/>
    <cellStyle name="level1a 2 2 8 2 3" xfId="1887"/>
    <cellStyle name="level1a 2 2 8 2 3 2" xfId="1888"/>
    <cellStyle name="level1a 2 2 8 2 3 2 2" xfId="1889"/>
    <cellStyle name="level1a 2 2 8 2 4" xfId="1890"/>
    <cellStyle name="level1a 2 2 8 3" xfId="1891"/>
    <cellStyle name="level1a 2 2 8 3 2" xfId="1892"/>
    <cellStyle name="level1a 2 2 8 3 2 2" xfId="1893"/>
    <cellStyle name="level1a 2 2 8 3 3" xfId="1894"/>
    <cellStyle name="level1a 2 2 8 3 3 2" xfId="1895"/>
    <cellStyle name="level1a 2 2 8 3 3 2 2" xfId="1896"/>
    <cellStyle name="level1a 2 2 8 3 4" xfId="1897"/>
    <cellStyle name="level1a 2 2 8 3 4 2" xfId="1898"/>
    <cellStyle name="level1a 2 2 8 4" xfId="1899"/>
    <cellStyle name="level1a 2 2 8 5" xfId="1900"/>
    <cellStyle name="level1a 2 2 8 5 2" xfId="1901"/>
    <cellStyle name="level1a 2 2 8 5 2 2" xfId="1902"/>
    <cellStyle name="level1a 2 2 8 6" xfId="1903"/>
    <cellStyle name="level1a 2 2 8 6 2" xfId="1904"/>
    <cellStyle name="level1a 2 2 9" xfId="1905"/>
    <cellStyle name="level1a 2 2 9 2" xfId="1906"/>
    <cellStyle name="level1a 2 2 9 2 2" xfId="1907"/>
    <cellStyle name="level1a 2 2 9 2 2 2" xfId="1908"/>
    <cellStyle name="level1a 2 2 9 2 3" xfId="1909"/>
    <cellStyle name="level1a 2 2 9 2 3 2" xfId="1910"/>
    <cellStyle name="level1a 2 2 9 2 3 2 2" xfId="1911"/>
    <cellStyle name="level1a 2 2 9 2 4" xfId="1912"/>
    <cellStyle name="level1a 2 2 9 3" xfId="1913"/>
    <cellStyle name="level1a 2 2 9 3 2" xfId="1914"/>
    <cellStyle name="level1a 2 2 9 3 2 2" xfId="1915"/>
    <cellStyle name="level1a 2 2 9 3 3" xfId="1916"/>
    <cellStyle name="level1a 2 2 9 3 3 2" xfId="1917"/>
    <cellStyle name="level1a 2 2 9 3 3 2 2" xfId="1918"/>
    <cellStyle name="level1a 2 2 9 3 4" xfId="1919"/>
    <cellStyle name="level1a 2 2 9 3 4 2" xfId="1920"/>
    <cellStyle name="level1a 2 2 9 4" xfId="1921"/>
    <cellStyle name="level1a 2 2 9 5" xfId="1922"/>
    <cellStyle name="level1a 2 2 9 5 2" xfId="1923"/>
    <cellStyle name="level1a 2 2 9 6" xfId="1924"/>
    <cellStyle name="level1a 2 2 9 6 2" xfId="1925"/>
    <cellStyle name="level1a 2 2 9 6 2 2" xfId="1926"/>
    <cellStyle name="level1a 2 2 9 7" xfId="1927"/>
    <cellStyle name="level1a 2 2 9 7 2" xfId="1928"/>
    <cellStyle name="level1a 2 2_STUD aligned by INSTIT" xfId="1929"/>
    <cellStyle name="level1a 2 3" xfId="1930"/>
    <cellStyle name="level1a 2 3 10" xfId="1931"/>
    <cellStyle name="level1a 2 3 10 2" xfId="1932"/>
    <cellStyle name="level1a 2 3 10 2 2" xfId="1933"/>
    <cellStyle name="level1a 2 3 10 3" xfId="1934"/>
    <cellStyle name="level1a 2 3 10 3 2" xfId="1935"/>
    <cellStyle name="level1a 2 3 10 3 2 2" xfId="1936"/>
    <cellStyle name="level1a 2 3 10 4" xfId="1937"/>
    <cellStyle name="level1a 2 3 11" xfId="1938"/>
    <cellStyle name="level1a 2 3 11 2" xfId="1939"/>
    <cellStyle name="level1a 2 3 2" xfId="1940"/>
    <cellStyle name="level1a 2 3 2 10" xfId="1941"/>
    <cellStyle name="level1a 2 3 2 10 2" xfId="1942"/>
    <cellStyle name="level1a 2 3 2 2" xfId="1943"/>
    <cellStyle name="level1a 2 3 2 2 2" xfId="1944"/>
    <cellStyle name="level1a 2 3 2 2 2 2" xfId="1945"/>
    <cellStyle name="level1a 2 3 2 2 2 2 2" xfId="1946"/>
    <cellStyle name="level1a 2 3 2 2 2 2 2 2" xfId="1947"/>
    <cellStyle name="level1a 2 3 2 2 2 2 3" xfId="1948"/>
    <cellStyle name="level1a 2 3 2 2 2 2 3 2" xfId="1949"/>
    <cellStyle name="level1a 2 3 2 2 2 2 3 2 2" xfId="1950"/>
    <cellStyle name="level1a 2 3 2 2 2 2 4" xfId="1951"/>
    <cellStyle name="level1a 2 3 2 2 2 3" xfId="1952"/>
    <cellStyle name="level1a 2 3 2 2 2 3 2" xfId="1953"/>
    <cellStyle name="level1a 2 3 2 2 2 3 2 2" xfId="1954"/>
    <cellStyle name="level1a 2 3 2 2 2 3 3" xfId="1955"/>
    <cellStyle name="level1a 2 3 2 2 2 3 3 2" xfId="1956"/>
    <cellStyle name="level1a 2 3 2 2 2 3 3 2 2" xfId="1957"/>
    <cellStyle name="level1a 2 3 2 2 2 3 4" xfId="1958"/>
    <cellStyle name="level1a 2 3 2 2 2 3 4 2" xfId="1959"/>
    <cellStyle name="level1a 2 3 2 2 2 4" xfId="1960"/>
    <cellStyle name="level1a 2 3 2 2 2 5" xfId="1961"/>
    <cellStyle name="level1a 2 3 2 2 2 5 2" xfId="1962"/>
    <cellStyle name="level1a 2 3 2 2 2 6" xfId="1963"/>
    <cellStyle name="level1a 2 3 2 2 2 6 2" xfId="1964"/>
    <cellStyle name="level1a 2 3 2 2 3" xfId="1965"/>
    <cellStyle name="level1a 2 3 2 2 3 2" xfId="1966"/>
    <cellStyle name="level1a 2 3 2 2 3 2 2" xfId="1967"/>
    <cellStyle name="level1a 2 3 2 2 3 2 2 2" xfId="1968"/>
    <cellStyle name="level1a 2 3 2 2 3 2 3" xfId="1969"/>
    <cellStyle name="level1a 2 3 2 2 3 2 3 2" xfId="1970"/>
    <cellStyle name="level1a 2 3 2 2 3 2 3 2 2" xfId="1971"/>
    <cellStyle name="level1a 2 3 2 2 3 2 4" xfId="1972"/>
    <cellStyle name="level1a 2 3 2 2 3 3" xfId="1973"/>
    <cellStyle name="level1a 2 3 2 2 3 3 2" xfId="1974"/>
    <cellStyle name="level1a 2 3 2 2 3 3 2 2" xfId="1975"/>
    <cellStyle name="level1a 2 3 2 2 3 3 3" xfId="1976"/>
    <cellStyle name="level1a 2 3 2 2 3 3 3 2" xfId="1977"/>
    <cellStyle name="level1a 2 3 2 2 3 3 3 2 2" xfId="1978"/>
    <cellStyle name="level1a 2 3 2 2 3 3 4" xfId="1979"/>
    <cellStyle name="level1a 2 3 2 2 3 3 4 2" xfId="1980"/>
    <cellStyle name="level1a 2 3 2 2 3 4" xfId="1981"/>
    <cellStyle name="level1a 2 3 2 2 3 5" xfId="1982"/>
    <cellStyle name="level1a 2 3 2 2 3 5 2" xfId="1983"/>
    <cellStyle name="level1a 2 3 2 2 3 5 2 2" xfId="1984"/>
    <cellStyle name="level1a 2 3 2 2 3 6" xfId="1985"/>
    <cellStyle name="level1a 2 3 2 2 3 6 2" xfId="1986"/>
    <cellStyle name="level1a 2 3 2 2 4" xfId="1987"/>
    <cellStyle name="level1a 2 3 2 2 4 2" xfId="1988"/>
    <cellStyle name="level1a 2 3 2 2 4 2 2" xfId="1989"/>
    <cellStyle name="level1a 2 3 2 2 4 2 2 2" xfId="1990"/>
    <cellStyle name="level1a 2 3 2 2 4 2 3" xfId="1991"/>
    <cellStyle name="level1a 2 3 2 2 4 2 3 2" xfId="1992"/>
    <cellStyle name="level1a 2 3 2 2 4 2 3 2 2" xfId="1993"/>
    <cellStyle name="level1a 2 3 2 2 4 2 4" xfId="1994"/>
    <cellStyle name="level1a 2 3 2 2 4 3" xfId="1995"/>
    <cellStyle name="level1a 2 3 2 2 4 3 2" xfId="1996"/>
    <cellStyle name="level1a 2 3 2 2 4 3 2 2" xfId="1997"/>
    <cellStyle name="level1a 2 3 2 2 4 3 3" xfId="1998"/>
    <cellStyle name="level1a 2 3 2 2 4 3 3 2" xfId="1999"/>
    <cellStyle name="level1a 2 3 2 2 4 3 3 2 2" xfId="2000"/>
    <cellStyle name="level1a 2 3 2 2 4 3 4" xfId="2001"/>
    <cellStyle name="level1a 2 3 2 2 4 3 4 2" xfId="2002"/>
    <cellStyle name="level1a 2 3 2 2 4 4" xfId="2003"/>
    <cellStyle name="level1a 2 3 2 2 4 5" xfId="2004"/>
    <cellStyle name="level1a 2 3 2 2 4 5 2" xfId="2005"/>
    <cellStyle name="level1a 2 3 2 2 4 6" xfId="2006"/>
    <cellStyle name="level1a 2 3 2 2 4 6 2" xfId="2007"/>
    <cellStyle name="level1a 2 3 2 2 4 6 2 2" xfId="2008"/>
    <cellStyle name="level1a 2 3 2 2 4 7" xfId="2009"/>
    <cellStyle name="level1a 2 3 2 2 4 7 2" xfId="2010"/>
    <cellStyle name="level1a 2 3 2 2 5" xfId="2011"/>
    <cellStyle name="level1a 2 3 2 2 5 2" xfId="2012"/>
    <cellStyle name="level1a 2 3 2 2 5 2 2" xfId="2013"/>
    <cellStyle name="level1a 2 3 2 2 5 2 2 2" xfId="2014"/>
    <cellStyle name="level1a 2 3 2 2 5 2 3" xfId="2015"/>
    <cellStyle name="level1a 2 3 2 2 5 2 3 2" xfId="2016"/>
    <cellStyle name="level1a 2 3 2 2 5 2 3 2 2" xfId="2017"/>
    <cellStyle name="level1a 2 3 2 2 5 2 4" xfId="2018"/>
    <cellStyle name="level1a 2 3 2 2 5 3" xfId="2019"/>
    <cellStyle name="level1a 2 3 2 2 5 3 2" xfId="2020"/>
    <cellStyle name="level1a 2 3 2 2 5 3 2 2" xfId="2021"/>
    <cellStyle name="level1a 2 3 2 2 5 3 3" xfId="2022"/>
    <cellStyle name="level1a 2 3 2 2 5 3 3 2" xfId="2023"/>
    <cellStyle name="level1a 2 3 2 2 5 3 3 2 2" xfId="2024"/>
    <cellStyle name="level1a 2 3 2 2 5 3 4" xfId="2025"/>
    <cellStyle name="level1a 2 3 2 2 5 4" xfId="2026"/>
    <cellStyle name="level1a 2 3 2 2 5 4 2" xfId="2027"/>
    <cellStyle name="level1a 2 3 2 2 5 5" xfId="2028"/>
    <cellStyle name="level1a 2 3 2 2 5 5 2" xfId="2029"/>
    <cellStyle name="level1a 2 3 2 2 5 5 2 2" xfId="2030"/>
    <cellStyle name="level1a 2 3 2 2 5 6" xfId="2031"/>
    <cellStyle name="level1a 2 3 2 2 5 6 2" xfId="2032"/>
    <cellStyle name="level1a 2 3 2 2 6" xfId="2033"/>
    <cellStyle name="level1a 2 3 2 2 6 2" xfId="2034"/>
    <cellStyle name="level1a 2 3 2 2 6 2 2" xfId="2035"/>
    <cellStyle name="level1a 2 3 2 2 6 2 2 2" xfId="2036"/>
    <cellStyle name="level1a 2 3 2 2 6 2 3" xfId="2037"/>
    <cellStyle name="level1a 2 3 2 2 6 2 3 2" xfId="2038"/>
    <cellStyle name="level1a 2 3 2 2 6 2 3 2 2" xfId="2039"/>
    <cellStyle name="level1a 2 3 2 2 6 2 4" xfId="2040"/>
    <cellStyle name="level1a 2 3 2 2 6 3" xfId="2041"/>
    <cellStyle name="level1a 2 3 2 2 6 3 2" xfId="2042"/>
    <cellStyle name="level1a 2 3 2 2 6 3 2 2" xfId="2043"/>
    <cellStyle name="level1a 2 3 2 2 6 3 3" xfId="2044"/>
    <cellStyle name="level1a 2 3 2 2 6 3 3 2" xfId="2045"/>
    <cellStyle name="level1a 2 3 2 2 6 3 3 2 2" xfId="2046"/>
    <cellStyle name="level1a 2 3 2 2 6 3 4" xfId="2047"/>
    <cellStyle name="level1a 2 3 2 2 6 4" xfId="2048"/>
    <cellStyle name="level1a 2 3 2 2 6 4 2" xfId="2049"/>
    <cellStyle name="level1a 2 3 2 2 6 5" xfId="2050"/>
    <cellStyle name="level1a 2 3 2 2 6 5 2" xfId="2051"/>
    <cellStyle name="level1a 2 3 2 2 6 5 2 2" xfId="2052"/>
    <cellStyle name="level1a 2 3 2 2 6 6" xfId="2053"/>
    <cellStyle name="level1a 2 3 2 2 6 6 2" xfId="2054"/>
    <cellStyle name="level1a 2 3 2 2 7" xfId="2055"/>
    <cellStyle name="level1a 2 3 2 2 7 2" xfId="2056"/>
    <cellStyle name="level1a 2 3 2 2 7 2 2" xfId="2057"/>
    <cellStyle name="level1a 2 3 2 2 7 3" xfId="2058"/>
    <cellStyle name="level1a 2 3 2 2 7 3 2" xfId="2059"/>
    <cellStyle name="level1a 2 3 2 2 7 3 2 2" xfId="2060"/>
    <cellStyle name="level1a 2 3 2 2 7 4" xfId="2061"/>
    <cellStyle name="level1a 2 3 2 2 8" xfId="2062"/>
    <cellStyle name="level1a 2 3 2 2 8 2" xfId="2063"/>
    <cellStyle name="level1a 2 3 2 2_STUD aligned by INSTIT" xfId="2064"/>
    <cellStyle name="level1a 2 3 2 3" xfId="2065"/>
    <cellStyle name="level1a 2 3 2 3 2" xfId="2066"/>
    <cellStyle name="level1a 2 3 2 3 2 2" xfId="2067"/>
    <cellStyle name="level1a 2 3 2 3 2 2 2" xfId="2068"/>
    <cellStyle name="level1a 2 3 2 3 2 2 2 2" xfId="2069"/>
    <cellStyle name="level1a 2 3 2 3 2 2 3" xfId="2070"/>
    <cellStyle name="level1a 2 3 2 3 2 2 3 2" xfId="2071"/>
    <cellStyle name="level1a 2 3 2 3 2 2 3 2 2" xfId="2072"/>
    <cellStyle name="level1a 2 3 2 3 2 2 4" xfId="2073"/>
    <cellStyle name="level1a 2 3 2 3 2 3" xfId="2074"/>
    <cellStyle name="level1a 2 3 2 3 2 3 2" xfId="2075"/>
    <cellStyle name="level1a 2 3 2 3 2 3 2 2" xfId="2076"/>
    <cellStyle name="level1a 2 3 2 3 2 3 3" xfId="2077"/>
    <cellStyle name="level1a 2 3 2 3 2 3 3 2" xfId="2078"/>
    <cellStyle name="level1a 2 3 2 3 2 3 3 2 2" xfId="2079"/>
    <cellStyle name="level1a 2 3 2 3 2 3 4" xfId="2080"/>
    <cellStyle name="level1a 2 3 2 3 2 3 4 2" xfId="2081"/>
    <cellStyle name="level1a 2 3 2 3 2 4" xfId="2082"/>
    <cellStyle name="level1a 2 3 2 3 2 5" xfId="2083"/>
    <cellStyle name="level1a 2 3 2 3 2 5 2" xfId="2084"/>
    <cellStyle name="level1a 2 3 2 3 2 5 2 2" xfId="2085"/>
    <cellStyle name="level1a 2 3 2 3 2 6" xfId="2086"/>
    <cellStyle name="level1a 2 3 2 3 2 6 2" xfId="2087"/>
    <cellStyle name="level1a 2 3 2 3 3" xfId="2088"/>
    <cellStyle name="level1a 2 3 2 3 3 2" xfId="2089"/>
    <cellStyle name="level1a 2 3 2 3 3 2 2" xfId="2090"/>
    <cellStyle name="level1a 2 3 2 3 3 2 2 2" xfId="2091"/>
    <cellStyle name="level1a 2 3 2 3 3 2 3" xfId="2092"/>
    <cellStyle name="level1a 2 3 2 3 3 2 3 2" xfId="2093"/>
    <cellStyle name="level1a 2 3 2 3 3 2 3 2 2" xfId="2094"/>
    <cellStyle name="level1a 2 3 2 3 3 2 4" xfId="2095"/>
    <cellStyle name="level1a 2 3 2 3 3 3" xfId="2096"/>
    <cellStyle name="level1a 2 3 2 3 3 3 2" xfId="2097"/>
    <cellStyle name="level1a 2 3 2 3 3 3 2 2" xfId="2098"/>
    <cellStyle name="level1a 2 3 2 3 3 3 3" xfId="2099"/>
    <cellStyle name="level1a 2 3 2 3 3 3 3 2" xfId="2100"/>
    <cellStyle name="level1a 2 3 2 3 3 3 3 2 2" xfId="2101"/>
    <cellStyle name="level1a 2 3 2 3 3 3 4" xfId="2102"/>
    <cellStyle name="level1a 2 3 2 3 3 4" xfId="2103"/>
    <cellStyle name="level1a 2 3 2 3 3 4 2" xfId="2104"/>
    <cellStyle name="level1a 2 3 2 3 3 5" xfId="2105"/>
    <cellStyle name="level1a 2 3 2 3 3 5 2" xfId="2106"/>
    <cellStyle name="level1a 2 3 2 3 4" xfId="2107"/>
    <cellStyle name="level1a 2 3 2 3 4 2" xfId="2108"/>
    <cellStyle name="level1a 2 3 2 3 4 2 2" xfId="2109"/>
    <cellStyle name="level1a 2 3 2 3 4 2 2 2" xfId="2110"/>
    <cellStyle name="level1a 2 3 2 3 4 2 3" xfId="2111"/>
    <cellStyle name="level1a 2 3 2 3 4 2 3 2" xfId="2112"/>
    <cellStyle name="level1a 2 3 2 3 4 2 3 2 2" xfId="2113"/>
    <cellStyle name="level1a 2 3 2 3 4 2 4" xfId="2114"/>
    <cellStyle name="level1a 2 3 2 3 4 3" xfId="2115"/>
    <cellStyle name="level1a 2 3 2 3 4 3 2" xfId="2116"/>
    <cellStyle name="level1a 2 3 2 3 4 3 2 2" xfId="2117"/>
    <cellStyle name="level1a 2 3 2 3 4 3 3" xfId="2118"/>
    <cellStyle name="level1a 2 3 2 3 4 3 3 2" xfId="2119"/>
    <cellStyle name="level1a 2 3 2 3 4 3 3 2 2" xfId="2120"/>
    <cellStyle name="level1a 2 3 2 3 4 3 4" xfId="2121"/>
    <cellStyle name="level1a 2 3 2 3 4 4" xfId="2122"/>
    <cellStyle name="level1a 2 3 2 3 4 4 2" xfId="2123"/>
    <cellStyle name="level1a 2 3 2 3 4 5" xfId="2124"/>
    <cellStyle name="level1a 2 3 2 3 4 5 2" xfId="2125"/>
    <cellStyle name="level1a 2 3 2 3 4 5 2 2" xfId="2126"/>
    <cellStyle name="level1a 2 3 2 3 4 6" xfId="2127"/>
    <cellStyle name="level1a 2 3 2 3 4 6 2" xfId="2128"/>
    <cellStyle name="level1a 2 3 2 3 5" xfId="2129"/>
    <cellStyle name="level1a 2 3 2 3 5 2" xfId="2130"/>
    <cellStyle name="level1a 2 3 2 3 5 2 2" xfId="2131"/>
    <cellStyle name="level1a 2 3 2 3 5 2 2 2" xfId="2132"/>
    <cellStyle name="level1a 2 3 2 3 5 2 3" xfId="2133"/>
    <cellStyle name="level1a 2 3 2 3 5 2 3 2" xfId="2134"/>
    <cellStyle name="level1a 2 3 2 3 5 2 3 2 2" xfId="2135"/>
    <cellStyle name="level1a 2 3 2 3 5 2 4" xfId="2136"/>
    <cellStyle name="level1a 2 3 2 3 5 3" xfId="2137"/>
    <cellStyle name="level1a 2 3 2 3 5 3 2" xfId="2138"/>
    <cellStyle name="level1a 2 3 2 3 5 3 2 2" xfId="2139"/>
    <cellStyle name="level1a 2 3 2 3 5 3 3" xfId="2140"/>
    <cellStyle name="level1a 2 3 2 3 5 3 3 2" xfId="2141"/>
    <cellStyle name="level1a 2 3 2 3 5 3 3 2 2" xfId="2142"/>
    <cellStyle name="level1a 2 3 2 3 5 3 4" xfId="2143"/>
    <cellStyle name="level1a 2 3 2 3 5 4" xfId="2144"/>
    <cellStyle name="level1a 2 3 2 3 5 4 2" xfId="2145"/>
    <cellStyle name="level1a 2 3 2 3 5 5" xfId="2146"/>
    <cellStyle name="level1a 2 3 2 3 5 5 2" xfId="2147"/>
    <cellStyle name="level1a 2 3 2 3 5 5 2 2" xfId="2148"/>
    <cellStyle name="level1a 2 3 2 3 5 6" xfId="2149"/>
    <cellStyle name="level1a 2 3 2 3 5 6 2" xfId="2150"/>
    <cellStyle name="level1a 2 3 2 3 6" xfId="2151"/>
    <cellStyle name="level1a 2 3 2 3 6 2" xfId="2152"/>
    <cellStyle name="level1a 2 3 2 3 6 2 2" xfId="2153"/>
    <cellStyle name="level1a 2 3 2 3 6 2 2 2" xfId="2154"/>
    <cellStyle name="level1a 2 3 2 3 6 2 3" xfId="2155"/>
    <cellStyle name="level1a 2 3 2 3 6 2 3 2" xfId="2156"/>
    <cellStyle name="level1a 2 3 2 3 6 2 3 2 2" xfId="2157"/>
    <cellStyle name="level1a 2 3 2 3 6 2 4" xfId="2158"/>
    <cellStyle name="level1a 2 3 2 3 6 3" xfId="2159"/>
    <cellStyle name="level1a 2 3 2 3 6 3 2" xfId="2160"/>
    <cellStyle name="level1a 2 3 2 3 6 3 2 2" xfId="2161"/>
    <cellStyle name="level1a 2 3 2 3 6 3 3" xfId="2162"/>
    <cellStyle name="level1a 2 3 2 3 6 3 3 2" xfId="2163"/>
    <cellStyle name="level1a 2 3 2 3 6 3 3 2 2" xfId="2164"/>
    <cellStyle name="level1a 2 3 2 3 6 3 4" xfId="2165"/>
    <cellStyle name="level1a 2 3 2 3 6 4" xfId="2166"/>
    <cellStyle name="level1a 2 3 2 3 6 4 2" xfId="2167"/>
    <cellStyle name="level1a 2 3 2 3 6 5" xfId="2168"/>
    <cellStyle name="level1a 2 3 2 3 6 5 2" xfId="2169"/>
    <cellStyle name="level1a 2 3 2 3 6 5 2 2" xfId="2170"/>
    <cellStyle name="level1a 2 3 2 3 6 6" xfId="2171"/>
    <cellStyle name="level1a 2 3 2 3 6 6 2" xfId="2172"/>
    <cellStyle name="level1a 2 3 2 3 7" xfId="2173"/>
    <cellStyle name="level1a 2 3 2 3 7 2" xfId="2174"/>
    <cellStyle name="level1a 2 3 2 3 7 2 2" xfId="2175"/>
    <cellStyle name="level1a 2 3 2 3 7 3" xfId="2176"/>
    <cellStyle name="level1a 2 3 2 3 7 3 2" xfId="2177"/>
    <cellStyle name="level1a 2 3 2 3 7 3 2 2" xfId="2178"/>
    <cellStyle name="level1a 2 3 2 3 7 4" xfId="2179"/>
    <cellStyle name="level1a 2 3 2 3 8" xfId="2180"/>
    <cellStyle name="level1a 2 3 2 3 8 2" xfId="2181"/>
    <cellStyle name="level1a 2 3 2 3 8 2 2" xfId="2182"/>
    <cellStyle name="level1a 2 3 2 3 8 3" xfId="2183"/>
    <cellStyle name="level1a 2 3 2 3 8 3 2" xfId="2184"/>
    <cellStyle name="level1a 2 3 2 3 8 3 2 2" xfId="2185"/>
    <cellStyle name="level1a 2 3 2 3 8 4" xfId="2186"/>
    <cellStyle name="level1a 2 3 2 3 9" xfId="2187"/>
    <cellStyle name="level1a 2 3 2 3 9 2" xfId="2188"/>
    <cellStyle name="level1a 2 3 2 3_STUD aligned by INSTIT" xfId="2189"/>
    <cellStyle name="level1a 2 3 2 4" xfId="2190"/>
    <cellStyle name="level1a 2 3 2 4 2" xfId="2191"/>
    <cellStyle name="level1a 2 3 2 4 2 2" xfId="2192"/>
    <cellStyle name="level1a 2 3 2 4 2 2 2" xfId="2193"/>
    <cellStyle name="level1a 2 3 2 4 2 3" xfId="2194"/>
    <cellStyle name="level1a 2 3 2 4 2 3 2" xfId="2195"/>
    <cellStyle name="level1a 2 3 2 4 2 3 2 2" xfId="2196"/>
    <cellStyle name="level1a 2 3 2 4 2 4" xfId="2197"/>
    <cellStyle name="level1a 2 3 2 4 3" xfId="2198"/>
    <cellStyle name="level1a 2 3 2 4 3 2" xfId="2199"/>
    <cellStyle name="level1a 2 3 2 4 3 2 2" xfId="2200"/>
    <cellStyle name="level1a 2 3 2 4 3 3" xfId="2201"/>
    <cellStyle name="level1a 2 3 2 4 3 3 2" xfId="2202"/>
    <cellStyle name="level1a 2 3 2 4 3 3 2 2" xfId="2203"/>
    <cellStyle name="level1a 2 3 2 4 3 4" xfId="2204"/>
    <cellStyle name="level1a 2 3 2 4 3 4 2" xfId="2205"/>
    <cellStyle name="level1a 2 3 2 4 4" xfId="2206"/>
    <cellStyle name="level1a 2 3 2 4 5" xfId="2207"/>
    <cellStyle name="level1a 2 3 2 4 5 2" xfId="2208"/>
    <cellStyle name="level1a 2 3 2 4 6" xfId="2209"/>
    <cellStyle name="level1a 2 3 2 4 6 2" xfId="2210"/>
    <cellStyle name="level1a 2 3 2 5" xfId="2211"/>
    <cellStyle name="level1a 2 3 2 5 2" xfId="2212"/>
    <cellStyle name="level1a 2 3 2 5 2 2" xfId="2213"/>
    <cellStyle name="level1a 2 3 2 5 2 2 2" xfId="2214"/>
    <cellStyle name="level1a 2 3 2 5 2 3" xfId="2215"/>
    <cellStyle name="level1a 2 3 2 5 2 3 2" xfId="2216"/>
    <cellStyle name="level1a 2 3 2 5 2 3 2 2" xfId="2217"/>
    <cellStyle name="level1a 2 3 2 5 2 4" xfId="2218"/>
    <cellStyle name="level1a 2 3 2 5 3" xfId="2219"/>
    <cellStyle name="level1a 2 3 2 5 3 2" xfId="2220"/>
    <cellStyle name="level1a 2 3 2 5 3 2 2" xfId="2221"/>
    <cellStyle name="level1a 2 3 2 5 3 3" xfId="2222"/>
    <cellStyle name="level1a 2 3 2 5 3 3 2" xfId="2223"/>
    <cellStyle name="level1a 2 3 2 5 3 3 2 2" xfId="2224"/>
    <cellStyle name="level1a 2 3 2 5 3 4" xfId="2225"/>
    <cellStyle name="level1a 2 3 2 5 3 4 2" xfId="2226"/>
    <cellStyle name="level1a 2 3 2 5 4" xfId="2227"/>
    <cellStyle name="level1a 2 3 2 5 5" xfId="2228"/>
    <cellStyle name="level1a 2 3 2 5 5 2" xfId="2229"/>
    <cellStyle name="level1a 2 3 2 5 6" xfId="2230"/>
    <cellStyle name="level1a 2 3 2 5 6 2" xfId="2231"/>
    <cellStyle name="level1a 2 3 2 5 6 2 2" xfId="2232"/>
    <cellStyle name="level1a 2 3 2 5 7" xfId="2233"/>
    <cellStyle name="level1a 2 3 2 5 7 2" xfId="2234"/>
    <cellStyle name="level1a 2 3 2 6" xfId="2235"/>
    <cellStyle name="level1a 2 3 2 6 2" xfId="2236"/>
    <cellStyle name="level1a 2 3 2 6 2 2" xfId="2237"/>
    <cellStyle name="level1a 2 3 2 6 2 2 2" xfId="2238"/>
    <cellStyle name="level1a 2 3 2 6 2 3" xfId="2239"/>
    <cellStyle name="level1a 2 3 2 6 2 3 2" xfId="2240"/>
    <cellStyle name="level1a 2 3 2 6 2 3 2 2" xfId="2241"/>
    <cellStyle name="level1a 2 3 2 6 2 4" xfId="2242"/>
    <cellStyle name="level1a 2 3 2 6 3" xfId="2243"/>
    <cellStyle name="level1a 2 3 2 6 3 2" xfId="2244"/>
    <cellStyle name="level1a 2 3 2 6 3 2 2" xfId="2245"/>
    <cellStyle name="level1a 2 3 2 6 3 3" xfId="2246"/>
    <cellStyle name="level1a 2 3 2 6 3 3 2" xfId="2247"/>
    <cellStyle name="level1a 2 3 2 6 3 3 2 2" xfId="2248"/>
    <cellStyle name="level1a 2 3 2 6 3 4" xfId="2249"/>
    <cellStyle name="level1a 2 3 2 6 3 4 2" xfId="2250"/>
    <cellStyle name="level1a 2 3 2 6 4" xfId="2251"/>
    <cellStyle name="level1a 2 3 2 6 5" xfId="2252"/>
    <cellStyle name="level1a 2 3 2 6 5 2" xfId="2253"/>
    <cellStyle name="level1a 2 3 2 6 5 2 2" xfId="2254"/>
    <cellStyle name="level1a 2 3 2 6 6" xfId="2255"/>
    <cellStyle name="level1a 2 3 2 6 6 2" xfId="2256"/>
    <cellStyle name="level1a 2 3 2 7" xfId="2257"/>
    <cellStyle name="level1a 2 3 2 7 2" xfId="2258"/>
    <cellStyle name="level1a 2 3 2 7 2 2" xfId="2259"/>
    <cellStyle name="level1a 2 3 2 7 2 2 2" xfId="2260"/>
    <cellStyle name="level1a 2 3 2 7 2 3" xfId="2261"/>
    <cellStyle name="level1a 2 3 2 7 2 3 2" xfId="2262"/>
    <cellStyle name="level1a 2 3 2 7 2 3 2 2" xfId="2263"/>
    <cellStyle name="level1a 2 3 2 7 2 4" xfId="2264"/>
    <cellStyle name="level1a 2 3 2 7 3" xfId="2265"/>
    <cellStyle name="level1a 2 3 2 7 3 2" xfId="2266"/>
    <cellStyle name="level1a 2 3 2 7 3 2 2" xfId="2267"/>
    <cellStyle name="level1a 2 3 2 7 3 3" xfId="2268"/>
    <cellStyle name="level1a 2 3 2 7 3 3 2" xfId="2269"/>
    <cellStyle name="level1a 2 3 2 7 3 3 2 2" xfId="2270"/>
    <cellStyle name="level1a 2 3 2 7 3 4" xfId="2271"/>
    <cellStyle name="level1a 2 3 2 7 3 4 2" xfId="2272"/>
    <cellStyle name="level1a 2 3 2 7 4" xfId="2273"/>
    <cellStyle name="level1a 2 3 2 7 5" xfId="2274"/>
    <cellStyle name="level1a 2 3 2 7 5 2" xfId="2275"/>
    <cellStyle name="level1a 2 3 2 7 6" xfId="2276"/>
    <cellStyle name="level1a 2 3 2 7 6 2" xfId="2277"/>
    <cellStyle name="level1a 2 3 2 7 6 2 2" xfId="2278"/>
    <cellStyle name="level1a 2 3 2 7 7" xfId="2279"/>
    <cellStyle name="level1a 2 3 2 7 7 2" xfId="2280"/>
    <cellStyle name="level1a 2 3 2 8" xfId="2281"/>
    <cellStyle name="level1a 2 3 2 8 2" xfId="2282"/>
    <cellStyle name="level1a 2 3 2 8 2 2" xfId="2283"/>
    <cellStyle name="level1a 2 3 2 8 2 2 2" xfId="2284"/>
    <cellStyle name="level1a 2 3 2 8 2 3" xfId="2285"/>
    <cellStyle name="level1a 2 3 2 8 2 3 2" xfId="2286"/>
    <cellStyle name="level1a 2 3 2 8 2 3 2 2" xfId="2287"/>
    <cellStyle name="level1a 2 3 2 8 2 4" xfId="2288"/>
    <cellStyle name="level1a 2 3 2 8 3" xfId="2289"/>
    <cellStyle name="level1a 2 3 2 8 3 2" xfId="2290"/>
    <cellStyle name="level1a 2 3 2 8 3 2 2" xfId="2291"/>
    <cellStyle name="level1a 2 3 2 8 3 3" xfId="2292"/>
    <cellStyle name="level1a 2 3 2 8 3 3 2" xfId="2293"/>
    <cellStyle name="level1a 2 3 2 8 3 3 2 2" xfId="2294"/>
    <cellStyle name="level1a 2 3 2 8 3 4" xfId="2295"/>
    <cellStyle name="level1a 2 3 2 8 4" xfId="2296"/>
    <cellStyle name="level1a 2 3 2 8 4 2" xfId="2297"/>
    <cellStyle name="level1a 2 3 2 8 5" xfId="2298"/>
    <cellStyle name="level1a 2 3 2 8 5 2" xfId="2299"/>
    <cellStyle name="level1a 2 3 2 8 5 2 2" xfId="2300"/>
    <cellStyle name="level1a 2 3 2 8 6" xfId="2301"/>
    <cellStyle name="level1a 2 3 2 8 6 2" xfId="2302"/>
    <cellStyle name="level1a 2 3 2 9" xfId="2303"/>
    <cellStyle name="level1a 2 3 2 9 2" xfId="2304"/>
    <cellStyle name="level1a 2 3 2 9 2 2" xfId="2305"/>
    <cellStyle name="level1a 2 3 2 9 3" xfId="2306"/>
    <cellStyle name="level1a 2 3 2 9 3 2" xfId="2307"/>
    <cellStyle name="level1a 2 3 2 9 3 2 2" xfId="2308"/>
    <cellStyle name="level1a 2 3 2 9 4" xfId="2309"/>
    <cellStyle name="level1a 2 3 2_STUD aligned by INSTIT" xfId="2310"/>
    <cellStyle name="level1a 2 3 3" xfId="2311"/>
    <cellStyle name="level1a 2 3 3 2" xfId="2312"/>
    <cellStyle name="level1a 2 3 3 2 2" xfId="2313"/>
    <cellStyle name="level1a 2 3 3 2 2 2" xfId="2314"/>
    <cellStyle name="level1a 2 3 3 2 2 2 2" xfId="2315"/>
    <cellStyle name="level1a 2 3 3 2 2 3" xfId="2316"/>
    <cellStyle name="level1a 2 3 3 2 2 3 2" xfId="2317"/>
    <cellStyle name="level1a 2 3 3 2 2 3 2 2" xfId="2318"/>
    <cellStyle name="level1a 2 3 3 2 2 4" xfId="2319"/>
    <cellStyle name="level1a 2 3 3 2 3" xfId="2320"/>
    <cellStyle name="level1a 2 3 3 2 3 2" xfId="2321"/>
    <cellStyle name="level1a 2 3 3 2 3 2 2" xfId="2322"/>
    <cellStyle name="level1a 2 3 3 2 3 3" xfId="2323"/>
    <cellStyle name="level1a 2 3 3 2 3 3 2" xfId="2324"/>
    <cellStyle name="level1a 2 3 3 2 3 3 2 2" xfId="2325"/>
    <cellStyle name="level1a 2 3 3 2 3 4" xfId="2326"/>
    <cellStyle name="level1a 2 3 3 2 3 4 2" xfId="2327"/>
    <cellStyle name="level1a 2 3 3 2 4" xfId="2328"/>
    <cellStyle name="level1a 2 3 3 2 5" xfId="2329"/>
    <cellStyle name="level1a 2 3 3 2 5 2" xfId="2330"/>
    <cellStyle name="level1a 2 3 3 2 6" xfId="2331"/>
    <cellStyle name="level1a 2 3 3 2 6 2" xfId="2332"/>
    <cellStyle name="level1a 2 3 3 3" xfId="2333"/>
    <cellStyle name="level1a 2 3 3 3 2" xfId="2334"/>
    <cellStyle name="level1a 2 3 3 3 2 2" xfId="2335"/>
    <cellStyle name="level1a 2 3 3 3 2 2 2" xfId="2336"/>
    <cellStyle name="level1a 2 3 3 3 2 3" xfId="2337"/>
    <cellStyle name="level1a 2 3 3 3 2 3 2" xfId="2338"/>
    <cellStyle name="level1a 2 3 3 3 2 3 2 2" xfId="2339"/>
    <cellStyle name="level1a 2 3 3 3 2 4" xfId="2340"/>
    <cellStyle name="level1a 2 3 3 3 3" xfId="2341"/>
    <cellStyle name="level1a 2 3 3 3 3 2" xfId="2342"/>
    <cellStyle name="level1a 2 3 3 3 3 2 2" xfId="2343"/>
    <cellStyle name="level1a 2 3 3 3 3 3" xfId="2344"/>
    <cellStyle name="level1a 2 3 3 3 3 3 2" xfId="2345"/>
    <cellStyle name="level1a 2 3 3 3 3 3 2 2" xfId="2346"/>
    <cellStyle name="level1a 2 3 3 3 3 4" xfId="2347"/>
    <cellStyle name="level1a 2 3 3 3 3 4 2" xfId="2348"/>
    <cellStyle name="level1a 2 3 3 3 4" xfId="2349"/>
    <cellStyle name="level1a 2 3 3 3 5" xfId="2350"/>
    <cellStyle name="level1a 2 3 3 3 5 2" xfId="2351"/>
    <cellStyle name="level1a 2 3 3 3 5 2 2" xfId="2352"/>
    <cellStyle name="level1a 2 3 3 3 6" xfId="2353"/>
    <cellStyle name="level1a 2 3 3 3 6 2" xfId="2354"/>
    <cellStyle name="level1a 2 3 3 4" xfId="2355"/>
    <cellStyle name="level1a 2 3 3 4 2" xfId="2356"/>
    <cellStyle name="level1a 2 3 3 4 2 2" xfId="2357"/>
    <cellStyle name="level1a 2 3 3 4 2 2 2" xfId="2358"/>
    <cellStyle name="level1a 2 3 3 4 2 3" xfId="2359"/>
    <cellStyle name="level1a 2 3 3 4 2 3 2" xfId="2360"/>
    <cellStyle name="level1a 2 3 3 4 2 3 2 2" xfId="2361"/>
    <cellStyle name="level1a 2 3 3 4 2 4" xfId="2362"/>
    <cellStyle name="level1a 2 3 3 4 3" xfId="2363"/>
    <cellStyle name="level1a 2 3 3 4 3 2" xfId="2364"/>
    <cellStyle name="level1a 2 3 3 4 3 2 2" xfId="2365"/>
    <cellStyle name="level1a 2 3 3 4 3 3" xfId="2366"/>
    <cellStyle name="level1a 2 3 3 4 3 3 2" xfId="2367"/>
    <cellStyle name="level1a 2 3 3 4 3 3 2 2" xfId="2368"/>
    <cellStyle name="level1a 2 3 3 4 3 4" xfId="2369"/>
    <cellStyle name="level1a 2 3 3 4 3 4 2" xfId="2370"/>
    <cellStyle name="level1a 2 3 3 4 4" xfId="2371"/>
    <cellStyle name="level1a 2 3 3 4 5" xfId="2372"/>
    <cellStyle name="level1a 2 3 3 4 5 2" xfId="2373"/>
    <cellStyle name="level1a 2 3 3 4 6" xfId="2374"/>
    <cellStyle name="level1a 2 3 3 4 6 2" xfId="2375"/>
    <cellStyle name="level1a 2 3 3 4 6 2 2" xfId="2376"/>
    <cellStyle name="level1a 2 3 3 4 7" xfId="2377"/>
    <cellStyle name="level1a 2 3 3 4 7 2" xfId="2378"/>
    <cellStyle name="level1a 2 3 3 5" xfId="2379"/>
    <cellStyle name="level1a 2 3 3 5 2" xfId="2380"/>
    <cellStyle name="level1a 2 3 3 5 2 2" xfId="2381"/>
    <cellStyle name="level1a 2 3 3 5 2 2 2" xfId="2382"/>
    <cellStyle name="level1a 2 3 3 5 2 3" xfId="2383"/>
    <cellStyle name="level1a 2 3 3 5 2 3 2" xfId="2384"/>
    <cellStyle name="level1a 2 3 3 5 2 3 2 2" xfId="2385"/>
    <cellStyle name="level1a 2 3 3 5 2 4" xfId="2386"/>
    <cellStyle name="level1a 2 3 3 5 3" xfId="2387"/>
    <cellStyle name="level1a 2 3 3 5 3 2" xfId="2388"/>
    <cellStyle name="level1a 2 3 3 5 3 2 2" xfId="2389"/>
    <cellStyle name="level1a 2 3 3 5 3 3" xfId="2390"/>
    <cellStyle name="level1a 2 3 3 5 3 3 2" xfId="2391"/>
    <cellStyle name="level1a 2 3 3 5 3 3 2 2" xfId="2392"/>
    <cellStyle name="level1a 2 3 3 5 3 4" xfId="2393"/>
    <cellStyle name="level1a 2 3 3 5 4" xfId="2394"/>
    <cellStyle name="level1a 2 3 3 5 4 2" xfId="2395"/>
    <cellStyle name="level1a 2 3 3 5 5" xfId="2396"/>
    <cellStyle name="level1a 2 3 3 5 5 2" xfId="2397"/>
    <cellStyle name="level1a 2 3 3 5 5 2 2" xfId="2398"/>
    <cellStyle name="level1a 2 3 3 5 6" xfId="2399"/>
    <cellStyle name="level1a 2 3 3 5 6 2" xfId="2400"/>
    <cellStyle name="level1a 2 3 3 6" xfId="2401"/>
    <cellStyle name="level1a 2 3 3 6 2" xfId="2402"/>
    <cellStyle name="level1a 2 3 3 6 2 2" xfId="2403"/>
    <cellStyle name="level1a 2 3 3 6 2 2 2" xfId="2404"/>
    <cellStyle name="level1a 2 3 3 6 2 3" xfId="2405"/>
    <cellStyle name="level1a 2 3 3 6 2 3 2" xfId="2406"/>
    <cellStyle name="level1a 2 3 3 6 2 3 2 2" xfId="2407"/>
    <cellStyle name="level1a 2 3 3 6 2 4" xfId="2408"/>
    <cellStyle name="level1a 2 3 3 6 3" xfId="2409"/>
    <cellStyle name="level1a 2 3 3 6 3 2" xfId="2410"/>
    <cellStyle name="level1a 2 3 3 6 3 2 2" xfId="2411"/>
    <cellStyle name="level1a 2 3 3 6 3 3" xfId="2412"/>
    <cellStyle name="level1a 2 3 3 6 3 3 2" xfId="2413"/>
    <cellStyle name="level1a 2 3 3 6 3 3 2 2" xfId="2414"/>
    <cellStyle name="level1a 2 3 3 6 3 4" xfId="2415"/>
    <cellStyle name="level1a 2 3 3 6 4" xfId="2416"/>
    <cellStyle name="level1a 2 3 3 6 4 2" xfId="2417"/>
    <cellStyle name="level1a 2 3 3 6 5" xfId="2418"/>
    <cellStyle name="level1a 2 3 3 6 5 2" xfId="2419"/>
    <cellStyle name="level1a 2 3 3 6 5 2 2" xfId="2420"/>
    <cellStyle name="level1a 2 3 3 6 6" xfId="2421"/>
    <cellStyle name="level1a 2 3 3 6 6 2" xfId="2422"/>
    <cellStyle name="level1a 2 3 3 7" xfId="2423"/>
    <cellStyle name="level1a 2 3 3 7 2" xfId="2424"/>
    <cellStyle name="level1a 2 3 3 7 2 2" xfId="2425"/>
    <cellStyle name="level1a 2 3 3 7 3" xfId="2426"/>
    <cellStyle name="level1a 2 3 3 7 3 2" xfId="2427"/>
    <cellStyle name="level1a 2 3 3 7 3 2 2" xfId="2428"/>
    <cellStyle name="level1a 2 3 3 7 4" xfId="2429"/>
    <cellStyle name="level1a 2 3 3 8" xfId="2430"/>
    <cellStyle name="level1a 2 3 3 8 2" xfId="2431"/>
    <cellStyle name="level1a 2 3 3_STUD aligned by INSTIT" xfId="2432"/>
    <cellStyle name="level1a 2 3 4" xfId="2433"/>
    <cellStyle name="level1a 2 3 4 2" xfId="2434"/>
    <cellStyle name="level1a 2 3 4 2 2" xfId="2435"/>
    <cellStyle name="level1a 2 3 4 2 2 2" xfId="2436"/>
    <cellStyle name="level1a 2 3 4 2 2 2 2" xfId="2437"/>
    <cellStyle name="level1a 2 3 4 2 2 3" xfId="2438"/>
    <cellStyle name="level1a 2 3 4 2 2 3 2" xfId="2439"/>
    <cellStyle name="level1a 2 3 4 2 2 3 2 2" xfId="2440"/>
    <cellStyle name="level1a 2 3 4 2 2 4" xfId="2441"/>
    <cellStyle name="level1a 2 3 4 2 3" xfId="2442"/>
    <cellStyle name="level1a 2 3 4 2 3 2" xfId="2443"/>
    <cellStyle name="level1a 2 3 4 2 3 2 2" xfId="2444"/>
    <cellStyle name="level1a 2 3 4 2 3 3" xfId="2445"/>
    <cellStyle name="level1a 2 3 4 2 3 3 2" xfId="2446"/>
    <cellStyle name="level1a 2 3 4 2 3 3 2 2" xfId="2447"/>
    <cellStyle name="level1a 2 3 4 2 3 4" xfId="2448"/>
    <cellStyle name="level1a 2 3 4 2 3 4 2" xfId="2449"/>
    <cellStyle name="level1a 2 3 4 2 4" xfId="2450"/>
    <cellStyle name="level1a 2 3 4 2 5" xfId="2451"/>
    <cellStyle name="level1a 2 3 4 2 5 2" xfId="2452"/>
    <cellStyle name="level1a 2 3 4 2 6" xfId="2453"/>
    <cellStyle name="level1a 2 3 4 2 6 2" xfId="2454"/>
    <cellStyle name="level1a 2 3 4 2 6 2 2" xfId="2455"/>
    <cellStyle name="level1a 2 3 4 2 7" xfId="2456"/>
    <cellStyle name="level1a 2 3 4 2 7 2" xfId="2457"/>
    <cellStyle name="level1a 2 3 4 3" xfId="2458"/>
    <cellStyle name="level1a 2 3 4 3 2" xfId="2459"/>
    <cellStyle name="level1a 2 3 4 3 2 2" xfId="2460"/>
    <cellStyle name="level1a 2 3 4 3 2 2 2" xfId="2461"/>
    <cellStyle name="level1a 2 3 4 3 2 3" xfId="2462"/>
    <cellStyle name="level1a 2 3 4 3 2 3 2" xfId="2463"/>
    <cellStyle name="level1a 2 3 4 3 2 3 2 2" xfId="2464"/>
    <cellStyle name="level1a 2 3 4 3 2 4" xfId="2465"/>
    <cellStyle name="level1a 2 3 4 3 3" xfId="2466"/>
    <cellStyle name="level1a 2 3 4 3 3 2" xfId="2467"/>
    <cellStyle name="level1a 2 3 4 3 3 2 2" xfId="2468"/>
    <cellStyle name="level1a 2 3 4 3 3 3" xfId="2469"/>
    <cellStyle name="level1a 2 3 4 3 3 3 2" xfId="2470"/>
    <cellStyle name="level1a 2 3 4 3 3 3 2 2" xfId="2471"/>
    <cellStyle name="level1a 2 3 4 3 3 4" xfId="2472"/>
    <cellStyle name="level1a 2 3 4 3 3 4 2" xfId="2473"/>
    <cellStyle name="level1a 2 3 4 3 4" xfId="2474"/>
    <cellStyle name="level1a 2 3 4 3 5" xfId="2475"/>
    <cellStyle name="level1a 2 3 4 3 5 2" xfId="2476"/>
    <cellStyle name="level1a 2 3 4 4" xfId="2477"/>
    <cellStyle name="level1a 2 3 4 4 2" xfId="2478"/>
    <cellStyle name="level1a 2 3 4 4 2 2" xfId="2479"/>
    <cellStyle name="level1a 2 3 4 4 2 2 2" xfId="2480"/>
    <cellStyle name="level1a 2 3 4 4 2 3" xfId="2481"/>
    <cellStyle name="level1a 2 3 4 4 2 3 2" xfId="2482"/>
    <cellStyle name="level1a 2 3 4 4 2 3 2 2" xfId="2483"/>
    <cellStyle name="level1a 2 3 4 4 2 4" xfId="2484"/>
    <cellStyle name="level1a 2 3 4 4 3" xfId="2485"/>
    <cellStyle name="level1a 2 3 4 4 3 2" xfId="2486"/>
    <cellStyle name="level1a 2 3 4 4 3 2 2" xfId="2487"/>
    <cellStyle name="level1a 2 3 4 4 3 3" xfId="2488"/>
    <cellStyle name="level1a 2 3 4 4 3 3 2" xfId="2489"/>
    <cellStyle name="level1a 2 3 4 4 3 3 2 2" xfId="2490"/>
    <cellStyle name="level1a 2 3 4 4 3 4" xfId="2491"/>
    <cellStyle name="level1a 2 3 4 4 4" xfId="2492"/>
    <cellStyle name="level1a 2 3 4 4 4 2" xfId="2493"/>
    <cellStyle name="level1a 2 3 4 4 5" xfId="2494"/>
    <cellStyle name="level1a 2 3 4 4 5 2" xfId="2495"/>
    <cellStyle name="level1a 2 3 4 4 5 2 2" xfId="2496"/>
    <cellStyle name="level1a 2 3 4 4 6" xfId="2497"/>
    <cellStyle name="level1a 2 3 4 4 6 2" xfId="2498"/>
    <cellStyle name="level1a 2 3 4 5" xfId="2499"/>
    <cellStyle name="level1a 2 3 4 5 2" xfId="2500"/>
    <cellStyle name="level1a 2 3 4 5 2 2" xfId="2501"/>
    <cellStyle name="level1a 2 3 4 5 2 2 2" xfId="2502"/>
    <cellStyle name="level1a 2 3 4 5 2 3" xfId="2503"/>
    <cellStyle name="level1a 2 3 4 5 2 3 2" xfId="2504"/>
    <cellStyle name="level1a 2 3 4 5 2 3 2 2" xfId="2505"/>
    <cellStyle name="level1a 2 3 4 5 2 4" xfId="2506"/>
    <cellStyle name="level1a 2 3 4 5 3" xfId="2507"/>
    <cellStyle name="level1a 2 3 4 5 3 2" xfId="2508"/>
    <cellStyle name="level1a 2 3 4 5 3 2 2" xfId="2509"/>
    <cellStyle name="level1a 2 3 4 5 3 3" xfId="2510"/>
    <cellStyle name="level1a 2 3 4 5 3 3 2" xfId="2511"/>
    <cellStyle name="level1a 2 3 4 5 3 3 2 2" xfId="2512"/>
    <cellStyle name="level1a 2 3 4 5 3 4" xfId="2513"/>
    <cellStyle name="level1a 2 3 4 5 4" xfId="2514"/>
    <cellStyle name="level1a 2 3 4 5 4 2" xfId="2515"/>
    <cellStyle name="level1a 2 3 4 5 5" xfId="2516"/>
    <cellStyle name="level1a 2 3 4 5 5 2" xfId="2517"/>
    <cellStyle name="level1a 2 3 4 5 5 2 2" xfId="2518"/>
    <cellStyle name="level1a 2 3 4 5 6" xfId="2519"/>
    <cellStyle name="level1a 2 3 4 5 6 2" xfId="2520"/>
    <cellStyle name="level1a 2 3 4 6" xfId="2521"/>
    <cellStyle name="level1a 2 3 4 6 2" xfId="2522"/>
    <cellStyle name="level1a 2 3 4 6 2 2" xfId="2523"/>
    <cellStyle name="level1a 2 3 4 6 2 2 2" xfId="2524"/>
    <cellStyle name="level1a 2 3 4 6 2 3" xfId="2525"/>
    <cellStyle name="level1a 2 3 4 6 2 3 2" xfId="2526"/>
    <cellStyle name="level1a 2 3 4 6 2 3 2 2" xfId="2527"/>
    <cellStyle name="level1a 2 3 4 6 2 4" xfId="2528"/>
    <cellStyle name="level1a 2 3 4 6 3" xfId="2529"/>
    <cellStyle name="level1a 2 3 4 6 3 2" xfId="2530"/>
    <cellStyle name="level1a 2 3 4 6 3 2 2" xfId="2531"/>
    <cellStyle name="level1a 2 3 4 6 3 3" xfId="2532"/>
    <cellStyle name="level1a 2 3 4 6 3 3 2" xfId="2533"/>
    <cellStyle name="level1a 2 3 4 6 3 3 2 2" xfId="2534"/>
    <cellStyle name="level1a 2 3 4 6 3 4" xfId="2535"/>
    <cellStyle name="level1a 2 3 4 6 4" xfId="2536"/>
    <cellStyle name="level1a 2 3 4 6 4 2" xfId="2537"/>
    <cellStyle name="level1a 2 3 4 6 5" xfId="2538"/>
    <cellStyle name="level1a 2 3 4 6 5 2" xfId="2539"/>
    <cellStyle name="level1a 2 3 4 6 5 2 2" xfId="2540"/>
    <cellStyle name="level1a 2 3 4 6 6" xfId="2541"/>
    <cellStyle name="level1a 2 3 4 6 6 2" xfId="2542"/>
    <cellStyle name="level1a 2 3 4 7" xfId="2543"/>
    <cellStyle name="level1a 2 3 4 7 2" xfId="2544"/>
    <cellStyle name="level1a 2 3 4 7 2 2" xfId="2545"/>
    <cellStyle name="level1a 2 3 4 7 3" xfId="2546"/>
    <cellStyle name="level1a 2 3 4 7 3 2" xfId="2547"/>
    <cellStyle name="level1a 2 3 4 7 3 2 2" xfId="2548"/>
    <cellStyle name="level1a 2 3 4 7 4" xfId="2549"/>
    <cellStyle name="level1a 2 3 4 8" xfId="2550"/>
    <cellStyle name="level1a 2 3 4 8 2" xfId="2551"/>
    <cellStyle name="level1a 2 3 4 8 2 2" xfId="2552"/>
    <cellStyle name="level1a 2 3 4 8 3" xfId="2553"/>
    <cellStyle name="level1a 2 3 4 8 3 2" xfId="2554"/>
    <cellStyle name="level1a 2 3 4 8 3 2 2" xfId="2555"/>
    <cellStyle name="level1a 2 3 4 8 4" xfId="2556"/>
    <cellStyle name="level1a 2 3 4 9" xfId="2557"/>
    <cellStyle name="level1a 2 3 4 9 2" xfId="2558"/>
    <cellStyle name="level1a 2 3 4_STUD aligned by INSTIT" xfId="2559"/>
    <cellStyle name="level1a 2 3 5" xfId="2560"/>
    <cellStyle name="level1a 2 3 5 2" xfId="2561"/>
    <cellStyle name="level1a 2 3 5 2 2" xfId="2562"/>
    <cellStyle name="level1a 2 3 5 2 2 2" xfId="2563"/>
    <cellStyle name="level1a 2 3 5 2 3" xfId="2564"/>
    <cellStyle name="level1a 2 3 5 2 3 2" xfId="2565"/>
    <cellStyle name="level1a 2 3 5 2 3 2 2" xfId="2566"/>
    <cellStyle name="level1a 2 3 5 2 4" xfId="2567"/>
    <cellStyle name="level1a 2 3 5 3" xfId="2568"/>
    <cellStyle name="level1a 2 3 5 3 2" xfId="2569"/>
    <cellStyle name="level1a 2 3 5 3 2 2" xfId="2570"/>
    <cellStyle name="level1a 2 3 5 3 3" xfId="2571"/>
    <cellStyle name="level1a 2 3 5 3 3 2" xfId="2572"/>
    <cellStyle name="level1a 2 3 5 3 3 2 2" xfId="2573"/>
    <cellStyle name="level1a 2 3 5 3 4" xfId="2574"/>
    <cellStyle name="level1a 2 3 5 3 4 2" xfId="2575"/>
    <cellStyle name="level1a 2 3 5 4" xfId="2576"/>
    <cellStyle name="level1a 2 3 5 5" xfId="2577"/>
    <cellStyle name="level1a 2 3 5 5 2" xfId="2578"/>
    <cellStyle name="level1a 2 3 5 6" xfId="2579"/>
    <cellStyle name="level1a 2 3 5 6 2" xfId="2580"/>
    <cellStyle name="level1a 2 3 6" xfId="2581"/>
    <cellStyle name="level1a 2 3 6 2" xfId="2582"/>
    <cellStyle name="level1a 2 3 6 2 2" xfId="2583"/>
    <cellStyle name="level1a 2 3 6 2 2 2" xfId="2584"/>
    <cellStyle name="level1a 2 3 6 2 3" xfId="2585"/>
    <cellStyle name="level1a 2 3 6 2 3 2" xfId="2586"/>
    <cellStyle name="level1a 2 3 6 2 3 2 2" xfId="2587"/>
    <cellStyle name="level1a 2 3 6 2 4" xfId="2588"/>
    <cellStyle name="level1a 2 3 6 3" xfId="2589"/>
    <cellStyle name="level1a 2 3 6 3 2" xfId="2590"/>
    <cellStyle name="level1a 2 3 6 3 2 2" xfId="2591"/>
    <cellStyle name="level1a 2 3 6 3 3" xfId="2592"/>
    <cellStyle name="level1a 2 3 6 3 3 2" xfId="2593"/>
    <cellStyle name="level1a 2 3 6 3 3 2 2" xfId="2594"/>
    <cellStyle name="level1a 2 3 6 3 4" xfId="2595"/>
    <cellStyle name="level1a 2 3 6 3 4 2" xfId="2596"/>
    <cellStyle name="level1a 2 3 6 4" xfId="2597"/>
    <cellStyle name="level1a 2 3 6 5" xfId="2598"/>
    <cellStyle name="level1a 2 3 6 5 2" xfId="2599"/>
    <cellStyle name="level1a 2 3 6 6" xfId="2600"/>
    <cellStyle name="level1a 2 3 6 6 2" xfId="2601"/>
    <cellStyle name="level1a 2 3 6 6 2 2" xfId="2602"/>
    <cellStyle name="level1a 2 3 6 7" xfId="2603"/>
    <cellStyle name="level1a 2 3 6 7 2" xfId="2604"/>
    <cellStyle name="level1a 2 3 7" xfId="2605"/>
    <cellStyle name="level1a 2 3 7 2" xfId="2606"/>
    <cellStyle name="level1a 2 3 7 2 2" xfId="2607"/>
    <cellStyle name="level1a 2 3 7 2 2 2" xfId="2608"/>
    <cellStyle name="level1a 2 3 7 2 3" xfId="2609"/>
    <cellStyle name="level1a 2 3 7 2 3 2" xfId="2610"/>
    <cellStyle name="level1a 2 3 7 2 3 2 2" xfId="2611"/>
    <cellStyle name="level1a 2 3 7 2 4" xfId="2612"/>
    <cellStyle name="level1a 2 3 7 3" xfId="2613"/>
    <cellStyle name="level1a 2 3 7 3 2" xfId="2614"/>
    <cellStyle name="level1a 2 3 7 3 2 2" xfId="2615"/>
    <cellStyle name="level1a 2 3 7 3 3" xfId="2616"/>
    <cellStyle name="level1a 2 3 7 3 3 2" xfId="2617"/>
    <cellStyle name="level1a 2 3 7 3 3 2 2" xfId="2618"/>
    <cellStyle name="level1a 2 3 7 3 4" xfId="2619"/>
    <cellStyle name="level1a 2 3 7 3 4 2" xfId="2620"/>
    <cellStyle name="level1a 2 3 7 4" xfId="2621"/>
    <cellStyle name="level1a 2 3 7 5" xfId="2622"/>
    <cellStyle name="level1a 2 3 7 5 2" xfId="2623"/>
    <cellStyle name="level1a 2 3 7 5 2 2" xfId="2624"/>
    <cellStyle name="level1a 2 3 7 6" xfId="2625"/>
    <cellStyle name="level1a 2 3 7 6 2" xfId="2626"/>
    <cellStyle name="level1a 2 3 8" xfId="2627"/>
    <cellStyle name="level1a 2 3 8 2" xfId="2628"/>
    <cellStyle name="level1a 2 3 8 2 2" xfId="2629"/>
    <cellStyle name="level1a 2 3 8 2 2 2" xfId="2630"/>
    <cellStyle name="level1a 2 3 8 2 3" xfId="2631"/>
    <cellStyle name="level1a 2 3 8 2 3 2" xfId="2632"/>
    <cellStyle name="level1a 2 3 8 2 3 2 2" xfId="2633"/>
    <cellStyle name="level1a 2 3 8 2 4" xfId="2634"/>
    <cellStyle name="level1a 2 3 8 3" xfId="2635"/>
    <cellStyle name="level1a 2 3 8 3 2" xfId="2636"/>
    <cellStyle name="level1a 2 3 8 3 2 2" xfId="2637"/>
    <cellStyle name="level1a 2 3 8 3 3" xfId="2638"/>
    <cellStyle name="level1a 2 3 8 3 3 2" xfId="2639"/>
    <cellStyle name="level1a 2 3 8 3 3 2 2" xfId="2640"/>
    <cellStyle name="level1a 2 3 8 3 4" xfId="2641"/>
    <cellStyle name="level1a 2 3 8 3 4 2" xfId="2642"/>
    <cellStyle name="level1a 2 3 8 4" xfId="2643"/>
    <cellStyle name="level1a 2 3 8 5" xfId="2644"/>
    <cellStyle name="level1a 2 3 8 5 2" xfId="2645"/>
    <cellStyle name="level1a 2 3 8 6" xfId="2646"/>
    <cellStyle name="level1a 2 3 8 6 2" xfId="2647"/>
    <cellStyle name="level1a 2 3 8 6 2 2" xfId="2648"/>
    <cellStyle name="level1a 2 3 8 7" xfId="2649"/>
    <cellStyle name="level1a 2 3 8 7 2" xfId="2650"/>
    <cellStyle name="level1a 2 3 9" xfId="2651"/>
    <cellStyle name="level1a 2 3 9 2" xfId="2652"/>
    <cellStyle name="level1a 2 3 9 2 2" xfId="2653"/>
    <cellStyle name="level1a 2 3 9 2 2 2" xfId="2654"/>
    <cellStyle name="level1a 2 3 9 2 3" xfId="2655"/>
    <cellStyle name="level1a 2 3 9 2 3 2" xfId="2656"/>
    <cellStyle name="level1a 2 3 9 2 3 2 2" xfId="2657"/>
    <cellStyle name="level1a 2 3 9 2 4" xfId="2658"/>
    <cellStyle name="level1a 2 3 9 3" xfId="2659"/>
    <cellStyle name="level1a 2 3 9 3 2" xfId="2660"/>
    <cellStyle name="level1a 2 3 9 3 2 2" xfId="2661"/>
    <cellStyle name="level1a 2 3 9 3 3" xfId="2662"/>
    <cellStyle name="level1a 2 3 9 3 3 2" xfId="2663"/>
    <cellStyle name="level1a 2 3 9 3 3 2 2" xfId="2664"/>
    <cellStyle name="level1a 2 3 9 3 4" xfId="2665"/>
    <cellStyle name="level1a 2 3 9 4" xfId="2666"/>
    <cellStyle name="level1a 2 3 9 4 2" xfId="2667"/>
    <cellStyle name="level1a 2 3 9 5" xfId="2668"/>
    <cellStyle name="level1a 2 3 9 5 2" xfId="2669"/>
    <cellStyle name="level1a 2 3 9 5 2 2" xfId="2670"/>
    <cellStyle name="level1a 2 3 9 6" xfId="2671"/>
    <cellStyle name="level1a 2 3 9 6 2" xfId="2672"/>
    <cellStyle name="level1a 2 3_STUD aligned by INSTIT" xfId="2673"/>
    <cellStyle name="level1a 2 4" xfId="2674"/>
    <cellStyle name="level1a 2 4 10" xfId="2675"/>
    <cellStyle name="level1a 2 4 10 2" xfId="2676"/>
    <cellStyle name="level1a 2 4 2" xfId="2677"/>
    <cellStyle name="level1a 2 4 2 2" xfId="2678"/>
    <cellStyle name="level1a 2 4 2 2 2" xfId="2679"/>
    <cellStyle name="level1a 2 4 2 2 2 2" xfId="2680"/>
    <cellStyle name="level1a 2 4 2 2 2 2 2" xfId="2681"/>
    <cellStyle name="level1a 2 4 2 2 2 3" xfId="2682"/>
    <cellStyle name="level1a 2 4 2 2 2 3 2" xfId="2683"/>
    <cellStyle name="level1a 2 4 2 2 2 3 2 2" xfId="2684"/>
    <cellStyle name="level1a 2 4 2 2 2 4" xfId="2685"/>
    <cellStyle name="level1a 2 4 2 2 3" xfId="2686"/>
    <cellStyle name="level1a 2 4 2 2 3 2" xfId="2687"/>
    <cellStyle name="level1a 2 4 2 2 3 2 2" xfId="2688"/>
    <cellStyle name="level1a 2 4 2 2 3 3" xfId="2689"/>
    <cellStyle name="level1a 2 4 2 2 3 3 2" xfId="2690"/>
    <cellStyle name="level1a 2 4 2 2 3 3 2 2" xfId="2691"/>
    <cellStyle name="level1a 2 4 2 2 3 4" xfId="2692"/>
    <cellStyle name="level1a 2 4 2 2 3 4 2" xfId="2693"/>
    <cellStyle name="level1a 2 4 2 2 4" xfId="2694"/>
    <cellStyle name="level1a 2 4 2 2 5" xfId="2695"/>
    <cellStyle name="level1a 2 4 2 2 5 2" xfId="2696"/>
    <cellStyle name="level1a 2 4 2 2 6" xfId="2697"/>
    <cellStyle name="level1a 2 4 2 2 6 2" xfId="2698"/>
    <cellStyle name="level1a 2 4 2 3" xfId="2699"/>
    <cellStyle name="level1a 2 4 2 3 2" xfId="2700"/>
    <cellStyle name="level1a 2 4 2 3 2 2" xfId="2701"/>
    <cellStyle name="level1a 2 4 2 3 2 2 2" xfId="2702"/>
    <cellStyle name="level1a 2 4 2 3 2 3" xfId="2703"/>
    <cellStyle name="level1a 2 4 2 3 2 3 2" xfId="2704"/>
    <cellStyle name="level1a 2 4 2 3 2 3 2 2" xfId="2705"/>
    <cellStyle name="level1a 2 4 2 3 2 4" xfId="2706"/>
    <cellStyle name="level1a 2 4 2 3 3" xfId="2707"/>
    <cellStyle name="level1a 2 4 2 3 3 2" xfId="2708"/>
    <cellStyle name="level1a 2 4 2 3 3 2 2" xfId="2709"/>
    <cellStyle name="level1a 2 4 2 3 3 3" xfId="2710"/>
    <cellStyle name="level1a 2 4 2 3 3 3 2" xfId="2711"/>
    <cellStyle name="level1a 2 4 2 3 3 3 2 2" xfId="2712"/>
    <cellStyle name="level1a 2 4 2 3 3 4" xfId="2713"/>
    <cellStyle name="level1a 2 4 2 3 3 4 2" xfId="2714"/>
    <cellStyle name="level1a 2 4 2 3 4" xfId="2715"/>
    <cellStyle name="level1a 2 4 2 3 5" xfId="2716"/>
    <cellStyle name="level1a 2 4 2 3 5 2" xfId="2717"/>
    <cellStyle name="level1a 2 4 2 3 5 2 2" xfId="2718"/>
    <cellStyle name="level1a 2 4 2 3 6" xfId="2719"/>
    <cellStyle name="level1a 2 4 2 3 6 2" xfId="2720"/>
    <cellStyle name="level1a 2 4 2 4" xfId="2721"/>
    <cellStyle name="level1a 2 4 2 4 2" xfId="2722"/>
    <cellStyle name="level1a 2 4 2 4 2 2" xfId="2723"/>
    <cellStyle name="level1a 2 4 2 4 2 2 2" xfId="2724"/>
    <cellStyle name="level1a 2 4 2 4 2 3" xfId="2725"/>
    <cellStyle name="level1a 2 4 2 4 2 3 2" xfId="2726"/>
    <cellStyle name="level1a 2 4 2 4 2 3 2 2" xfId="2727"/>
    <cellStyle name="level1a 2 4 2 4 2 4" xfId="2728"/>
    <cellStyle name="level1a 2 4 2 4 3" xfId="2729"/>
    <cellStyle name="level1a 2 4 2 4 3 2" xfId="2730"/>
    <cellStyle name="level1a 2 4 2 4 3 2 2" xfId="2731"/>
    <cellStyle name="level1a 2 4 2 4 3 3" xfId="2732"/>
    <cellStyle name="level1a 2 4 2 4 3 3 2" xfId="2733"/>
    <cellStyle name="level1a 2 4 2 4 3 3 2 2" xfId="2734"/>
    <cellStyle name="level1a 2 4 2 4 3 4" xfId="2735"/>
    <cellStyle name="level1a 2 4 2 4 3 4 2" xfId="2736"/>
    <cellStyle name="level1a 2 4 2 4 4" xfId="2737"/>
    <cellStyle name="level1a 2 4 2 4 5" xfId="2738"/>
    <cellStyle name="level1a 2 4 2 4 5 2" xfId="2739"/>
    <cellStyle name="level1a 2 4 2 4 6" xfId="2740"/>
    <cellStyle name="level1a 2 4 2 4 6 2" xfId="2741"/>
    <cellStyle name="level1a 2 4 2 4 6 2 2" xfId="2742"/>
    <cellStyle name="level1a 2 4 2 4 7" xfId="2743"/>
    <cellStyle name="level1a 2 4 2 4 7 2" xfId="2744"/>
    <cellStyle name="level1a 2 4 2 5" xfId="2745"/>
    <cellStyle name="level1a 2 4 2 5 2" xfId="2746"/>
    <cellStyle name="level1a 2 4 2 5 2 2" xfId="2747"/>
    <cellStyle name="level1a 2 4 2 5 2 2 2" xfId="2748"/>
    <cellStyle name="level1a 2 4 2 5 2 3" xfId="2749"/>
    <cellStyle name="level1a 2 4 2 5 2 3 2" xfId="2750"/>
    <cellStyle name="level1a 2 4 2 5 2 3 2 2" xfId="2751"/>
    <cellStyle name="level1a 2 4 2 5 2 4" xfId="2752"/>
    <cellStyle name="level1a 2 4 2 5 3" xfId="2753"/>
    <cellStyle name="level1a 2 4 2 5 3 2" xfId="2754"/>
    <cellStyle name="level1a 2 4 2 5 3 2 2" xfId="2755"/>
    <cellStyle name="level1a 2 4 2 5 3 3" xfId="2756"/>
    <cellStyle name="level1a 2 4 2 5 3 3 2" xfId="2757"/>
    <cellStyle name="level1a 2 4 2 5 3 3 2 2" xfId="2758"/>
    <cellStyle name="level1a 2 4 2 5 3 4" xfId="2759"/>
    <cellStyle name="level1a 2 4 2 5 4" xfId="2760"/>
    <cellStyle name="level1a 2 4 2 5 4 2" xfId="2761"/>
    <cellStyle name="level1a 2 4 2 5 5" xfId="2762"/>
    <cellStyle name="level1a 2 4 2 5 5 2" xfId="2763"/>
    <cellStyle name="level1a 2 4 2 5 5 2 2" xfId="2764"/>
    <cellStyle name="level1a 2 4 2 5 6" xfId="2765"/>
    <cellStyle name="level1a 2 4 2 5 6 2" xfId="2766"/>
    <cellStyle name="level1a 2 4 2 6" xfId="2767"/>
    <cellStyle name="level1a 2 4 2 6 2" xfId="2768"/>
    <cellStyle name="level1a 2 4 2 6 2 2" xfId="2769"/>
    <cellStyle name="level1a 2 4 2 6 2 2 2" xfId="2770"/>
    <cellStyle name="level1a 2 4 2 6 2 3" xfId="2771"/>
    <cellStyle name="level1a 2 4 2 6 2 3 2" xfId="2772"/>
    <cellStyle name="level1a 2 4 2 6 2 3 2 2" xfId="2773"/>
    <cellStyle name="level1a 2 4 2 6 2 4" xfId="2774"/>
    <cellStyle name="level1a 2 4 2 6 3" xfId="2775"/>
    <cellStyle name="level1a 2 4 2 6 3 2" xfId="2776"/>
    <cellStyle name="level1a 2 4 2 6 3 2 2" xfId="2777"/>
    <cellStyle name="level1a 2 4 2 6 3 3" xfId="2778"/>
    <cellStyle name="level1a 2 4 2 6 3 3 2" xfId="2779"/>
    <cellStyle name="level1a 2 4 2 6 3 3 2 2" xfId="2780"/>
    <cellStyle name="level1a 2 4 2 6 3 4" xfId="2781"/>
    <cellStyle name="level1a 2 4 2 6 4" xfId="2782"/>
    <cellStyle name="level1a 2 4 2 6 4 2" xfId="2783"/>
    <cellStyle name="level1a 2 4 2 6 5" xfId="2784"/>
    <cellStyle name="level1a 2 4 2 6 5 2" xfId="2785"/>
    <cellStyle name="level1a 2 4 2 6 5 2 2" xfId="2786"/>
    <cellStyle name="level1a 2 4 2 6 6" xfId="2787"/>
    <cellStyle name="level1a 2 4 2 6 6 2" xfId="2788"/>
    <cellStyle name="level1a 2 4 2 7" xfId="2789"/>
    <cellStyle name="level1a 2 4 2 7 2" xfId="2790"/>
    <cellStyle name="level1a 2 4 2 7 2 2" xfId="2791"/>
    <cellStyle name="level1a 2 4 2 7 3" xfId="2792"/>
    <cellStyle name="level1a 2 4 2 7 3 2" xfId="2793"/>
    <cellStyle name="level1a 2 4 2 7 3 2 2" xfId="2794"/>
    <cellStyle name="level1a 2 4 2 7 4" xfId="2795"/>
    <cellStyle name="level1a 2 4 2 8" xfId="2796"/>
    <cellStyle name="level1a 2 4 2 8 2" xfId="2797"/>
    <cellStyle name="level1a 2 4 2_STUD aligned by INSTIT" xfId="2798"/>
    <cellStyle name="level1a 2 4 3" xfId="2799"/>
    <cellStyle name="level1a 2 4 3 2" xfId="2800"/>
    <cellStyle name="level1a 2 4 3 2 2" xfId="2801"/>
    <cellStyle name="level1a 2 4 3 2 2 2" xfId="2802"/>
    <cellStyle name="level1a 2 4 3 2 2 2 2" xfId="2803"/>
    <cellStyle name="level1a 2 4 3 2 2 3" xfId="2804"/>
    <cellStyle name="level1a 2 4 3 2 2 3 2" xfId="2805"/>
    <cellStyle name="level1a 2 4 3 2 2 3 2 2" xfId="2806"/>
    <cellStyle name="level1a 2 4 3 2 2 4" xfId="2807"/>
    <cellStyle name="level1a 2 4 3 2 3" xfId="2808"/>
    <cellStyle name="level1a 2 4 3 2 3 2" xfId="2809"/>
    <cellStyle name="level1a 2 4 3 2 3 2 2" xfId="2810"/>
    <cellStyle name="level1a 2 4 3 2 3 3" xfId="2811"/>
    <cellStyle name="level1a 2 4 3 2 3 3 2" xfId="2812"/>
    <cellStyle name="level1a 2 4 3 2 3 3 2 2" xfId="2813"/>
    <cellStyle name="level1a 2 4 3 2 3 4" xfId="2814"/>
    <cellStyle name="level1a 2 4 3 2 3 4 2" xfId="2815"/>
    <cellStyle name="level1a 2 4 3 2 4" xfId="2816"/>
    <cellStyle name="level1a 2 4 3 2 5" xfId="2817"/>
    <cellStyle name="level1a 2 4 3 2 5 2" xfId="2818"/>
    <cellStyle name="level1a 2 4 3 2 5 2 2" xfId="2819"/>
    <cellStyle name="level1a 2 4 3 2 6" xfId="2820"/>
    <cellStyle name="level1a 2 4 3 2 6 2" xfId="2821"/>
    <cellStyle name="level1a 2 4 3 3" xfId="2822"/>
    <cellStyle name="level1a 2 4 3 3 2" xfId="2823"/>
    <cellStyle name="level1a 2 4 3 3 2 2" xfId="2824"/>
    <cellStyle name="level1a 2 4 3 3 2 2 2" xfId="2825"/>
    <cellStyle name="level1a 2 4 3 3 2 3" xfId="2826"/>
    <cellStyle name="level1a 2 4 3 3 2 3 2" xfId="2827"/>
    <cellStyle name="level1a 2 4 3 3 2 3 2 2" xfId="2828"/>
    <cellStyle name="level1a 2 4 3 3 2 4" xfId="2829"/>
    <cellStyle name="level1a 2 4 3 3 3" xfId="2830"/>
    <cellStyle name="level1a 2 4 3 3 3 2" xfId="2831"/>
    <cellStyle name="level1a 2 4 3 3 3 2 2" xfId="2832"/>
    <cellStyle name="level1a 2 4 3 3 3 3" xfId="2833"/>
    <cellStyle name="level1a 2 4 3 3 3 3 2" xfId="2834"/>
    <cellStyle name="level1a 2 4 3 3 3 3 2 2" xfId="2835"/>
    <cellStyle name="level1a 2 4 3 3 3 4" xfId="2836"/>
    <cellStyle name="level1a 2 4 3 3 4" xfId="2837"/>
    <cellStyle name="level1a 2 4 3 3 4 2" xfId="2838"/>
    <cellStyle name="level1a 2 4 3 3 5" xfId="2839"/>
    <cellStyle name="level1a 2 4 3 3 5 2" xfId="2840"/>
    <cellStyle name="level1a 2 4 3 4" xfId="2841"/>
    <cellStyle name="level1a 2 4 3 4 2" xfId="2842"/>
    <cellStyle name="level1a 2 4 3 4 2 2" xfId="2843"/>
    <cellStyle name="level1a 2 4 3 4 2 2 2" xfId="2844"/>
    <cellStyle name="level1a 2 4 3 4 2 3" xfId="2845"/>
    <cellStyle name="level1a 2 4 3 4 2 3 2" xfId="2846"/>
    <cellStyle name="level1a 2 4 3 4 2 3 2 2" xfId="2847"/>
    <cellStyle name="level1a 2 4 3 4 2 4" xfId="2848"/>
    <cellStyle name="level1a 2 4 3 4 3" xfId="2849"/>
    <cellStyle name="level1a 2 4 3 4 3 2" xfId="2850"/>
    <cellStyle name="level1a 2 4 3 4 3 2 2" xfId="2851"/>
    <cellStyle name="level1a 2 4 3 4 3 3" xfId="2852"/>
    <cellStyle name="level1a 2 4 3 4 3 3 2" xfId="2853"/>
    <cellStyle name="level1a 2 4 3 4 3 3 2 2" xfId="2854"/>
    <cellStyle name="level1a 2 4 3 4 3 4" xfId="2855"/>
    <cellStyle name="level1a 2 4 3 4 4" xfId="2856"/>
    <cellStyle name="level1a 2 4 3 4 4 2" xfId="2857"/>
    <cellStyle name="level1a 2 4 3 4 5" xfId="2858"/>
    <cellStyle name="level1a 2 4 3 4 5 2" xfId="2859"/>
    <cellStyle name="level1a 2 4 3 4 5 2 2" xfId="2860"/>
    <cellStyle name="level1a 2 4 3 4 6" xfId="2861"/>
    <cellStyle name="level1a 2 4 3 4 6 2" xfId="2862"/>
    <cellStyle name="level1a 2 4 3 5" xfId="2863"/>
    <cellStyle name="level1a 2 4 3 5 2" xfId="2864"/>
    <cellStyle name="level1a 2 4 3 5 2 2" xfId="2865"/>
    <cellStyle name="level1a 2 4 3 5 2 2 2" xfId="2866"/>
    <cellStyle name="level1a 2 4 3 5 2 3" xfId="2867"/>
    <cellStyle name="level1a 2 4 3 5 2 3 2" xfId="2868"/>
    <cellStyle name="level1a 2 4 3 5 2 3 2 2" xfId="2869"/>
    <cellStyle name="level1a 2 4 3 5 2 4" xfId="2870"/>
    <cellStyle name="level1a 2 4 3 5 3" xfId="2871"/>
    <cellStyle name="level1a 2 4 3 5 3 2" xfId="2872"/>
    <cellStyle name="level1a 2 4 3 5 3 2 2" xfId="2873"/>
    <cellStyle name="level1a 2 4 3 5 3 3" xfId="2874"/>
    <cellStyle name="level1a 2 4 3 5 3 3 2" xfId="2875"/>
    <cellStyle name="level1a 2 4 3 5 3 3 2 2" xfId="2876"/>
    <cellStyle name="level1a 2 4 3 5 3 4" xfId="2877"/>
    <cellStyle name="level1a 2 4 3 5 4" xfId="2878"/>
    <cellStyle name="level1a 2 4 3 5 4 2" xfId="2879"/>
    <cellStyle name="level1a 2 4 3 5 5" xfId="2880"/>
    <cellStyle name="level1a 2 4 3 5 5 2" xfId="2881"/>
    <cellStyle name="level1a 2 4 3 5 5 2 2" xfId="2882"/>
    <cellStyle name="level1a 2 4 3 5 6" xfId="2883"/>
    <cellStyle name="level1a 2 4 3 5 6 2" xfId="2884"/>
    <cellStyle name="level1a 2 4 3 6" xfId="2885"/>
    <cellStyle name="level1a 2 4 3 6 2" xfId="2886"/>
    <cellStyle name="level1a 2 4 3 6 2 2" xfId="2887"/>
    <cellStyle name="level1a 2 4 3 6 2 2 2" xfId="2888"/>
    <cellStyle name="level1a 2 4 3 6 2 3" xfId="2889"/>
    <cellStyle name="level1a 2 4 3 6 2 3 2" xfId="2890"/>
    <cellStyle name="level1a 2 4 3 6 2 3 2 2" xfId="2891"/>
    <cellStyle name="level1a 2 4 3 6 2 4" xfId="2892"/>
    <cellStyle name="level1a 2 4 3 6 3" xfId="2893"/>
    <cellStyle name="level1a 2 4 3 6 3 2" xfId="2894"/>
    <cellStyle name="level1a 2 4 3 6 3 2 2" xfId="2895"/>
    <cellStyle name="level1a 2 4 3 6 3 3" xfId="2896"/>
    <cellStyle name="level1a 2 4 3 6 3 3 2" xfId="2897"/>
    <cellStyle name="level1a 2 4 3 6 3 3 2 2" xfId="2898"/>
    <cellStyle name="level1a 2 4 3 6 3 4" xfId="2899"/>
    <cellStyle name="level1a 2 4 3 6 4" xfId="2900"/>
    <cellStyle name="level1a 2 4 3 6 4 2" xfId="2901"/>
    <cellStyle name="level1a 2 4 3 6 5" xfId="2902"/>
    <cellStyle name="level1a 2 4 3 6 5 2" xfId="2903"/>
    <cellStyle name="level1a 2 4 3 6 5 2 2" xfId="2904"/>
    <cellStyle name="level1a 2 4 3 6 6" xfId="2905"/>
    <cellStyle name="level1a 2 4 3 6 6 2" xfId="2906"/>
    <cellStyle name="level1a 2 4 3 7" xfId="2907"/>
    <cellStyle name="level1a 2 4 3 7 2" xfId="2908"/>
    <cellStyle name="level1a 2 4 3 7 2 2" xfId="2909"/>
    <cellStyle name="level1a 2 4 3 7 3" xfId="2910"/>
    <cellStyle name="level1a 2 4 3 7 3 2" xfId="2911"/>
    <cellStyle name="level1a 2 4 3 7 3 2 2" xfId="2912"/>
    <cellStyle name="level1a 2 4 3 7 4" xfId="2913"/>
    <cellStyle name="level1a 2 4 3 8" xfId="2914"/>
    <cellStyle name="level1a 2 4 3 8 2" xfId="2915"/>
    <cellStyle name="level1a 2 4 3 8 2 2" xfId="2916"/>
    <cellStyle name="level1a 2 4 3 8 3" xfId="2917"/>
    <cellStyle name="level1a 2 4 3 8 3 2" xfId="2918"/>
    <cellStyle name="level1a 2 4 3 8 3 2 2" xfId="2919"/>
    <cellStyle name="level1a 2 4 3 8 4" xfId="2920"/>
    <cellStyle name="level1a 2 4 3 9" xfId="2921"/>
    <cellStyle name="level1a 2 4 3 9 2" xfId="2922"/>
    <cellStyle name="level1a 2 4 3_STUD aligned by INSTIT" xfId="2923"/>
    <cellStyle name="level1a 2 4 4" xfId="2924"/>
    <cellStyle name="level1a 2 4 4 2" xfId="2925"/>
    <cellStyle name="level1a 2 4 4 2 2" xfId="2926"/>
    <cellStyle name="level1a 2 4 4 2 2 2" xfId="2927"/>
    <cellStyle name="level1a 2 4 4 2 3" xfId="2928"/>
    <cellStyle name="level1a 2 4 4 2 3 2" xfId="2929"/>
    <cellStyle name="level1a 2 4 4 2 3 2 2" xfId="2930"/>
    <cellStyle name="level1a 2 4 4 2 4" xfId="2931"/>
    <cellStyle name="level1a 2 4 4 3" xfId="2932"/>
    <cellStyle name="level1a 2 4 4 3 2" xfId="2933"/>
    <cellStyle name="level1a 2 4 4 3 2 2" xfId="2934"/>
    <cellStyle name="level1a 2 4 4 3 3" xfId="2935"/>
    <cellStyle name="level1a 2 4 4 3 3 2" xfId="2936"/>
    <cellStyle name="level1a 2 4 4 3 3 2 2" xfId="2937"/>
    <cellStyle name="level1a 2 4 4 3 4" xfId="2938"/>
    <cellStyle name="level1a 2 4 4 3 4 2" xfId="2939"/>
    <cellStyle name="level1a 2 4 4 4" xfId="2940"/>
    <cellStyle name="level1a 2 4 4 5" xfId="2941"/>
    <cellStyle name="level1a 2 4 4 5 2" xfId="2942"/>
    <cellStyle name="level1a 2 4 4 6" xfId="2943"/>
    <cellStyle name="level1a 2 4 4 6 2" xfId="2944"/>
    <cellStyle name="level1a 2 4 5" xfId="2945"/>
    <cellStyle name="level1a 2 4 5 2" xfId="2946"/>
    <cellStyle name="level1a 2 4 5 2 2" xfId="2947"/>
    <cellStyle name="level1a 2 4 5 2 2 2" xfId="2948"/>
    <cellStyle name="level1a 2 4 5 2 3" xfId="2949"/>
    <cellStyle name="level1a 2 4 5 2 3 2" xfId="2950"/>
    <cellStyle name="level1a 2 4 5 2 3 2 2" xfId="2951"/>
    <cellStyle name="level1a 2 4 5 2 4" xfId="2952"/>
    <cellStyle name="level1a 2 4 5 3" xfId="2953"/>
    <cellStyle name="level1a 2 4 5 3 2" xfId="2954"/>
    <cellStyle name="level1a 2 4 5 3 2 2" xfId="2955"/>
    <cellStyle name="level1a 2 4 5 3 3" xfId="2956"/>
    <cellStyle name="level1a 2 4 5 3 3 2" xfId="2957"/>
    <cellStyle name="level1a 2 4 5 3 3 2 2" xfId="2958"/>
    <cellStyle name="level1a 2 4 5 3 4" xfId="2959"/>
    <cellStyle name="level1a 2 4 5 3 4 2" xfId="2960"/>
    <cellStyle name="level1a 2 4 5 4" xfId="2961"/>
    <cellStyle name="level1a 2 4 5 5" xfId="2962"/>
    <cellStyle name="level1a 2 4 5 5 2" xfId="2963"/>
    <cellStyle name="level1a 2 4 5 6" xfId="2964"/>
    <cellStyle name="level1a 2 4 5 6 2" xfId="2965"/>
    <cellStyle name="level1a 2 4 5 6 2 2" xfId="2966"/>
    <cellStyle name="level1a 2 4 5 7" xfId="2967"/>
    <cellStyle name="level1a 2 4 5 7 2" xfId="2968"/>
    <cellStyle name="level1a 2 4 6" xfId="2969"/>
    <cellStyle name="level1a 2 4 6 2" xfId="2970"/>
    <cellStyle name="level1a 2 4 6 2 2" xfId="2971"/>
    <cellStyle name="level1a 2 4 6 2 2 2" xfId="2972"/>
    <cellStyle name="level1a 2 4 6 2 3" xfId="2973"/>
    <cellStyle name="level1a 2 4 6 2 3 2" xfId="2974"/>
    <cellStyle name="level1a 2 4 6 2 3 2 2" xfId="2975"/>
    <cellStyle name="level1a 2 4 6 2 4" xfId="2976"/>
    <cellStyle name="level1a 2 4 6 3" xfId="2977"/>
    <cellStyle name="level1a 2 4 6 3 2" xfId="2978"/>
    <cellStyle name="level1a 2 4 6 3 2 2" xfId="2979"/>
    <cellStyle name="level1a 2 4 6 3 3" xfId="2980"/>
    <cellStyle name="level1a 2 4 6 3 3 2" xfId="2981"/>
    <cellStyle name="level1a 2 4 6 3 3 2 2" xfId="2982"/>
    <cellStyle name="level1a 2 4 6 3 4" xfId="2983"/>
    <cellStyle name="level1a 2 4 6 3 4 2" xfId="2984"/>
    <cellStyle name="level1a 2 4 6 4" xfId="2985"/>
    <cellStyle name="level1a 2 4 6 5" xfId="2986"/>
    <cellStyle name="level1a 2 4 6 5 2" xfId="2987"/>
    <cellStyle name="level1a 2 4 6 5 2 2" xfId="2988"/>
    <cellStyle name="level1a 2 4 6 6" xfId="2989"/>
    <cellStyle name="level1a 2 4 6 6 2" xfId="2990"/>
    <cellStyle name="level1a 2 4 7" xfId="2991"/>
    <cellStyle name="level1a 2 4 7 2" xfId="2992"/>
    <cellStyle name="level1a 2 4 7 2 2" xfId="2993"/>
    <cellStyle name="level1a 2 4 7 2 2 2" xfId="2994"/>
    <cellStyle name="level1a 2 4 7 2 3" xfId="2995"/>
    <cellStyle name="level1a 2 4 7 2 3 2" xfId="2996"/>
    <cellStyle name="level1a 2 4 7 2 3 2 2" xfId="2997"/>
    <cellStyle name="level1a 2 4 7 2 4" xfId="2998"/>
    <cellStyle name="level1a 2 4 7 3" xfId="2999"/>
    <cellStyle name="level1a 2 4 7 3 2" xfId="3000"/>
    <cellStyle name="level1a 2 4 7 3 2 2" xfId="3001"/>
    <cellStyle name="level1a 2 4 7 3 3" xfId="3002"/>
    <cellStyle name="level1a 2 4 7 3 3 2" xfId="3003"/>
    <cellStyle name="level1a 2 4 7 3 3 2 2" xfId="3004"/>
    <cellStyle name="level1a 2 4 7 3 4" xfId="3005"/>
    <cellStyle name="level1a 2 4 7 3 4 2" xfId="3006"/>
    <cellStyle name="level1a 2 4 7 4" xfId="3007"/>
    <cellStyle name="level1a 2 4 7 5" xfId="3008"/>
    <cellStyle name="level1a 2 4 7 5 2" xfId="3009"/>
    <cellStyle name="level1a 2 4 7 6" xfId="3010"/>
    <cellStyle name="level1a 2 4 7 6 2" xfId="3011"/>
    <cellStyle name="level1a 2 4 7 6 2 2" xfId="3012"/>
    <cellStyle name="level1a 2 4 7 7" xfId="3013"/>
    <cellStyle name="level1a 2 4 7 7 2" xfId="3014"/>
    <cellStyle name="level1a 2 4 8" xfId="3015"/>
    <cellStyle name="level1a 2 4 8 2" xfId="3016"/>
    <cellStyle name="level1a 2 4 8 2 2" xfId="3017"/>
    <cellStyle name="level1a 2 4 8 2 2 2" xfId="3018"/>
    <cellStyle name="level1a 2 4 8 2 3" xfId="3019"/>
    <cellStyle name="level1a 2 4 8 2 3 2" xfId="3020"/>
    <cellStyle name="level1a 2 4 8 2 3 2 2" xfId="3021"/>
    <cellStyle name="level1a 2 4 8 2 4" xfId="3022"/>
    <cellStyle name="level1a 2 4 8 3" xfId="3023"/>
    <cellStyle name="level1a 2 4 8 3 2" xfId="3024"/>
    <cellStyle name="level1a 2 4 8 3 2 2" xfId="3025"/>
    <cellStyle name="level1a 2 4 8 3 3" xfId="3026"/>
    <cellStyle name="level1a 2 4 8 3 3 2" xfId="3027"/>
    <cellStyle name="level1a 2 4 8 3 3 2 2" xfId="3028"/>
    <cellStyle name="level1a 2 4 8 3 4" xfId="3029"/>
    <cellStyle name="level1a 2 4 8 4" xfId="3030"/>
    <cellStyle name="level1a 2 4 8 4 2" xfId="3031"/>
    <cellStyle name="level1a 2 4 8 5" xfId="3032"/>
    <cellStyle name="level1a 2 4 8 5 2" xfId="3033"/>
    <cellStyle name="level1a 2 4 8 5 2 2" xfId="3034"/>
    <cellStyle name="level1a 2 4 8 6" xfId="3035"/>
    <cellStyle name="level1a 2 4 8 6 2" xfId="3036"/>
    <cellStyle name="level1a 2 4 9" xfId="3037"/>
    <cellStyle name="level1a 2 4 9 2" xfId="3038"/>
    <cellStyle name="level1a 2 4 9 2 2" xfId="3039"/>
    <cellStyle name="level1a 2 4 9 3" xfId="3040"/>
    <cellStyle name="level1a 2 4 9 3 2" xfId="3041"/>
    <cellStyle name="level1a 2 4 9 3 2 2" xfId="3042"/>
    <cellStyle name="level1a 2 4 9 4" xfId="3043"/>
    <cellStyle name="level1a 2 4_STUD aligned by INSTIT" xfId="3044"/>
    <cellStyle name="level1a 2 5" xfId="3045"/>
    <cellStyle name="level1a 2 5 2" xfId="3046"/>
    <cellStyle name="level1a 2 5 2 2" xfId="3047"/>
    <cellStyle name="level1a 2 5 2 2 2" xfId="3048"/>
    <cellStyle name="level1a 2 5 2 2 2 2" xfId="3049"/>
    <cellStyle name="level1a 2 5 2 2 3" xfId="3050"/>
    <cellStyle name="level1a 2 5 2 2 3 2" xfId="3051"/>
    <cellStyle name="level1a 2 5 2 2 3 2 2" xfId="3052"/>
    <cellStyle name="level1a 2 5 2 2 4" xfId="3053"/>
    <cellStyle name="level1a 2 5 2 3" xfId="3054"/>
    <cellStyle name="level1a 2 5 2 3 2" xfId="3055"/>
    <cellStyle name="level1a 2 5 2 3 2 2" xfId="3056"/>
    <cellStyle name="level1a 2 5 2 3 3" xfId="3057"/>
    <cellStyle name="level1a 2 5 2 3 3 2" xfId="3058"/>
    <cellStyle name="level1a 2 5 2 3 3 2 2" xfId="3059"/>
    <cellStyle name="level1a 2 5 2 3 4" xfId="3060"/>
    <cellStyle name="level1a 2 5 2 3 4 2" xfId="3061"/>
    <cellStyle name="level1a 2 5 2 4" xfId="3062"/>
    <cellStyle name="level1a 2 5 2 5" xfId="3063"/>
    <cellStyle name="level1a 2 5 2 5 2" xfId="3064"/>
    <cellStyle name="level1a 2 5 2 6" xfId="3065"/>
    <cellStyle name="level1a 2 5 2 6 2" xfId="3066"/>
    <cellStyle name="level1a 2 5 3" xfId="3067"/>
    <cellStyle name="level1a 2 5 3 2" xfId="3068"/>
    <cellStyle name="level1a 2 5 3 2 2" xfId="3069"/>
    <cellStyle name="level1a 2 5 3 2 2 2" xfId="3070"/>
    <cellStyle name="level1a 2 5 3 2 3" xfId="3071"/>
    <cellStyle name="level1a 2 5 3 2 3 2" xfId="3072"/>
    <cellStyle name="level1a 2 5 3 2 3 2 2" xfId="3073"/>
    <cellStyle name="level1a 2 5 3 2 4" xfId="3074"/>
    <cellStyle name="level1a 2 5 3 3" xfId="3075"/>
    <cellStyle name="level1a 2 5 3 3 2" xfId="3076"/>
    <cellStyle name="level1a 2 5 3 3 2 2" xfId="3077"/>
    <cellStyle name="level1a 2 5 3 3 3" xfId="3078"/>
    <cellStyle name="level1a 2 5 3 3 3 2" xfId="3079"/>
    <cellStyle name="level1a 2 5 3 3 3 2 2" xfId="3080"/>
    <cellStyle name="level1a 2 5 3 3 4" xfId="3081"/>
    <cellStyle name="level1a 2 5 3 3 4 2" xfId="3082"/>
    <cellStyle name="level1a 2 5 3 4" xfId="3083"/>
    <cellStyle name="level1a 2 5 3 5" xfId="3084"/>
    <cellStyle name="level1a 2 5 3 5 2" xfId="3085"/>
    <cellStyle name="level1a 2 5 3 5 2 2" xfId="3086"/>
    <cellStyle name="level1a 2 5 3 6" xfId="3087"/>
    <cellStyle name="level1a 2 5 3 6 2" xfId="3088"/>
    <cellStyle name="level1a 2 5 4" xfId="3089"/>
    <cellStyle name="level1a 2 5 4 2" xfId="3090"/>
    <cellStyle name="level1a 2 5 4 2 2" xfId="3091"/>
    <cellStyle name="level1a 2 5 4 2 2 2" xfId="3092"/>
    <cellStyle name="level1a 2 5 4 2 3" xfId="3093"/>
    <cellStyle name="level1a 2 5 4 2 3 2" xfId="3094"/>
    <cellStyle name="level1a 2 5 4 2 3 2 2" xfId="3095"/>
    <cellStyle name="level1a 2 5 4 2 4" xfId="3096"/>
    <cellStyle name="level1a 2 5 4 3" xfId="3097"/>
    <cellStyle name="level1a 2 5 4 3 2" xfId="3098"/>
    <cellStyle name="level1a 2 5 4 3 2 2" xfId="3099"/>
    <cellStyle name="level1a 2 5 4 3 3" xfId="3100"/>
    <cellStyle name="level1a 2 5 4 3 3 2" xfId="3101"/>
    <cellStyle name="level1a 2 5 4 3 3 2 2" xfId="3102"/>
    <cellStyle name="level1a 2 5 4 3 4" xfId="3103"/>
    <cellStyle name="level1a 2 5 4 3 4 2" xfId="3104"/>
    <cellStyle name="level1a 2 5 4 4" xfId="3105"/>
    <cellStyle name="level1a 2 5 4 5" xfId="3106"/>
    <cellStyle name="level1a 2 5 4 5 2" xfId="3107"/>
    <cellStyle name="level1a 2 5 4 6" xfId="3108"/>
    <cellStyle name="level1a 2 5 4 6 2" xfId="3109"/>
    <cellStyle name="level1a 2 5 4 6 2 2" xfId="3110"/>
    <cellStyle name="level1a 2 5 4 7" xfId="3111"/>
    <cellStyle name="level1a 2 5 4 7 2" xfId="3112"/>
    <cellStyle name="level1a 2 5 5" xfId="3113"/>
    <cellStyle name="level1a 2 5 5 2" xfId="3114"/>
    <cellStyle name="level1a 2 5 5 2 2" xfId="3115"/>
    <cellStyle name="level1a 2 5 5 2 2 2" xfId="3116"/>
    <cellStyle name="level1a 2 5 5 2 3" xfId="3117"/>
    <cellStyle name="level1a 2 5 5 2 3 2" xfId="3118"/>
    <cellStyle name="level1a 2 5 5 2 3 2 2" xfId="3119"/>
    <cellStyle name="level1a 2 5 5 2 4" xfId="3120"/>
    <cellStyle name="level1a 2 5 5 3" xfId="3121"/>
    <cellStyle name="level1a 2 5 5 3 2" xfId="3122"/>
    <cellStyle name="level1a 2 5 5 3 2 2" xfId="3123"/>
    <cellStyle name="level1a 2 5 5 3 3" xfId="3124"/>
    <cellStyle name="level1a 2 5 5 3 3 2" xfId="3125"/>
    <cellStyle name="level1a 2 5 5 3 3 2 2" xfId="3126"/>
    <cellStyle name="level1a 2 5 5 3 4" xfId="3127"/>
    <cellStyle name="level1a 2 5 5 4" xfId="3128"/>
    <cellStyle name="level1a 2 5 5 4 2" xfId="3129"/>
    <cellStyle name="level1a 2 5 5 5" xfId="3130"/>
    <cellStyle name="level1a 2 5 5 5 2" xfId="3131"/>
    <cellStyle name="level1a 2 5 5 5 2 2" xfId="3132"/>
    <cellStyle name="level1a 2 5 5 6" xfId="3133"/>
    <cellStyle name="level1a 2 5 5 6 2" xfId="3134"/>
    <cellStyle name="level1a 2 5 6" xfId="3135"/>
    <cellStyle name="level1a 2 5 6 2" xfId="3136"/>
    <cellStyle name="level1a 2 5 6 2 2" xfId="3137"/>
    <cellStyle name="level1a 2 5 6 2 2 2" xfId="3138"/>
    <cellStyle name="level1a 2 5 6 2 3" xfId="3139"/>
    <cellStyle name="level1a 2 5 6 2 3 2" xfId="3140"/>
    <cellStyle name="level1a 2 5 6 2 3 2 2" xfId="3141"/>
    <cellStyle name="level1a 2 5 6 2 4" xfId="3142"/>
    <cellStyle name="level1a 2 5 6 3" xfId="3143"/>
    <cellStyle name="level1a 2 5 6 3 2" xfId="3144"/>
    <cellStyle name="level1a 2 5 6 3 2 2" xfId="3145"/>
    <cellStyle name="level1a 2 5 6 3 3" xfId="3146"/>
    <cellStyle name="level1a 2 5 6 3 3 2" xfId="3147"/>
    <cellStyle name="level1a 2 5 6 3 3 2 2" xfId="3148"/>
    <cellStyle name="level1a 2 5 6 3 4" xfId="3149"/>
    <cellStyle name="level1a 2 5 6 4" xfId="3150"/>
    <cellStyle name="level1a 2 5 6 4 2" xfId="3151"/>
    <cellStyle name="level1a 2 5 6 5" xfId="3152"/>
    <cellStyle name="level1a 2 5 6 5 2" xfId="3153"/>
    <cellStyle name="level1a 2 5 6 5 2 2" xfId="3154"/>
    <cellStyle name="level1a 2 5 6 6" xfId="3155"/>
    <cellStyle name="level1a 2 5 6 6 2" xfId="3156"/>
    <cellStyle name="level1a 2 5 7" xfId="3157"/>
    <cellStyle name="level1a 2 5 7 2" xfId="3158"/>
    <cellStyle name="level1a 2 5 7 2 2" xfId="3159"/>
    <cellStyle name="level1a 2 5 7 3" xfId="3160"/>
    <cellStyle name="level1a 2 5 7 3 2" xfId="3161"/>
    <cellStyle name="level1a 2 5 7 3 2 2" xfId="3162"/>
    <cellStyle name="level1a 2 5 7 4" xfId="3163"/>
    <cellStyle name="level1a 2 5 8" xfId="3164"/>
    <cellStyle name="level1a 2 5 8 2" xfId="3165"/>
    <cellStyle name="level1a 2 5_STUD aligned by INSTIT" xfId="3166"/>
    <cellStyle name="level1a 2 6" xfId="3167"/>
    <cellStyle name="level1a 2 6 2" xfId="3168"/>
    <cellStyle name="level1a 2 6 2 2" xfId="3169"/>
    <cellStyle name="level1a 2 6 2 2 2" xfId="3170"/>
    <cellStyle name="level1a 2 6 2 2 2 2" xfId="3171"/>
    <cellStyle name="level1a 2 6 2 2 3" xfId="3172"/>
    <cellStyle name="level1a 2 6 2 2 3 2" xfId="3173"/>
    <cellStyle name="level1a 2 6 2 2 3 2 2" xfId="3174"/>
    <cellStyle name="level1a 2 6 2 2 4" xfId="3175"/>
    <cellStyle name="level1a 2 6 2 3" xfId="3176"/>
    <cellStyle name="level1a 2 6 2 3 2" xfId="3177"/>
    <cellStyle name="level1a 2 6 2 3 2 2" xfId="3178"/>
    <cellStyle name="level1a 2 6 2 3 3" xfId="3179"/>
    <cellStyle name="level1a 2 6 2 3 3 2" xfId="3180"/>
    <cellStyle name="level1a 2 6 2 3 3 2 2" xfId="3181"/>
    <cellStyle name="level1a 2 6 2 3 4" xfId="3182"/>
    <cellStyle name="level1a 2 6 2 3 4 2" xfId="3183"/>
    <cellStyle name="level1a 2 6 2 4" xfId="3184"/>
    <cellStyle name="level1a 2 6 2 5" xfId="3185"/>
    <cellStyle name="level1a 2 6 2 5 2" xfId="3186"/>
    <cellStyle name="level1a 2 6 2 6" xfId="3187"/>
    <cellStyle name="level1a 2 6 2 6 2" xfId="3188"/>
    <cellStyle name="level1a 2 6 2 6 2 2" xfId="3189"/>
    <cellStyle name="level1a 2 6 2 7" xfId="3190"/>
    <cellStyle name="level1a 2 6 2 7 2" xfId="3191"/>
    <cellStyle name="level1a 2 6 3" xfId="3192"/>
    <cellStyle name="level1a 2 6 3 2" xfId="3193"/>
    <cellStyle name="level1a 2 6 3 2 2" xfId="3194"/>
    <cellStyle name="level1a 2 6 3 2 2 2" xfId="3195"/>
    <cellStyle name="level1a 2 6 3 2 3" xfId="3196"/>
    <cellStyle name="level1a 2 6 3 2 3 2" xfId="3197"/>
    <cellStyle name="level1a 2 6 3 2 3 2 2" xfId="3198"/>
    <cellStyle name="level1a 2 6 3 2 4" xfId="3199"/>
    <cellStyle name="level1a 2 6 3 3" xfId="3200"/>
    <cellStyle name="level1a 2 6 3 3 2" xfId="3201"/>
    <cellStyle name="level1a 2 6 3 3 2 2" xfId="3202"/>
    <cellStyle name="level1a 2 6 3 3 3" xfId="3203"/>
    <cellStyle name="level1a 2 6 3 3 3 2" xfId="3204"/>
    <cellStyle name="level1a 2 6 3 3 3 2 2" xfId="3205"/>
    <cellStyle name="level1a 2 6 3 3 4" xfId="3206"/>
    <cellStyle name="level1a 2 6 3 3 4 2" xfId="3207"/>
    <cellStyle name="level1a 2 6 3 4" xfId="3208"/>
    <cellStyle name="level1a 2 6 3 5" xfId="3209"/>
    <cellStyle name="level1a 2 6 3 5 2" xfId="3210"/>
    <cellStyle name="level1a 2 6 4" xfId="3211"/>
    <cellStyle name="level1a 2 6 4 2" xfId="3212"/>
    <cellStyle name="level1a 2 6 4 2 2" xfId="3213"/>
    <cellStyle name="level1a 2 6 4 2 2 2" xfId="3214"/>
    <cellStyle name="level1a 2 6 4 2 3" xfId="3215"/>
    <cellStyle name="level1a 2 6 4 2 3 2" xfId="3216"/>
    <cellStyle name="level1a 2 6 4 2 3 2 2" xfId="3217"/>
    <cellStyle name="level1a 2 6 4 2 4" xfId="3218"/>
    <cellStyle name="level1a 2 6 4 3" xfId="3219"/>
    <cellStyle name="level1a 2 6 4 3 2" xfId="3220"/>
    <cellStyle name="level1a 2 6 4 3 2 2" xfId="3221"/>
    <cellStyle name="level1a 2 6 4 3 3" xfId="3222"/>
    <cellStyle name="level1a 2 6 4 3 3 2" xfId="3223"/>
    <cellStyle name="level1a 2 6 4 3 3 2 2" xfId="3224"/>
    <cellStyle name="level1a 2 6 4 3 4" xfId="3225"/>
    <cellStyle name="level1a 2 6 4 4" xfId="3226"/>
    <cellStyle name="level1a 2 6 4 4 2" xfId="3227"/>
    <cellStyle name="level1a 2 6 4 5" xfId="3228"/>
    <cellStyle name="level1a 2 6 4 5 2" xfId="3229"/>
    <cellStyle name="level1a 2 6 4 5 2 2" xfId="3230"/>
    <cellStyle name="level1a 2 6 4 6" xfId="3231"/>
    <cellStyle name="level1a 2 6 4 6 2" xfId="3232"/>
    <cellStyle name="level1a 2 6 5" xfId="3233"/>
    <cellStyle name="level1a 2 6 5 2" xfId="3234"/>
    <cellStyle name="level1a 2 6 5 2 2" xfId="3235"/>
    <cellStyle name="level1a 2 6 5 2 2 2" xfId="3236"/>
    <cellStyle name="level1a 2 6 5 2 3" xfId="3237"/>
    <cellStyle name="level1a 2 6 5 2 3 2" xfId="3238"/>
    <cellStyle name="level1a 2 6 5 2 3 2 2" xfId="3239"/>
    <cellStyle name="level1a 2 6 5 2 4" xfId="3240"/>
    <cellStyle name="level1a 2 6 5 3" xfId="3241"/>
    <cellStyle name="level1a 2 6 5 3 2" xfId="3242"/>
    <cellStyle name="level1a 2 6 5 3 2 2" xfId="3243"/>
    <cellStyle name="level1a 2 6 5 3 3" xfId="3244"/>
    <cellStyle name="level1a 2 6 5 3 3 2" xfId="3245"/>
    <cellStyle name="level1a 2 6 5 3 3 2 2" xfId="3246"/>
    <cellStyle name="level1a 2 6 5 3 4" xfId="3247"/>
    <cellStyle name="level1a 2 6 5 4" xfId="3248"/>
    <cellStyle name="level1a 2 6 5 4 2" xfId="3249"/>
    <cellStyle name="level1a 2 6 5 5" xfId="3250"/>
    <cellStyle name="level1a 2 6 5 5 2" xfId="3251"/>
    <cellStyle name="level1a 2 6 5 5 2 2" xfId="3252"/>
    <cellStyle name="level1a 2 6 5 6" xfId="3253"/>
    <cellStyle name="level1a 2 6 5 6 2" xfId="3254"/>
    <cellStyle name="level1a 2 6 6" xfId="3255"/>
    <cellStyle name="level1a 2 6 6 2" xfId="3256"/>
    <cellStyle name="level1a 2 6 6 2 2" xfId="3257"/>
    <cellStyle name="level1a 2 6 6 2 2 2" xfId="3258"/>
    <cellStyle name="level1a 2 6 6 2 3" xfId="3259"/>
    <cellStyle name="level1a 2 6 6 2 3 2" xfId="3260"/>
    <cellStyle name="level1a 2 6 6 2 3 2 2" xfId="3261"/>
    <cellStyle name="level1a 2 6 6 2 4" xfId="3262"/>
    <cellStyle name="level1a 2 6 6 3" xfId="3263"/>
    <cellStyle name="level1a 2 6 6 3 2" xfId="3264"/>
    <cellStyle name="level1a 2 6 6 3 2 2" xfId="3265"/>
    <cellStyle name="level1a 2 6 6 3 3" xfId="3266"/>
    <cellStyle name="level1a 2 6 6 3 3 2" xfId="3267"/>
    <cellStyle name="level1a 2 6 6 3 3 2 2" xfId="3268"/>
    <cellStyle name="level1a 2 6 6 3 4" xfId="3269"/>
    <cellStyle name="level1a 2 6 6 4" xfId="3270"/>
    <cellStyle name="level1a 2 6 6 4 2" xfId="3271"/>
    <cellStyle name="level1a 2 6 6 5" xfId="3272"/>
    <cellStyle name="level1a 2 6 6 5 2" xfId="3273"/>
    <cellStyle name="level1a 2 6 6 5 2 2" xfId="3274"/>
    <cellStyle name="level1a 2 6 6 6" xfId="3275"/>
    <cellStyle name="level1a 2 6 6 6 2" xfId="3276"/>
    <cellStyle name="level1a 2 6 7" xfId="3277"/>
    <cellStyle name="level1a 2 6 7 2" xfId="3278"/>
    <cellStyle name="level1a 2 6 7 2 2" xfId="3279"/>
    <cellStyle name="level1a 2 6 7 3" xfId="3280"/>
    <cellStyle name="level1a 2 6 7 3 2" xfId="3281"/>
    <cellStyle name="level1a 2 6 7 3 2 2" xfId="3282"/>
    <cellStyle name="level1a 2 6 7 4" xfId="3283"/>
    <cellStyle name="level1a 2 6 8" xfId="3284"/>
    <cellStyle name="level1a 2 6 8 2" xfId="3285"/>
    <cellStyle name="level1a 2 6 8 2 2" xfId="3286"/>
    <cellStyle name="level1a 2 6 8 3" xfId="3287"/>
    <cellStyle name="level1a 2 6 8 3 2" xfId="3288"/>
    <cellStyle name="level1a 2 6 8 3 2 2" xfId="3289"/>
    <cellStyle name="level1a 2 6 8 4" xfId="3290"/>
    <cellStyle name="level1a 2 6 9" xfId="3291"/>
    <cellStyle name="level1a 2 6 9 2" xfId="3292"/>
    <cellStyle name="level1a 2 6_STUD aligned by INSTIT" xfId="3293"/>
    <cellStyle name="level1a 2 7" xfId="3294"/>
    <cellStyle name="level1a 2 7 2" xfId="3295"/>
    <cellStyle name="level1a 2 7 2 2" xfId="3296"/>
    <cellStyle name="level1a 2 7 2 2 2" xfId="3297"/>
    <cellStyle name="level1a 2 7 2 3" xfId="3298"/>
    <cellStyle name="level1a 2 7 2 3 2" xfId="3299"/>
    <cellStyle name="level1a 2 7 2 3 2 2" xfId="3300"/>
    <cellStyle name="level1a 2 7 2 4" xfId="3301"/>
    <cellStyle name="level1a 2 7 3" xfId="3302"/>
    <cellStyle name="level1a 2 7 3 2" xfId="3303"/>
    <cellStyle name="level1a 2 7 3 2 2" xfId="3304"/>
    <cellStyle name="level1a 2 7 3 3" xfId="3305"/>
    <cellStyle name="level1a 2 7 3 3 2" xfId="3306"/>
    <cellStyle name="level1a 2 7 3 3 2 2" xfId="3307"/>
    <cellStyle name="level1a 2 7 3 4" xfId="3308"/>
    <cellStyle name="level1a 2 7 3 4 2" xfId="3309"/>
    <cellStyle name="level1a 2 7 4" xfId="3310"/>
    <cellStyle name="level1a 2 7 5" xfId="3311"/>
    <cellStyle name="level1a 2 7 5 2" xfId="3312"/>
    <cellStyle name="level1a 2 7 6" xfId="3313"/>
    <cellStyle name="level1a 2 7 6 2" xfId="3314"/>
    <cellStyle name="level1a 2 8" xfId="3315"/>
    <cellStyle name="level1a 2 8 2" xfId="3316"/>
    <cellStyle name="level1a 2 8 2 2" xfId="3317"/>
    <cellStyle name="level1a 2 8 2 2 2" xfId="3318"/>
    <cellStyle name="level1a 2 8 2 3" xfId="3319"/>
    <cellStyle name="level1a 2 8 2 3 2" xfId="3320"/>
    <cellStyle name="level1a 2 8 2 3 2 2" xfId="3321"/>
    <cellStyle name="level1a 2 8 2 4" xfId="3322"/>
    <cellStyle name="level1a 2 8 3" xfId="3323"/>
    <cellStyle name="level1a 2 8 3 2" xfId="3324"/>
    <cellStyle name="level1a 2 8 3 2 2" xfId="3325"/>
    <cellStyle name="level1a 2 8 3 3" xfId="3326"/>
    <cellStyle name="level1a 2 8 3 3 2" xfId="3327"/>
    <cellStyle name="level1a 2 8 3 3 2 2" xfId="3328"/>
    <cellStyle name="level1a 2 8 3 4" xfId="3329"/>
    <cellStyle name="level1a 2 8 3 4 2" xfId="3330"/>
    <cellStyle name="level1a 2 8 4" xfId="3331"/>
    <cellStyle name="level1a 2 8 5" xfId="3332"/>
    <cellStyle name="level1a 2 8 5 2" xfId="3333"/>
    <cellStyle name="level1a 2 8 6" xfId="3334"/>
    <cellStyle name="level1a 2 8 6 2" xfId="3335"/>
    <cellStyle name="level1a 2 8 6 2 2" xfId="3336"/>
    <cellStyle name="level1a 2 8 7" xfId="3337"/>
    <cellStyle name="level1a 2 8 7 2" xfId="3338"/>
    <cellStyle name="level1a 2 9" xfId="3339"/>
    <cellStyle name="level1a 2 9 2" xfId="3340"/>
    <cellStyle name="level1a 2 9 2 2" xfId="3341"/>
    <cellStyle name="level1a 2 9 2 2 2" xfId="3342"/>
    <cellStyle name="level1a 2 9 2 3" xfId="3343"/>
    <cellStyle name="level1a 2 9 2 3 2" xfId="3344"/>
    <cellStyle name="level1a 2 9 2 3 2 2" xfId="3345"/>
    <cellStyle name="level1a 2 9 2 4" xfId="3346"/>
    <cellStyle name="level1a 2 9 3" xfId="3347"/>
    <cellStyle name="level1a 2 9 3 2" xfId="3348"/>
    <cellStyle name="level1a 2 9 3 2 2" xfId="3349"/>
    <cellStyle name="level1a 2 9 3 3" xfId="3350"/>
    <cellStyle name="level1a 2 9 3 3 2" xfId="3351"/>
    <cellStyle name="level1a 2 9 3 3 2 2" xfId="3352"/>
    <cellStyle name="level1a 2 9 3 4" xfId="3353"/>
    <cellStyle name="level1a 2 9 3 4 2" xfId="3354"/>
    <cellStyle name="level1a 2 9 4" xfId="3355"/>
    <cellStyle name="level1a 2 9 5" xfId="3356"/>
    <cellStyle name="level1a 2 9 5 2" xfId="3357"/>
    <cellStyle name="level1a 2 9 5 2 2" xfId="3358"/>
    <cellStyle name="level1a 2 9 6" xfId="3359"/>
    <cellStyle name="level1a 2 9 6 2" xfId="3360"/>
    <cellStyle name="level1a 2_STUD aligned by INSTIT" xfId="3361"/>
    <cellStyle name="level1a 3" xfId="3362"/>
    <cellStyle name="level1a 3 10" xfId="3363"/>
    <cellStyle name="level1a 3 10 2" xfId="3364"/>
    <cellStyle name="level1a 3 10 2 2" xfId="3365"/>
    <cellStyle name="level1a 3 10 2 2 2" xfId="3366"/>
    <cellStyle name="level1a 3 10 2 3" xfId="3367"/>
    <cellStyle name="level1a 3 10 2 3 2" xfId="3368"/>
    <cellStyle name="level1a 3 10 2 3 2 2" xfId="3369"/>
    <cellStyle name="level1a 3 10 2 4" xfId="3370"/>
    <cellStyle name="level1a 3 10 3" xfId="3371"/>
    <cellStyle name="level1a 3 10 3 2" xfId="3372"/>
    <cellStyle name="level1a 3 10 3 2 2" xfId="3373"/>
    <cellStyle name="level1a 3 10 3 3" xfId="3374"/>
    <cellStyle name="level1a 3 10 3 3 2" xfId="3375"/>
    <cellStyle name="level1a 3 10 3 3 2 2" xfId="3376"/>
    <cellStyle name="level1a 3 10 3 4" xfId="3377"/>
    <cellStyle name="level1a 3 10 3 4 2" xfId="3378"/>
    <cellStyle name="level1a 3 10 4" xfId="3379"/>
    <cellStyle name="level1a 3 10 5" xfId="3380"/>
    <cellStyle name="level1a 3 10 5 2" xfId="3381"/>
    <cellStyle name="level1a 3 10 6" xfId="3382"/>
    <cellStyle name="level1a 3 10 6 2" xfId="3383"/>
    <cellStyle name="level1a 3 10 6 2 2" xfId="3384"/>
    <cellStyle name="level1a 3 10 7" xfId="3385"/>
    <cellStyle name="level1a 3 10 7 2" xfId="3386"/>
    <cellStyle name="level1a 3 11" xfId="3387"/>
    <cellStyle name="level1a 3 11 2" xfId="3388"/>
    <cellStyle name="level1a 3 11 2 2" xfId="3389"/>
    <cellStyle name="level1a 3 11 2 2 2" xfId="3390"/>
    <cellStyle name="level1a 3 11 2 3" xfId="3391"/>
    <cellStyle name="level1a 3 11 2 3 2" xfId="3392"/>
    <cellStyle name="level1a 3 11 2 3 2 2" xfId="3393"/>
    <cellStyle name="level1a 3 11 2 4" xfId="3394"/>
    <cellStyle name="level1a 3 11 3" xfId="3395"/>
    <cellStyle name="level1a 3 11 3 2" xfId="3396"/>
    <cellStyle name="level1a 3 11 3 2 2" xfId="3397"/>
    <cellStyle name="level1a 3 11 3 3" xfId="3398"/>
    <cellStyle name="level1a 3 11 3 3 2" xfId="3399"/>
    <cellStyle name="level1a 3 11 3 3 2 2" xfId="3400"/>
    <cellStyle name="level1a 3 11 3 4" xfId="3401"/>
    <cellStyle name="level1a 3 11 4" xfId="3402"/>
    <cellStyle name="level1a 3 11 4 2" xfId="3403"/>
    <cellStyle name="level1a 3 11 5" xfId="3404"/>
    <cellStyle name="level1a 3 11 5 2" xfId="3405"/>
    <cellStyle name="level1a 3 11 5 2 2" xfId="3406"/>
    <cellStyle name="level1a 3 11 6" xfId="3407"/>
    <cellStyle name="level1a 3 11 6 2" xfId="3408"/>
    <cellStyle name="level1a 3 12" xfId="3409"/>
    <cellStyle name="level1a 3 12 2" xfId="3410"/>
    <cellStyle name="level1a 3 12 2 2" xfId="3411"/>
    <cellStyle name="level1a 3 12 3" xfId="3412"/>
    <cellStyle name="level1a 3 12 3 2" xfId="3413"/>
    <cellStyle name="level1a 3 12 3 2 2" xfId="3414"/>
    <cellStyle name="level1a 3 12 4" xfId="3415"/>
    <cellStyle name="level1a 3 13" xfId="3416"/>
    <cellStyle name="level1a 3 14" xfId="3417"/>
    <cellStyle name="level1a 3 14 2" xfId="3418"/>
    <cellStyle name="level1a 3 2" xfId="3419"/>
    <cellStyle name="level1a 3 2 10" xfId="3420"/>
    <cellStyle name="level1a 3 2 10 2" xfId="3421"/>
    <cellStyle name="level1a 3 2 10 2 2" xfId="3422"/>
    <cellStyle name="level1a 3 2 10 2 2 2" xfId="3423"/>
    <cellStyle name="level1a 3 2 10 2 3" xfId="3424"/>
    <cellStyle name="level1a 3 2 10 2 3 2" xfId="3425"/>
    <cellStyle name="level1a 3 2 10 2 3 2 2" xfId="3426"/>
    <cellStyle name="level1a 3 2 10 2 4" xfId="3427"/>
    <cellStyle name="level1a 3 2 10 3" xfId="3428"/>
    <cellStyle name="level1a 3 2 10 3 2" xfId="3429"/>
    <cellStyle name="level1a 3 2 10 3 2 2" xfId="3430"/>
    <cellStyle name="level1a 3 2 10 3 3" xfId="3431"/>
    <cellStyle name="level1a 3 2 10 3 3 2" xfId="3432"/>
    <cellStyle name="level1a 3 2 10 3 3 2 2" xfId="3433"/>
    <cellStyle name="level1a 3 2 10 3 4" xfId="3434"/>
    <cellStyle name="level1a 3 2 10 4" xfId="3435"/>
    <cellStyle name="level1a 3 2 10 4 2" xfId="3436"/>
    <cellStyle name="level1a 3 2 10 5" xfId="3437"/>
    <cellStyle name="level1a 3 2 10 5 2" xfId="3438"/>
    <cellStyle name="level1a 3 2 10 5 2 2" xfId="3439"/>
    <cellStyle name="level1a 3 2 10 6" xfId="3440"/>
    <cellStyle name="level1a 3 2 10 6 2" xfId="3441"/>
    <cellStyle name="level1a 3 2 11" xfId="3442"/>
    <cellStyle name="level1a 3 2 11 2" xfId="3443"/>
    <cellStyle name="level1a 3 2 11 2 2" xfId="3444"/>
    <cellStyle name="level1a 3 2 11 3" xfId="3445"/>
    <cellStyle name="level1a 3 2 11 3 2" xfId="3446"/>
    <cellStyle name="level1a 3 2 11 3 2 2" xfId="3447"/>
    <cellStyle name="level1a 3 2 11 4" xfId="3448"/>
    <cellStyle name="level1a 3 2 12" xfId="3449"/>
    <cellStyle name="level1a 3 2 12 2" xfId="3450"/>
    <cellStyle name="level1a 3 2 2" xfId="3451"/>
    <cellStyle name="level1a 3 2 2 10" xfId="3452"/>
    <cellStyle name="level1a 3 2 2 10 2" xfId="3453"/>
    <cellStyle name="level1a 3 2 2 2" xfId="3454"/>
    <cellStyle name="level1a 3 2 2 2 2" xfId="3455"/>
    <cellStyle name="level1a 3 2 2 2 2 2" xfId="3456"/>
    <cellStyle name="level1a 3 2 2 2 2 2 2" xfId="3457"/>
    <cellStyle name="level1a 3 2 2 2 2 2 2 2" xfId="3458"/>
    <cellStyle name="level1a 3 2 2 2 2 2 3" xfId="3459"/>
    <cellStyle name="level1a 3 2 2 2 2 2 3 2" xfId="3460"/>
    <cellStyle name="level1a 3 2 2 2 2 2 3 2 2" xfId="3461"/>
    <cellStyle name="level1a 3 2 2 2 2 2 4" xfId="3462"/>
    <cellStyle name="level1a 3 2 2 2 2 3" xfId="3463"/>
    <cellStyle name="level1a 3 2 2 2 2 3 2" xfId="3464"/>
    <cellStyle name="level1a 3 2 2 2 2 3 2 2" xfId="3465"/>
    <cellStyle name="level1a 3 2 2 2 2 3 3" xfId="3466"/>
    <cellStyle name="level1a 3 2 2 2 2 3 3 2" xfId="3467"/>
    <cellStyle name="level1a 3 2 2 2 2 3 3 2 2" xfId="3468"/>
    <cellStyle name="level1a 3 2 2 2 2 3 4" xfId="3469"/>
    <cellStyle name="level1a 3 2 2 2 2 3 4 2" xfId="3470"/>
    <cellStyle name="level1a 3 2 2 2 2 4" xfId="3471"/>
    <cellStyle name="level1a 3 2 2 2 2 5" xfId="3472"/>
    <cellStyle name="level1a 3 2 2 2 2 5 2" xfId="3473"/>
    <cellStyle name="level1a 3 2 2 2 2 6" xfId="3474"/>
    <cellStyle name="level1a 3 2 2 2 2 6 2" xfId="3475"/>
    <cellStyle name="level1a 3 2 2 2 3" xfId="3476"/>
    <cellStyle name="level1a 3 2 2 2 3 2" xfId="3477"/>
    <cellStyle name="level1a 3 2 2 2 3 2 2" xfId="3478"/>
    <cellStyle name="level1a 3 2 2 2 3 2 2 2" xfId="3479"/>
    <cellStyle name="level1a 3 2 2 2 3 2 3" xfId="3480"/>
    <cellStyle name="level1a 3 2 2 2 3 2 3 2" xfId="3481"/>
    <cellStyle name="level1a 3 2 2 2 3 2 3 2 2" xfId="3482"/>
    <cellStyle name="level1a 3 2 2 2 3 2 4" xfId="3483"/>
    <cellStyle name="level1a 3 2 2 2 3 3" xfId="3484"/>
    <cellStyle name="level1a 3 2 2 2 3 3 2" xfId="3485"/>
    <cellStyle name="level1a 3 2 2 2 3 3 2 2" xfId="3486"/>
    <cellStyle name="level1a 3 2 2 2 3 3 3" xfId="3487"/>
    <cellStyle name="level1a 3 2 2 2 3 3 3 2" xfId="3488"/>
    <cellStyle name="level1a 3 2 2 2 3 3 3 2 2" xfId="3489"/>
    <cellStyle name="level1a 3 2 2 2 3 3 4" xfId="3490"/>
    <cellStyle name="level1a 3 2 2 2 3 3 4 2" xfId="3491"/>
    <cellStyle name="level1a 3 2 2 2 3 4" xfId="3492"/>
    <cellStyle name="level1a 3 2 2 2 3 5" xfId="3493"/>
    <cellStyle name="level1a 3 2 2 2 3 5 2" xfId="3494"/>
    <cellStyle name="level1a 3 2 2 2 3 5 2 2" xfId="3495"/>
    <cellStyle name="level1a 3 2 2 2 3 6" xfId="3496"/>
    <cellStyle name="level1a 3 2 2 2 3 6 2" xfId="3497"/>
    <cellStyle name="level1a 3 2 2 2 4" xfId="3498"/>
    <cellStyle name="level1a 3 2 2 2 4 2" xfId="3499"/>
    <cellStyle name="level1a 3 2 2 2 4 2 2" xfId="3500"/>
    <cellStyle name="level1a 3 2 2 2 4 2 2 2" xfId="3501"/>
    <cellStyle name="level1a 3 2 2 2 4 2 3" xfId="3502"/>
    <cellStyle name="level1a 3 2 2 2 4 2 3 2" xfId="3503"/>
    <cellStyle name="level1a 3 2 2 2 4 2 3 2 2" xfId="3504"/>
    <cellStyle name="level1a 3 2 2 2 4 2 4" xfId="3505"/>
    <cellStyle name="level1a 3 2 2 2 4 3" xfId="3506"/>
    <cellStyle name="level1a 3 2 2 2 4 3 2" xfId="3507"/>
    <cellStyle name="level1a 3 2 2 2 4 3 2 2" xfId="3508"/>
    <cellStyle name="level1a 3 2 2 2 4 3 3" xfId="3509"/>
    <cellStyle name="level1a 3 2 2 2 4 3 3 2" xfId="3510"/>
    <cellStyle name="level1a 3 2 2 2 4 3 3 2 2" xfId="3511"/>
    <cellStyle name="level1a 3 2 2 2 4 3 4" xfId="3512"/>
    <cellStyle name="level1a 3 2 2 2 4 3 4 2" xfId="3513"/>
    <cellStyle name="level1a 3 2 2 2 4 4" xfId="3514"/>
    <cellStyle name="level1a 3 2 2 2 4 5" xfId="3515"/>
    <cellStyle name="level1a 3 2 2 2 4 5 2" xfId="3516"/>
    <cellStyle name="level1a 3 2 2 2 4 6" xfId="3517"/>
    <cellStyle name="level1a 3 2 2 2 4 6 2" xfId="3518"/>
    <cellStyle name="level1a 3 2 2 2 4 6 2 2" xfId="3519"/>
    <cellStyle name="level1a 3 2 2 2 4 7" xfId="3520"/>
    <cellStyle name="level1a 3 2 2 2 4 7 2" xfId="3521"/>
    <cellStyle name="level1a 3 2 2 2 5" xfId="3522"/>
    <cellStyle name="level1a 3 2 2 2 5 2" xfId="3523"/>
    <cellStyle name="level1a 3 2 2 2 5 2 2" xfId="3524"/>
    <cellStyle name="level1a 3 2 2 2 5 2 2 2" xfId="3525"/>
    <cellStyle name="level1a 3 2 2 2 5 2 3" xfId="3526"/>
    <cellStyle name="level1a 3 2 2 2 5 2 3 2" xfId="3527"/>
    <cellStyle name="level1a 3 2 2 2 5 2 3 2 2" xfId="3528"/>
    <cellStyle name="level1a 3 2 2 2 5 2 4" xfId="3529"/>
    <cellStyle name="level1a 3 2 2 2 5 3" xfId="3530"/>
    <cellStyle name="level1a 3 2 2 2 5 3 2" xfId="3531"/>
    <cellStyle name="level1a 3 2 2 2 5 3 2 2" xfId="3532"/>
    <cellStyle name="level1a 3 2 2 2 5 3 3" xfId="3533"/>
    <cellStyle name="level1a 3 2 2 2 5 3 3 2" xfId="3534"/>
    <cellStyle name="level1a 3 2 2 2 5 3 3 2 2" xfId="3535"/>
    <cellStyle name="level1a 3 2 2 2 5 3 4" xfId="3536"/>
    <cellStyle name="level1a 3 2 2 2 5 4" xfId="3537"/>
    <cellStyle name="level1a 3 2 2 2 5 4 2" xfId="3538"/>
    <cellStyle name="level1a 3 2 2 2 5 5" xfId="3539"/>
    <cellStyle name="level1a 3 2 2 2 5 5 2" xfId="3540"/>
    <cellStyle name="level1a 3 2 2 2 5 5 2 2" xfId="3541"/>
    <cellStyle name="level1a 3 2 2 2 5 6" xfId="3542"/>
    <cellStyle name="level1a 3 2 2 2 5 6 2" xfId="3543"/>
    <cellStyle name="level1a 3 2 2 2 6" xfId="3544"/>
    <cellStyle name="level1a 3 2 2 2 6 2" xfId="3545"/>
    <cellStyle name="level1a 3 2 2 2 6 2 2" xfId="3546"/>
    <cellStyle name="level1a 3 2 2 2 6 2 2 2" xfId="3547"/>
    <cellStyle name="level1a 3 2 2 2 6 2 3" xfId="3548"/>
    <cellStyle name="level1a 3 2 2 2 6 2 3 2" xfId="3549"/>
    <cellStyle name="level1a 3 2 2 2 6 2 3 2 2" xfId="3550"/>
    <cellStyle name="level1a 3 2 2 2 6 2 4" xfId="3551"/>
    <cellStyle name="level1a 3 2 2 2 6 3" xfId="3552"/>
    <cellStyle name="level1a 3 2 2 2 6 3 2" xfId="3553"/>
    <cellStyle name="level1a 3 2 2 2 6 3 2 2" xfId="3554"/>
    <cellStyle name="level1a 3 2 2 2 6 3 3" xfId="3555"/>
    <cellStyle name="level1a 3 2 2 2 6 3 3 2" xfId="3556"/>
    <cellStyle name="level1a 3 2 2 2 6 3 3 2 2" xfId="3557"/>
    <cellStyle name="level1a 3 2 2 2 6 3 4" xfId="3558"/>
    <cellStyle name="level1a 3 2 2 2 6 4" xfId="3559"/>
    <cellStyle name="level1a 3 2 2 2 6 4 2" xfId="3560"/>
    <cellStyle name="level1a 3 2 2 2 6 5" xfId="3561"/>
    <cellStyle name="level1a 3 2 2 2 6 5 2" xfId="3562"/>
    <cellStyle name="level1a 3 2 2 2 6 5 2 2" xfId="3563"/>
    <cellStyle name="level1a 3 2 2 2 6 6" xfId="3564"/>
    <cellStyle name="level1a 3 2 2 2 6 6 2" xfId="3565"/>
    <cellStyle name="level1a 3 2 2 2 7" xfId="3566"/>
    <cellStyle name="level1a 3 2 2 2 7 2" xfId="3567"/>
    <cellStyle name="level1a 3 2 2 2 7 2 2" xfId="3568"/>
    <cellStyle name="level1a 3 2 2 2 7 3" xfId="3569"/>
    <cellStyle name="level1a 3 2 2 2 7 3 2" xfId="3570"/>
    <cellStyle name="level1a 3 2 2 2 7 3 2 2" xfId="3571"/>
    <cellStyle name="level1a 3 2 2 2 7 4" xfId="3572"/>
    <cellStyle name="level1a 3 2 2 2 8" xfId="3573"/>
    <cellStyle name="level1a 3 2 2 2 8 2" xfId="3574"/>
    <cellStyle name="level1a 3 2 2 2_STUD aligned by INSTIT" xfId="3575"/>
    <cellStyle name="level1a 3 2 2 3" xfId="3576"/>
    <cellStyle name="level1a 3 2 2 3 2" xfId="3577"/>
    <cellStyle name="level1a 3 2 2 3 2 2" xfId="3578"/>
    <cellStyle name="level1a 3 2 2 3 2 2 2" xfId="3579"/>
    <cellStyle name="level1a 3 2 2 3 2 2 2 2" xfId="3580"/>
    <cellStyle name="level1a 3 2 2 3 2 2 3" xfId="3581"/>
    <cellStyle name="level1a 3 2 2 3 2 2 3 2" xfId="3582"/>
    <cellStyle name="level1a 3 2 2 3 2 2 3 2 2" xfId="3583"/>
    <cellStyle name="level1a 3 2 2 3 2 2 4" xfId="3584"/>
    <cellStyle name="level1a 3 2 2 3 2 3" xfId="3585"/>
    <cellStyle name="level1a 3 2 2 3 2 3 2" xfId="3586"/>
    <cellStyle name="level1a 3 2 2 3 2 3 2 2" xfId="3587"/>
    <cellStyle name="level1a 3 2 2 3 2 3 3" xfId="3588"/>
    <cellStyle name="level1a 3 2 2 3 2 3 3 2" xfId="3589"/>
    <cellStyle name="level1a 3 2 2 3 2 3 3 2 2" xfId="3590"/>
    <cellStyle name="level1a 3 2 2 3 2 3 4" xfId="3591"/>
    <cellStyle name="level1a 3 2 2 3 2 3 4 2" xfId="3592"/>
    <cellStyle name="level1a 3 2 2 3 2 4" xfId="3593"/>
    <cellStyle name="level1a 3 2 2 3 2 5" xfId="3594"/>
    <cellStyle name="level1a 3 2 2 3 2 5 2" xfId="3595"/>
    <cellStyle name="level1a 3 2 2 3 2 5 2 2" xfId="3596"/>
    <cellStyle name="level1a 3 2 2 3 2 6" xfId="3597"/>
    <cellStyle name="level1a 3 2 2 3 2 6 2" xfId="3598"/>
    <cellStyle name="level1a 3 2 2 3 3" xfId="3599"/>
    <cellStyle name="level1a 3 2 2 3 3 2" xfId="3600"/>
    <cellStyle name="level1a 3 2 2 3 3 2 2" xfId="3601"/>
    <cellStyle name="level1a 3 2 2 3 3 2 2 2" xfId="3602"/>
    <cellStyle name="level1a 3 2 2 3 3 2 3" xfId="3603"/>
    <cellStyle name="level1a 3 2 2 3 3 2 3 2" xfId="3604"/>
    <cellStyle name="level1a 3 2 2 3 3 2 3 2 2" xfId="3605"/>
    <cellStyle name="level1a 3 2 2 3 3 2 4" xfId="3606"/>
    <cellStyle name="level1a 3 2 2 3 3 3" xfId="3607"/>
    <cellStyle name="level1a 3 2 2 3 3 3 2" xfId="3608"/>
    <cellStyle name="level1a 3 2 2 3 3 3 2 2" xfId="3609"/>
    <cellStyle name="level1a 3 2 2 3 3 3 3" xfId="3610"/>
    <cellStyle name="level1a 3 2 2 3 3 3 3 2" xfId="3611"/>
    <cellStyle name="level1a 3 2 2 3 3 3 3 2 2" xfId="3612"/>
    <cellStyle name="level1a 3 2 2 3 3 3 4" xfId="3613"/>
    <cellStyle name="level1a 3 2 2 3 3 4" xfId="3614"/>
    <cellStyle name="level1a 3 2 2 3 3 4 2" xfId="3615"/>
    <cellStyle name="level1a 3 2 2 3 3 5" xfId="3616"/>
    <cellStyle name="level1a 3 2 2 3 3 5 2" xfId="3617"/>
    <cellStyle name="level1a 3 2 2 3 4" xfId="3618"/>
    <cellStyle name="level1a 3 2 2 3 4 2" xfId="3619"/>
    <cellStyle name="level1a 3 2 2 3 4 2 2" xfId="3620"/>
    <cellStyle name="level1a 3 2 2 3 4 2 2 2" xfId="3621"/>
    <cellStyle name="level1a 3 2 2 3 4 2 3" xfId="3622"/>
    <cellStyle name="level1a 3 2 2 3 4 2 3 2" xfId="3623"/>
    <cellStyle name="level1a 3 2 2 3 4 2 3 2 2" xfId="3624"/>
    <cellStyle name="level1a 3 2 2 3 4 2 4" xfId="3625"/>
    <cellStyle name="level1a 3 2 2 3 4 3" xfId="3626"/>
    <cellStyle name="level1a 3 2 2 3 4 3 2" xfId="3627"/>
    <cellStyle name="level1a 3 2 2 3 4 3 2 2" xfId="3628"/>
    <cellStyle name="level1a 3 2 2 3 4 3 3" xfId="3629"/>
    <cellStyle name="level1a 3 2 2 3 4 3 3 2" xfId="3630"/>
    <cellStyle name="level1a 3 2 2 3 4 3 3 2 2" xfId="3631"/>
    <cellStyle name="level1a 3 2 2 3 4 3 4" xfId="3632"/>
    <cellStyle name="level1a 3 2 2 3 4 4" xfId="3633"/>
    <cellStyle name="level1a 3 2 2 3 4 4 2" xfId="3634"/>
    <cellStyle name="level1a 3 2 2 3 4 5" xfId="3635"/>
    <cellStyle name="level1a 3 2 2 3 4 5 2" xfId="3636"/>
    <cellStyle name="level1a 3 2 2 3 4 5 2 2" xfId="3637"/>
    <cellStyle name="level1a 3 2 2 3 4 6" xfId="3638"/>
    <cellStyle name="level1a 3 2 2 3 4 6 2" xfId="3639"/>
    <cellStyle name="level1a 3 2 2 3 5" xfId="3640"/>
    <cellStyle name="level1a 3 2 2 3 5 2" xfId="3641"/>
    <cellStyle name="level1a 3 2 2 3 5 2 2" xfId="3642"/>
    <cellStyle name="level1a 3 2 2 3 5 2 2 2" xfId="3643"/>
    <cellStyle name="level1a 3 2 2 3 5 2 3" xfId="3644"/>
    <cellStyle name="level1a 3 2 2 3 5 2 3 2" xfId="3645"/>
    <cellStyle name="level1a 3 2 2 3 5 2 3 2 2" xfId="3646"/>
    <cellStyle name="level1a 3 2 2 3 5 2 4" xfId="3647"/>
    <cellStyle name="level1a 3 2 2 3 5 3" xfId="3648"/>
    <cellStyle name="level1a 3 2 2 3 5 3 2" xfId="3649"/>
    <cellStyle name="level1a 3 2 2 3 5 3 2 2" xfId="3650"/>
    <cellStyle name="level1a 3 2 2 3 5 3 3" xfId="3651"/>
    <cellStyle name="level1a 3 2 2 3 5 3 3 2" xfId="3652"/>
    <cellStyle name="level1a 3 2 2 3 5 3 3 2 2" xfId="3653"/>
    <cellStyle name="level1a 3 2 2 3 5 3 4" xfId="3654"/>
    <cellStyle name="level1a 3 2 2 3 5 4" xfId="3655"/>
    <cellStyle name="level1a 3 2 2 3 5 4 2" xfId="3656"/>
    <cellStyle name="level1a 3 2 2 3 5 5" xfId="3657"/>
    <cellStyle name="level1a 3 2 2 3 5 5 2" xfId="3658"/>
    <cellStyle name="level1a 3 2 2 3 5 5 2 2" xfId="3659"/>
    <cellStyle name="level1a 3 2 2 3 5 6" xfId="3660"/>
    <cellStyle name="level1a 3 2 2 3 5 6 2" xfId="3661"/>
    <cellStyle name="level1a 3 2 2 3 6" xfId="3662"/>
    <cellStyle name="level1a 3 2 2 3 6 2" xfId="3663"/>
    <cellStyle name="level1a 3 2 2 3 6 2 2" xfId="3664"/>
    <cellStyle name="level1a 3 2 2 3 6 2 2 2" xfId="3665"/>
    <cellStyle name="level1a 3 2 2 3 6 2 3" xfId="3666"/>
    <cellStyle name="level1a 3 2 2 3 6 2 3 2" xfId="3667"/>
    <cellStyle name="level1a 3 2 2 3 6 2 3 2 2" xfId="3668"/>
    <cellStyle name="level1a 3 2 2 3 6 2 4" xfId="3669"/>
    <cellStyle name="level1a 3 2 2 3 6 3" xfId="3670"/>
    <cellStyle name="level1a 3 2 2 3 6 3 2" xfId="3671"/>
    <cellStyle name="level1a 3 2 2 3 6 3 2 2" xfId="3672"/>
    <cellStyle name="level1a 3 2 2 3 6 3 3" xfId="3673"/>
    <cellStyle name="level1a 3 2 2 3 6 3 3 2" xfId="3674"/>
    <cellStyle name="level1a 3 2 2 3 6 3 3 2 2" xfId="3675"/>
    <cellStyle name="level1a 3 2 2 3 6 3 4" xfId="3676"/>
    <cellStyle name="level1a 3 2 2 3 6 4" xfId="3677"/>
    <cellStyle name="level1a 3 2 2 3 6 4 2" xfId="3678"/>
    <cellStyle name="level1a 3 2 2 3 6 5" xfId="3679"/>
    <cellStyle name="level1a 3 2 2 3 6 5 2" xfId="3680"/>
    <cellStyle name="level1a 3 2 2 3 6 5 2 2" xfId="3681"/>
    <cellStyle name="level1a 3 2 2 3 6 6" xfId="3682"/>
    <cellStyle name="level1a 3 2 2 3 6 6 2" xfId="3683"/>
    <cellStyle name="level1a 3 2 2 3 7" xfId="3684"/>
    <cellStyle name="level1a 3 2 2 3 7 2" xfId="3685"/>
    <cellStyle name="level1a 3 2 2 3 7 2 2" xfId="3686"/>
    <cellStyle name="level1a 3 2 2 3 7 3" xfId="3687"/>
    <cellStyle name="level1a 3 2 2 3 7 3 2" xfId="3688"/>
    <cellStyle name="level1a 3 2 2 3 7 3 2 2" xfId="3689"/>
    <cellStyle name="level1a 3 2 2 3 7 4" xfId="3690"/>
    <cellStyle name="level1a 3 2 2 3 8" xfId="3691"/>
    <cellStyle name="level1a 3 2 2 3 8 2" xfId="3692"/>
    <cellStyle name="level1a 3 2 2 3 8 2 2" xfId="3693"/>
    <cellStyle name="level1a 3 2 2 3 8 3" xfId="3694"/>
    <cellStyle name="level1a 3 2 2 3 8 3 2" xfId="3695"/>
    <cellStyle name="level1a 3 2 2 3 8 3 2 2" xfId="3696"/>
    <cellStyle name="level1a 3 2 2 3 8 4" xfId="3697"/>
    <cellStyle name="level1a 3 2 2 3 9" xfId="3698"/>
    <cellStyle name="level1a 3 2 2 3 9 2" xfId="3699"/>
    <cellStyle name="level1a 3 2 2 3_STUD aligned by INSTIT" xfId="3700"/>
    <cellStyle name="level1a 3 2 2 4" xfId="3701"/>
    <cellStyle name="level1a 3 2 2 4 2" xfId="3702"/>
    <cellStyle name="level1a 3 2 2 4 2 2" xfId="3703"/>
    <cellStyle name="level1a 3 2 2 4 2 2 2" xfId="3704"/>
    <cellStyle name="level1a 3 2 2 4 2 3" xfId="3705"/>
    <cellStyle name="level1a 3 2 2 4 2 3 2" xfId="3706"/>
    <cellStyle name="level1a 3 2 2 4 2 3 2 2" xfId="3707"/>
    <cellStyle name="level1a 3 2 2 4 2 4" xfId="3708"/>
    <cellStyle name="level1a 3 2 2 4 3" xfId="3709"/>
    <cellStyle name="level1a 3 2 2 4 3 2" xfId="3710"/>
    <cellStyle name="level1a 3 2 2 4 3 2 2" xfId="3711"/>
    <cellStyle name="level1a 3 2 2 4 3 3" xfId="3712"/>
    <cellStyle name="level1a 3 2 2 4 3 3 2" xfId="3713"/>
    <cellStyle name="level1a 3 2 2 4 3 3 2 2" xfId="3714"/>
    <cellStyle name="level1a 3 2 2 4 3 4" xfId="3715"/>
    <cellStyle name="level1a 3 2 2 4 3 4 2" xfId="3716"/>
    <cellStyle name="level1a 3 2 2 4 4" xfId="3717"/>
    <cellStyle name="level1a 3 2 2 4 5" xfId="3718"/>
    <cellStyle name="level1a 3 2 2 4 5 2" xfId="3719"/>
    <cellStyle name="level1a 3 2 2 4 6" xfId="3720"/>
    <cellStyle name="level1a 3 2 2 4 6 2" xfId="3721"/>
    <cellStyle name="level1a 3 2 2 5" xfId="3722"/>
    <cellStyle name="level1a 3 2 2 5 2" xfId="3723"/>
    <cellStyle name="level1a 3 2 2 5 2 2" xfId="3724"/>
    <cellStyle name="level1a 3 2 2 5 2 2 2" xfId="3725"/>
    <cellStyle name="level1a 3 2 2 5 2 3" xfId="3726"/>
    <cellStyle name="level1a 3 2 2 5 2 3 2" xfId="3727"/>
    <cellStyle name="level1a 3 2 2 5 2 3 2 2" xfId="3728"/>
    <cellStyle name="level1a 3 2 2 5 2 4" xfId="3729"/>
    <cellStyle name="level1a 3 2 2 5 3" xfId="3730"/>
    <cellStyle name="level1a 3 2 2 5 3 2" xfId="3731"/>
    <cellStyle name="level1a 3 2 2 5 3 2 2" xfId="3732"/>
    <cellStyle name="level1a 3 2 2 5 3 3" xfId="3733"/>
    <cellStyle name="level1a 3 2 2 5 3 3 2" xfId="3734"/>
    <cellStyle name="level1a 3 2 2 5 3 3 2 2" xfId="3735"/>
    <cellStyle name="level1a 3 2 2 5 3 4" xfId="3736"/>
    <cellStyle name="level1a 3 2 2 5 3 4 2" xfId="3737"/>
    <cellStyle name="level1a 3 2 2 5 4" xfId="3738"/>
    <cellStyle name="level1a 3 2 2 5 5" xfId="3739"/>
    <cellStyle name="level1a 3 2 2 5 5 2" xfId="3740"/>
    <cellStyle name="level1a 3 2 2 5 6" xfId="3741"/>
    <cellStyle name="level1a 3 2 2 5 6 2" xfId="3742"/>
    <cellStyle name="level1a 3 2 2 5 6 2 2" xfId="3743"/>
    <cellStyle name="level1a 3 2 2 5 7" xfId="3744"/>
    <cellStyle name="level1a 3 2 2 5 7 2" xfId="3745"/>
    <cellStyle name="level1a 3 2 2 6" xfId="3746"/>
    <cellStyle name="level1a 3 2 2 6 2" xfId="3747"/>
    <cellStyle name="level1a 3 2 2 6 2 2" xfId="3748"/>
    <cellStyle name="level1a 3 2 2 6 2 2 2" xfId="3749"/>
    <cellStyle name="level1a 3 2 2 6 2 3" xfId="3750"/>
    <cellStyle name="level1a 3 2 2 6 2 3 2" xfId="3751"/>
    <cellStyle name="level1a 3 2 2 6 2 3 2 2" xfId="3752"/>
    <cellStyle name="level1a 3 2 2 6 2 4" xfId="3753"/>
    <cellStyle name="level1a 3 2 2 6 3" xfId="3754"/>
    <cellStyle name="level1a 3 2 2 6 3 2" xfId="3755"/>
    <cellStyle name="level1a 3 2 2 6 3 2 2" xfId="3756"/>
    <cellStyle name="level1a 3 2 2 6 3 3" xfId="3757"/>
    <cellStyle name="level1a 3 2 2 6 3 3 2" xfId="3758"/>
    <cellStyle name="level1a 3 2 2 6 3 3 2 2" xfId="3759"/>
    <cellStyle name="level1a 3 2 2 6 3 4" xfId="3760"/>
    <cellStyle name="level1a 3 2 2 6 3 4 2" xfId="3761"/>
    <cellStyle name="level1a 3 2 2 6 4" xfId="3762"/>
    <cellStyle name="level1a 3 2 2 6 5" xfId="3763"/>
    <cellStyle name="level1a 3 2 2 6 5 2" xfId="3764"/>
    <cellStyle name="level1a 3 2 2 6 5 2 2" xfId="3765"/>
    <cellStyle name="level1a 3 2 2 6 6" xfId="3766"/>
    <cellStyle name="level1a 3 2 2 6 6 2" xfId="3767"/>
    <cellStyle name="level1a 3 2 2 7" xfId="3768"/>
    <cellStyle name="level1a 3 2 2 7 2" xfId="3769"/>
    <cellStyle name="level1a 3 2 2 7 2 2" xfId="3770"/>
    <cellStyle name="level1a 3 2 2 7 2 2 2" xfId="3771"/>
    <cellStyle name="level1a 3 2 2 7 2 3" xfId="3772"/>
    <cellStyle name="level1a 3 2 2 7 2 3 2" xfId="3773"/>
    <cellStyle name="level1a 3 2 2 7 2 3 2 2" xfId="3774"/>
    <cellStyle name="level1a 3 2 2 7 2 4" xfId="3775"/>
    <cellStyle name="level1a 3 2 2 7 3" xfId="3776"/>
    <cellStyle name="level1a 3 2 2 7 3 2" xfId="3777"/>
    <cellStyle name="level1a 3 2 2 7 3 2 2" xfId="3778"/>
    <cellStyle name="level1a 3 2 2 7 3 3" xfId="3779"/>
    <cellStyle name="level1a 3 2 2 7 3 3 2" xfId="3780"/>
    <cellStyle name="level1a 3 2 2 7 3 3 2 2" xfId="3781"/>
    <cellStyle name="level1a 3 2 2 7 3 4" xfId="3782"/>
    <cellStyle name="level1a 3 2 2 7 3 4 2" xfId="3783"/>
    <cellStyle name="level1a 3 2 2 7 4" xfId="3784"/>
    <cellStyle name="level1a 3 2 2 7 5" xfId="3785"/>
    <cellStyle name="level1a 3 2 2 7 5 2" xfId="3786"/>
    <cellStyle name="level1a 3 2 2 7 6" xfId="3787"/>
    <cellStyle name="level1a 3 2 2 7 6 2" xfId="3788"/>
    <cellStyle name="level1a 3 2 2 7 6 2 2" xfId="3789"/>
    <cellStyle name="level1a 3 2 2 7 7" xfId="3790"/>
    <cellStyle name="level1a 3 2 2 7 7 2" xfId="3791"/>
    <cellStyle name="level1a 3 2 2 8" xfId="3792"/>
    <cellStyle name="level1a 3 2 2 8 2" xfId="3793"/>
    <cellStyle name="level1a 3 2 2 8 2 2" xfId="3794"/>
    <cellStyle name="level1a 3 2 2 8 2 2 2" xfId="3795"/>
    <cellStyle name="level1a 3 2 2 8 2 3" xfId="3796"/>
    <cellStyle name="level1a 3 2 2 8 2 3 2" xfId="3797"/>
    <cellStyle name="level1a 3 2 2 8 2 3 2 2" xfId="3798"/>
    <cellStyle name="level1a 3 2 2 8 2 4" xfId="3799"/>
    <cellStyle name="level1a 3 2 2 8 3" xfId="3800"/>
    <cellStyle name="level1a 3 2 2 8 3 2" xfId="3801"/>
    <cellStyle name="level1a 3 2 2 8 3 2 2" xfId="3802"/>
    <cellStyle name="level1a 3 2 2 8 3 3" xfId="3803"/>
    <cellStyle name="level1a 3 2 2 8 3 3 2" xfId="3804"/>
    <cellStyle name="level1a 3 2 2 8 3 3 2 2" xfId="3805"/>
    <cellStyle name="level1a 3 2 2 8 3 4" xfId="3806"/>
    <cellStyle name="level1a 3 2 2 8 4" xfId="3807"/>
    <cellStyle name="level1a 3 2 2 8 4 2" xfId="3808"/>
    <cellStyle name="level1a 3 2 2 8 5" xfId="3809"/>
    <cellStyle name="level1a 3 2 2 8 5 2" xfId="3810"/>
    <cellStyle name="level1a 3 2 2 8 5 2 2" xfId="3811"/>
    <cellStyle name="level1a 3 2 2 8 6" xfId="3812"/>
    <cellStyle name="level1a 3 2 2 8 6 2" xfId="3813"/>
    <cellStyle name="level1a 3 2 2 9" xfId="3814"/>
    <cellStyle name="level1a 3 2 2 9 2" xfId="3815"/>
    <cellStyle name="level1a 3 2 2 9 2 2" xfId="3816"/>
    <cellStyle name="level1a 3 2 2 9 3" xfId="3817"/>
    <cellStyle name="level1a 3 2 2 9 3 2" xfId="3818"/>
    <cellStyle name="level1a 3 2 2 9 3 2 2" xfId="3819"/>
    <cellStyle name="level1a 3 2 2 9 4" xfId="3820"/>
    <cellStyle name="level1a 3 2 2_STUD aligned by INSTIT" xfId="3821"/>
    <cellStyle name="level1a 3 2 3" xfId="3822"/>
    <cellStyle name="level1a 3 2 3 10" xfId="3823"/>
    <cellStyle name="level1a 3 2 3 10 2" xfId="3824"/>
    <cellStyle name="level1a 3 2 3 2" xfId="3825"/>
    <cellStyle name="level1a 3 2 3 2 2" xfId="3826"/>
    <cellStyle name="level1a 3 2 3 2 2 2" xfId="3827"/>
    <cellStyle name="level1a 3 2 3 2 2 2 2" xfId="3828"/>
    <cellStyle name="level1a 3 2 3 2 2 2 2 2" xfId="3829"/>
    <cellStyle name="level1a 3 2 3 2 2 2 3" xfId="3830"/>
    <cellStyle name="level1a 3 2 3 2 2 2 3 2" xfId="3831"/>
    <cellStyle name="level1a 3 2 3 2 2 2 3 2 2" xfId="3832"/>
    <cellStyle name="level1a 3 2 3 2 2 2 4" xfId="3833"/>
    <cellStyle name="level1a 3 2 3 2 2 3" xfId="3834"/>
    <cellStyle name="level1a 3 2 3 2 2 3 2" xfId="3835"/>
    <cellStyle name="level1a 3 2 3 2 2 3 2 2" xfId="3836"/>
    <cellStyle name="level1a 3 2 3 2 2 3 3" xfId="3837"/>
    <cellStyle name="level1a 3 2 3 2 2 3 3 2" xfId="3838"/>
    <cellStyle name="level1a 3 2 3 2 2 3 3 2 2" xfId="3839"/>
    <cellStyle name="level1a 3 2 3 2 2 3 4" xfId="3840"/>
    <cellStyle name="level1a 3 2 3 2 2 3 4 2" xfId="3841"/>
    <cellStyle name="level1a 3 2 3 2 2 4" xfId="3842"/>
    <cellStyle name="level1a 3 2 3 2 2 5" xfId="3843"/>
    <cellStyle name="level1a 3 2 3 2 2 5 2" xfId="3844"/>
    <cellStyle name="level1a 3 2 3 2 2 6" xfId="3845"/>
    <cellStyle name="level1a 3 2 3 2 2 6 2" xfId="3846"/>
    <cellStyle name="level1a 3 2 3 2 3" xfId="3847"/>
    <cellStyle name="level1a 3 2 3 2 3 2" xfId="3848"/>
    <cellStyle name="level1a 3 2 3 2 3 2 2" xfId="3849"/>
    <cellStyle name="level1a 3 2 3 2 3 2 2 2" xfId="3850"/>
    <cellStyle name="level1a 3 2 3 2 3 2 3" xfId="3851"/>
    <cellStyle name="level1a 3 2 3 2 3 2 3 2" xfId="3852"/>
    <cellStyle name="level1a 3 2 3 2 3 2 3 2 2" xfId="3853"/>
    <cellStyle name="level1a 3 2 3 2 3 2 4" xfId="3854"/>
    <cellStyle name="level1a 3 2 3 2 3 3" xfId="3855"/>
    <cellStyle name="level1a 3 2 3 2 3 3 2" xfId="3856"/>
    <cellStyle name="level1a 3 2 3 2 3 3 2 2" xfId="3857"/>
    <cellStyle name="level1a 3 2 3 2 3 3 3" xfId="3858"/>
    <cellStyle name="level1a 3 2 3 2 3 3 3 2" xfId="3859"/>
    <cellStyle name="level1a 3 2 3 2 3 3 3 2 2" xfId="3860"/>
    <cellStyle name="level1a 3 2 3 2 3 3 4" xfId="3861"/>
    <cellStyle name="level1a 3 2 3 2 3 3 4 2" xfId="3862"/>
    <cellStyle name="level1a 3 2 3 2 3 4" xfId="3863"/>
    <cellStyle name="level1a 3 2 3 2 3 5" xfId="3864"/>
    <cellStyle name="level1a 3 2 3 2 3 5 2" xfId="3865"/>
    <cellStyle name="level1a 3 2 3 2 3 5 2 2" xfId="3866"/>
    <cellStyle name="level1a 3 2 3 2 3 6" xfId="3867"/>
    <cellStyle name="level1a 3 2 3 2 3 6 2" xfId="3868"/>
    <cellStyle name="level1a 3 2 3 2 4" xfId="3869"/>
    <cellStyle name="level1a 3 2 3 2 4 2" xfId="3870"/>
    <cellStyle name="level1a 3 2 3 2 4 2 2" xfId="3871"/>
    <cellStyle name="level1a 3 2 3 2 4 2 2 2" xfId="3872"/>
    <cellStyle name="level1a 3 2 3 2 4 2 3" xfId="3873"/>
    <cellStyle name="level1a 3 2 3 2 4 2 3 2" xfId="3874"/>
    <cellStyle name="level1a 3 2 3 2 4 2 3 2 2" xfId="3875"/>
    <cellStyle name="level1a 3 2 3 2 4 2 4" xfId="3876"/>
    <cellStyle name="level1a 3 2 3 2 4 3" xfId="3877"/>
    <cellStyle name="level1a 3 2 3 2 4 3 2" xfId="3878"/>
    <cellStyle name="level1a 3 2 3 2 4 3 2 2" xfId="3879"/>
    <cellStyle name="level1a 3 2 3 2 4 3 3" xfId="3880"/>
    <cellStyle name="level1a 3 2 3 2 4 3 3 2" xfId="3881"/>
    <cellStyle name="level1a 3 2 3 2 4 3 3 2 2" xfId="3882"/>
    <cellStyle name="level1a 3 2 3 2 4 3 4" xfId="3883"/>
    <cellStyle name="level1a 3 2 3 2 4 3 4 2" xfId="3884"/>
    <cellStyle name="level1a 3 2 3 2 4 4" xfId="3885"/>
    <cellStyle name="level1a 3 2 3 2 4 5" xfId="3886"/>
    <cellStyle name="level1a 3 2 3 2 4 5 2" xfId="3887"/>
    <cellStyle name="level1a 3 2 3 2 4 6" xfId="3888"/>
    <cellStyle name="level1a 3 2 3 2 4 6 2" xfId="3889"/>
    <cellStyle name="level1a 3 2 3 2 4 6 2 2" xfId="3890"/>
    <cellStyle name="level1a 3 2 3 2 4 7" xfId="3891"/>
    <cellStyle name="level1a 3 2 3 2 4 7 2" xfId="3892"/>
    <cellStyle name="level1a 3 2 3 2 5" xfId="3893"/>
    <cellStyle name="level1a 3 2 3 2 5 2" xfId="3894"/>
    <cellStyle name="level1a 3 2 3 2 5 2 2" xfId="3895"/>
    <cellStyle name="level1a 3 2 3 2 5 2 2 2" xfId="3896"/>
    <cellStyle name="level1a 3 2 3 2 5 2 3" xfId="3897"/>
    <cellStyle name="level1a 3 2 3 2 5 2 3 2" xfId="3898"/>
    <cellStyle name="level1a 3 2 3 2 5 2 3 2 2" xfId="3899"/>
    <cellStyle name="level1a 3 2 3 2 5 2 4" xfId="3900"/>
    <cellStyle name="level1a 3 2 3 2 5 3" xfId="3901"/>
    <cellStyle name="level1a 3 2 3 2 5 3 2" xfId="3902"/>
    <cellStyle name="level1a 3 2 3 2 5 3 2 2" xfId="3903"/>
    <cellStyle name="level1a 3 2 3 2 5 3 3" xfId="3904"/>
    <cellStyle name="level1a 3 2 3 2 5 3 3 2" xfId="3905"/>
    <cellStyle name="level1a 3 2 3 2 5 3 3 2 2" xfId="3906"/>
    <cellStyle name="level1a 3 2 3 2 5 3 4" xfId="3907"/>
    <cellStyle name="level1a 3 2 3 2 5 4" xfId="3908"/>
    <cellStyle name="level1a 3 2 3 2 5 4 2" xfId="3909"/>
    <cellStyle name="level1a 3 2 3 2 5 5" xfId="3910"/>
    <cellStyle name="level1a 3 2 3 2 5 5 2" xfId="3911"/>
    <cellStyle name="level1a 3 2 3 2 5 5 2 2" xfId="3912"/>
    <cellStyle name="level1a 3 2 3 2 5 6" xfId="3913"/>
    <cellStyle name="level1a 3 2 3 2 5 6 2" xfId="3914"/>
    <cellStyle name="level1a 3 2 3 2 6" xfId="3915"/>
    <cellStyle name="level1a 3 2 3 2 6 2" xfId="3916"/>
    <cellStyle name="level1a 3 2 3 2 6 2 2" xfId="3917"/>
    <cellStyle name="level1a 3 2 3 2 6 2 2 2" xfId="3918"/>
    <cellStyle name="level1a 3 2 3 2 6 2 3" xfId="3919"/>
    <cellStyle name="level1a 3 2 3 2 6 2 3 2" xfId="3920"/>
    <cellStyle name="level1a 3 2 3 2 6 2 3 2 2" xfId="3921"/>
    <cellStyle name="level1a 3 2 3 2 6 2 4" xfId="3922"/>
    <cellStyle name="level1a 3 2 3 2 6 3" xfId="3923"/>
    <cellStyle name="level1a 3 2 3 2 6 3 2" xfId="3924"/>
    <cellStyle name="level1a 3 2 3 2 6 3 2 2" xfId="3925"/>
    <cellStyle name="level1a 3 2 3 2 6 3 3" xfId="3926"/>
    <cellStyle name="level1a 3 2 3 2 6 3 3 2" xfId="3927"/>
    <cellStyle name="level1a 3 2 3 2 6 3 3 2 2" xfId="3928"/>
    <cellStyle name="level1a 3 2 3 2 6 3 4" xfId="3929"/>
    <cellStyle name="level1a 3 2 3 2 6 4" xfId="3930"/>
    <cellStyle name="level1a 3 2 3 2 6 4 2" xfId="3931"/>
    <cellStyle name="level1a 3 2 3 2 6 5" xfId="3932"/>
    <cellStyle name="level1a 3 2 3 2 6 5 2" xfId="3933"/>
    <cellStyle name="level1a 3 2 3 2 6 5 2 2" xfId="3934"/>
    <cellStyle name="level1a 3 2 3 2 6 6" xfId="3935"/>
    <cellStyle name="level1a 3 2 3 2 6 6 2" xfId="3936"/>
    <cellStyle name="level1a 3 2 3 2 7" xfId="3937"/>
    <cellStyle name="level1a 3 2 3 2 7 2" xfId="3938"/>
    <cellStyle name="level1a 3 2 3 2 7 2 2" xfId="3939"/>
    <cellStyle name="level1a 3 2 3 2 7 3" xfId="3940"/>
    <cellStyle name="level1a 3 2 3 2 7 3 2" xfId="3941"/>
    <cellStyle name="level1a 3 2 3 2 7 3 2 2" xfId="3942"/>
    <cellStyle name="level1a 3 2 3 2 7 4" xfId="3943"/>
    <cellStyle name="level1a 3 2 3 2 8" xfId="3944"/>
    <cellStyle name="level1a 3 2 3 2 8 2" xfId="3945"/>
    <cellStyle name="level1a 3 2 3 2_STUD aligned by INSTIT" xfId="3946"/>
    <cellStyle name="level1a 3 2 3 3" xfId="3947"/>
    <cellStyle name="level1a 3 2 3 3 2" xfId="3948"/>
    <cellStyle name="level1a 3 2 3 3 2 2" xfId="3949"/>
    <cellStyle name="level1a 3 2 3 3 2 2 2" xfId="3950"/>
    <cellStyle name="level1a 3 2 3 3 2 2 2 2" xfId="3951"/>
    <cellStyle name="level1a 3 2 3 3 2 2 3" xfId="3952"/>
    <cellStyle name="level1a 3 2 3 3 2 2 3 2" xfId="3953"/>
    <cellStyle name="level1a 3 2 3 3 2 2 3 2 2" xfId="3954"/>
    <cellStyle name="level1a 3 2 3 3 2 2 4" xfId="3955"/>
    <cellStyle name="level1a 3 2 3 3 2 3" xfId="3956"/>
    <cellStyle name="level1a 3 2 3 3 2 3 2" xfId="3957"/>
    <cellStyle name="level1a 3 2 3 3 2 3 2 2" xfId="3958"/>
    <cellStyle name="level1a 3 2 3 3 2 3 3" xfId="3959"/>
    <cellStyle name="level1a 3 2 3 3 2 3 3 2" xfId="3960"/>
    <cellStyle name="level1a 3 2 3 3 2 3 3 2 2" xfId="3961"/>
    <cellStyle name="level1a 3 2 3 3 2 3 4" xfId="3962"/>
    <cellStyle name="level1a 3 2 3 3 2 3 4 2" xfId="3963"/>
    <cellStyle name="level1a 3 2 3 3 2 4" xfId="3964"/>
    <cellStyle name="level1a 3 2 3 3 2 5" xfId="3965"/>
    <cellStyle name="level1a 3 2 3 3 2 5 2" xfId="3966"/>
    <cellStyle name="level1a 3 2 3 3 2 5 2 2" xfId="3967"/>
    <cellStyle name="level1a 3 2 3 3 2 6" xfId="3968"/>
    <cellStyle name="level1a 3 2 3 3 2 6 2" xfId="3969"/>
    <cellStyle name="level1a 3 2 3 3 3" xfId="3970"/>
    <cellStyle name="level1a 3 2 3 3 3 2" xfId="3971"/>
    <cellStyle name="level1a 3 2 3 3 3 2 2" xfId="3972"/>
    <cellStyle name="level1a 3 2 3 3 3 2 2 2" xfId="3973"/>
    <cellStyle name="level1a 3 2 3 3 3 2 3" xfId="3974"/>
    <cellStyle name="level1a 3 2 3 3 3 2 3 2" xfId="3975"/>
    <cellStyle name="level1a 3 2 3 3 3 2 3 2 2" xfId="3976"/>
    <cellStyle name="level1a 3 2 3 3 3 2 4" xfId="3977"/>
    <cellStyle name="level1a 3 2 3 3 3 3" xfId="3978"/>
    <cellStyle name="level1a 3 2 3 3 3 3 2" xfId="3979"/>
    <cellStyle name="level1a 3 2 3 3 3 3 2 2" xfId="3980"/>
    <cellStyle name="level1a 3 2 3 3 3 3 3" xfId="3981"/>
    <cellStyle name="level1a 3 2 3 3 3 3 3 2" xfId="3982"/>
    <cellStyle name="level1a 3 2 3 3 3 3 3 2 2" xfId="3983"/>
    <cellStyle name="level1a 3 2 3 3 3 3 4" xfId="3984"/>
    <cellStyle name="level1a 3 2 3 3 3 4" xfId="3985"/>
    <cellStyle name="level1a 3 2 3 3 3 4 2" xfId="3986"/>
    <cellStyle name="level1a 3 2 3 3 3 5" xfId="3987"/>
    <cellStyle name="level1a 3 2 3 3 3 5 2" xfId="3988"/>
    <cellStyle name="level1a 3 2 3 3 4" xfId="3989"/>
    <cellStyle name="level1a 3 2 3 3 4 2" xfId="3990"/>
    <cellStyle name="level1a 3 2 3 3 4 2 2" xfId="3991"/>
    <cellStyle name="level1a 3 2 3 3 4 2 2 2" xfId="3992"/>
    <cellStyle name="level1a 3 2 3 3 4 2 3" xfId="3993"/>
    <cellStyle name="level1a 3 2 3 3 4 2 3 2" xfId="3994"/>
    <cellStyle name="level1a 3 2 3 3 4 2 3 2 2" xfId="3995"/>
    <cellStyle name="level1a 3 2 3 3 4 2 4" xfId="3996"/>
    <cellStyle name="level1a 3 2 3 3 4 3" xfId="3997"/>
    <cellStyle name="level1a 3 2 3 3 4 3 2" xfId="3998"/>
    <cellStyle name="level1a 3 2 3 3 4 3 2 2" xfId="3999"/>
    <cellStyle name="level1a 3 2 3 3 4 3 3" xfId="4000"/>
    <cellStyle name="level1a 3 2 3 3 4 3 3 2" xfId="4001"/>
    <cellStyle name="level1a 3 2 3 3 4 3 3 2 2" xfId="4002"/>
    <cellStyle name="level1a 3 2 3 3 4 3 4" xfId="4003"/>
    <cellStyle name="level1a 3 2 3 3 4 4" xfId="4004"/>
    <cellStyle name="level1a 3 2 3 3 4 4 2" xfId="4005"/>
    <cellStyle name="level1a 3 2 3 3 4 5" xfId="4006"/>
    <cellStyle name="level1a 3 2 3 3 4 5 2" xfId="4007"/>
    <cellStyle name="level1a 3 2 3 3 4 5 2 2" xfId="4008"/>
    <cellStyle name="level1a 3 2 3 3 4 6" xfId="4009"/>
    <cellStyle name="level1a 3 2 3 3 4 6 2" xfId="4010"/>
    <cellStyle name="level1a 3 2 3 3 5" xfId="4011"/>
    <cellStyle name="level1a 3 2 3 3 5 2" xfId="4012"/>
    <cellStyle name="level1a 3 2 3 3 5 2 2" xfId="4013"/>
    <cellStyle name="level1a 3 2 3 3 5 2 2 2" xfId="4014"/>
    <cellStyle name="level1a 3 2 3 3 5 2 3" xfId="4015"/>
    <cellStyle name="level1a 3 2 3 3 5 2 3 2" xfId="4016"/>
    <cellStyle name="level1a 3 2 3 3 5 2 3 2 2" xfId="4017"/>
    <cellStyle name="level1a 3 2 3 3 5 2 4" xfId="4018"/>
    <cellStyle name="level1a 3 2 3 3 5 3" xfId="4019"/>
    <cellStyle name="level1a 3 2 3 3 5 3 2" xfId="4020"/>
    <cellStyle name="level1a 3 2 3 3 5 3 2 2" xfId="4021"/>
    <cellStyle name="level1a 3 2 3 3 5 3 3" xfId="4022"/>
    <cellStyle name="level1a 3 2 3 3 5 3 3 2" xfId="4023"/>
    <cellStyle name="level1a 3 2 3 3 5 3 3 2 2" xfId="4024"/>
    <cellStyle name="level1a 3 2 3 3 5 3 4" xfId="4025"/>
    <cellStyle name="level1a 3 2 3 3 5 4" xfId="4026"/>
    <cellStyle name="level1a 3 2 3 3 5 4 2" xfId="4027"/>
    <cellStyle name="level1a 3 2 3 3 5 5" xfId="4028"/>
    <cellStyle name="level1a 3 2 3 3 5 5 2" xfId="4029"/>
    <cellStyle name="level1a 3 2 3 3 5 5 2 2" xfId="4030"/>
    <cellStyle name="level1a 3 2 3 3 5 6" xfId="4031"/>
    <cellStyle name="level1a 3 2 3 3 5 6 2" xfId="4032"/>
    <cellStyle name="level1a 3 2 3 3 6" xfId="4033"/>
    <cellStyle name="level1a 3 2 3 3 6 2" xfId="4034"/>
    <cellStyle name="level1a 3 2 3 3 6 2 2" xfId="4035"/>
    <cellStyle name="level1a 3 2 3 3 6 2 2 2" xfId="4036"/>
    <cellStyle name="level1a 3 2 3 3 6 2 3" xfId="4037"/>
    <cellStyle name="level1a 3 2 3 3 6 2 3 2" xfId="4038"/>
    <cellStyle name="level1a 3 2 3 3 6 2 3 2 2" xfId="4039"/>
    <cellStyle name="level1a 3 2 3 3 6 2 4" xfId="4040"/>
    <cellStyle name="level1a 3 2 3 3 6 3" xfId="4041"/>
    <cellStyle name="level1a 3 2 3 3 6 3 2" xfId="4042"/>
    <cellStyle name="level1a 3 2 3 3 6 3 2 2" xfId="4043"/>
    <cellStyle name="level1a 3 2 3 3 6 3 3" xfId="4044"/>
    <cellStyle name="level1a 3 2 3 3 6 3 3 2" xfId="4045"/>
    <cellStyle name="level1a 3 2 3 3 6 3 3 2 2" xfId="4046"/>
    <cellStyle name="level1a 3 2 3 3 6 3 4" xfId="4047"/>
    <cellStyle name="level1a 3 2 3 3 6 4" xfId="4048"/>
    <cellStyle name="level1a 3 2 3 3 6 4 2" xfId="4049"/>
    <cellStyle name="level1a 3 2 3 3 6 5" xfId="4050"/>
    <cellStyle name="level1a 3 2 3 3 6 5 2" xfId="4051"/>
    <cellStyle name="level1a 3 2 3 3 6 5 2 2" xfId="4052"/>
    <cellStyle name="level1a 3 2 3 3 6 6" xfId="4053"/>
    <cellStyle name="level1a 3 2 3 3 6 6 2" xfId="4054"/>
    <cellStyle name="level1a 3 2 3 3 7" xfId="4055"/>
    <cellStyle name="level1a 3 2 3 3 7 2" xfId="4056"/>
    <cellStyle name="level1a 3 2 3 3 7 2 2" xfId="4057"/>
    <cellStyle name="level1a 3 2 3 3 7 3" xfId="4058"/>
    <cellStyle name="level1a 3 2 3 3 7 3 2" xfId="4059"/>
    <cellStyle name="level1a 3 2 3 3 7 3 2 2" xfId="4060"/>
    <cellStyle name="level1a 3 2 3 3 7 4" xfId="4061"/>
    <cellStyle name="level1a 3 2 3 3 8" xfId="4062"/>
    <cellStyle name="level1a 3 2 3 3 8 2" xfId="4063"/>
    <cellStyle name="level1a 3 2 3 3 8 2 2" xfId="4064"/>
    <cellStyle name="level1a 3 2 3 3 8 3" xfId="4065"/>
    <cellStyle name="level1a 3 2 3 3 8 3 2" xfId="4066"/>
    <cellStyle name="level1a 3 2 3 3 8 3 2 2" xfId="4067"/>
    <cellStyle name="level1a 3 2 3 3 8 4" xfId="4068"/>
    <cellStyle name="level1a 3 2 3 3 9" xfId="4069"/>
    <cellStyle name="level1a 3 2 3 3 9 2" xfId="4070"/>
    <cellStyle name="level1a 3 2 3 3_STUD aligned by INSTIT" xfId="4071"/>
    <cellStyle name="level1a 3 2 3 4" xfId="4072"/>
    <cellStyle name="level1a 3 2 3 4 2" xfId="4073"/>
    <cellStyle name="level1a 3 2 3 4 2 2" xfId="4074"/>
    <cellStyle name="level1a 3 2 3 4 2 2 2" xfId="4075"/>
    <cellStyle name="level1a 3 2 3 4 2 3" xfId="4076"/>
    <cellStyle name="level1a 3 2 3 4 2 3 2" xfId="4077"/>
    <cellStyle name="level1a 3 2 3 4 2 3 2 2" xfId="4078"/>
    <cellStyle name="level1a 3 2 3 4 2 4" xfId="4079"/>
    <cellStyle name="level1a 3 2 3 4 3" xfId="4080"/>
    <cellStyle name="level1a 3 2 3 4 3 2" xfId="4081"/>
    <cellStyle name="level1a 3 2 3 4 3 2 2" xfId="4082"/>
    <cellStyle name="level1a 3 2 3 4 3 3" xfId="4083"/>
    <cellStyle name="level1a 3 2 3 4 3 3 2" xfId="4084"/>
    <cellStyle name="level1a 3 2 3 4 3 3 2 2" xfId="4085"/>
    <cellStyle name="level1a 3 2 3 4 3 4" xfId="4086"/>
    <cellStyle name="level1a 3 2 3 4 3 4 2" xfId="4087"/>
    <cellStyle name="level1a 3 2 3 4 4" xfId="4088"/>
    <cellStyle name="level1a 3 2 3 4 5" xfId="4089"/>
    <cellStyle name="level1a 3 2 3 4 5 2" xfId="4090"/>
    <cellStyle name="level1a 3 2 3 4 6" xfId="4091"/>
    <cellStyle name="level1a 3 2 3 4 6 2" xfId="4092"/>
    <cellStyle name="level1a 3 2 3 5" xfId="4093"/>
    <cellStyle name="level1a 3 2 3 5 2" xfId="4094"/>
    <cellStyle name="level1a 3 2 3 5 2 2" xfId="4095"/>
    <cellStyle name="level1a 3 2 3 5 2 2 2" xfId="4096"/>
    <cellStyle name="level1a 3 2 3 5 2 3" xfId="4097"/>
    <cellStyle name="level1a 3 2 3 5 2 3 2" xfId="4098"/>
    <cellStyle name="level1a 3 2 3 5 2 3 2 2" xfId="4099"/>
    <cellStyle name="level1a 3 2 3 5 2 4" xfId="4100"/>
    <cellStyle name="level1a 3 2 3 5 3" xfId="4101"/>
    <cellStyle name="level1a 3 2 3 5 3 2" xfId="4102"/>
    <cellStyle name="level1a 3 2 3 5 3 2 2" xfId="4103"/>
    <cellStyle name="level1a 3 2 3 5 3 3" xfId="4104"/>
    <cellStyle name="level1a 3 2 3 5 3 3 2" xfId="4105"/>
    <cellStyle name="level1a 3 2 3 5 3 3 2 2" xfId="4106"/>
    <cellStyle name="level1a 3 2 3 5 3 4" xfId="4107"/>
    <cellStyle name="level1a 3 2 3 5 3 4 2" xfId="4108"/>
    <cellStyle name="level1a 3 2 3 5 4" xfId="4109"/>
    <cellStyle name="level1a 3 2 3 5 5" xfId="4110"/>
    <cellStyle name="level1a 3 2 3 5 5 2" xfId="4111"/>
    <cellStyle name="level1a 3 2 3 5 6" xfId="4112"/>
    <cellStyle name="level1a 3 2 3 5 6 2" xfId="4113"/>
    <cellStyle name="level1a 3 2 3 5 6 2 2" xfId="4114"/>
    <cellStyle name="level1a 3 2 3 5 7" xfId="4115"/>
    <cellStyle name="level1a 3 2 3 5 7 2" xfId="4116"/>
    <cellStyle name="level1a 3 2 3 6" xfId="4117"/>
    <cellStyle name="level1a 3 2 3 6 2" xfId="4118"/>
    <cellStyle name="level1a 3 2 3 6 2 2" xfId="4119"/>
    <cellStyle name="level1a 3 2 3 6 2 2 2" xfId="4120"/>
    <cellStyle name="level1a 3 2 3 6 2 3" xfId="4121"/>
    <cellStyle name="level1a 3 2 3 6 2 3 2" xfId="4122"/>
    <cellStyle name="level1a 3 2 3 6 2 3 2 2" xfId="4123"/>
    <cellStyle name="level1a 3 2 3 6 2 4" xfId="4124"/>
    <cellStyle name="level1a 3 2 3 6 3" xfId="4125"/>
    <cellStyle name="level1a 3 2 3 6 3 2" xfId="4126"/>
    <cellStyle name="level1a 3 2 3 6 3 2 2" xfId="4127"/>
    <cellStyle name="level1a 3 2 3 6 3 3" xfId="4128"/>
    <cellStyle name="level1a 3 2 3 6 3 3 2" xfId="4129"/>
    <cellStyle name="level1a 3 2 3 6 3 3 2 2" xfId="4130"/>
    <cellStyle name="level1a 3 2 3 6 3 4" xfId="4131"/>
    <cellStyle name="level1a 3 2 3 6 3 4 2" xfId="4132"/>
    <cellStyle name="level1a 3 2 3 6 4" xfId="4133"/>
    <cellStyle name="level1a 3 2 3 6 5" xfId="4134"/>
    <cellStyle name="level1a 3 2 3 6 5 2" xfId="4135"/>
    <cellStyle name="level1a 3 2 3 6 5 2 2" xfId="4136"/>
    <cellStyle name="level1a 3 2 3 6 6" xfId="4137"/>
    <cellStyle name="level1a 3 2 3 6 6 2" xfId="4138"/>
    <cellStyle name="level1a 3 2 3 7" xfId="4139"/>
    <cellStyle name="level1a 3 2 3 7 2" xfId="4140"/>
    <cellStyle name="level1a 3 2 3 7 2 2" xfId="4141"/>
    <cellStyle name="level1a 3 2 3 7 2 2 2" xfId="4142"/>
    <cellStyle name="level1a 3 2 3 7 2 3" xfId="4143"/>
    <cellStyle name="level1a 3 2 3 7 2 3 2" xfId="4144"/>
    <cellStyle name="level1a 3 2 3 7 2 3 2 2" xfId="4145"/>
    <cellStyle name="level1a 3 2 3 7 2 4" xfId="4146"/>
    <cellStyle name="level1a 3 2 3 7 3" xfId="4147"/>
    <cellStyle name="level1a 3 2 3 7 3 2" xfId="4148"/>
    <cellStyle name="level1a 3 2 3 7 3 2 2" xfId="4149"/>
    <cellStyle name="level1a 3 2 3 7 3 3" xfId="4150"/>
    <cellStyle name="level1a 3 2 3 7 3 3 2" xfId="4151"/>
    <cellStyle name="level1a 3 2 3 7 3 3 2 2" xfId="4152"/>
    <cellStyle name="level1a 3 2 3 7 3 4" xfId="4153"/>
    <cellStyle name="level1a 3 2 3 7 3 4 2" xfId="4154"/>
    <cellStyle name="level1a 3 2 3 7 4" xfId="4155"/>
    <cellStyle name="level1a 3 2 3 7 5" xfId="4156"/>
    <cellStyle name="level1a 3 2 3 7 5 2" xfId="4157"/>
    <cellStyle name="level1a 3 2 3 7 6" xfId="4158"/>
    <cellStyle name="level1a 3 2 3 7 6 2" xfId="4159"/>
    <cellStyle name="level1a 3 2 3 7 6 2 2" xfId="4160"/>
    <cellStyle name="level1a 3 2 3 7 7" xfId="4161"/>
    <cellStyle name="level1a 3 2 3 7 7 2" xfId="4162"/>
    <cellStyle name="level1a 3 2 3 8" xfId="4163"/>
    <cellStyle name="level1a 3 2 3 8 2" xfId="4164"/>
    <cellStyle name="level1a 3 2 3 8 2 2" xfId="4165"/>
    <cellStyle name="level1a 3 2 3 8 2 2 2" xfId="4166"/>
    <cellStyle name="level1a 3 2 3 8 2 3" xfId="4167"/>
    <cellStyle name="level1a 3 2 3 8 2 3 2" xfId="4168"/>
    <cellStyle name="level1a 3 2 3 8 2 3 2 2" xfId="4169"/>
    <cellStyle name="level1a 3 2 3 8 2 4" xfId="4170"/>
    <cellStyle name="level1a 3 2 3 8 3" xfId="4171"/>
    <cellStyle name="level1a 3 2 3 8 3 2" xfId="4172"/>
    <cellStyle name="level1a 3 2 3 8 3 2 2" xfId="4173"/>
    <cellStyle name="level1a 3 2 3 8 3 3" xfId="4174"/>
    <cellStyle name="level1a 3 2 3 8 3 3 2" xfId="4175"/>
    <cellStyle name="level1a 3 2 3 8 3 3 2 2" xfId="4176"/>
    <cellStyle name="level1a 3 2 3 8 3 4" xfId="4177"/>
    <cellStyle name="level1a 3 2 3 8 4" xfId="4178"/>
    <cellStyle name="level1a 3 2 3 8 4 2" xfId="4179"/>
    <cellStyle name="level1a 3 2 3 8 5" xfId="4180"/>
    <cellStyle name="level1a 3 2 3 8 5 2" xfId="4181"/>
    <cellStyle name="level1a 3 2 3 8 5 2 2" xfId="4182"/>
    <cellStyle name="level1a 3 2 3 8 6" xfId="4183"/>
    <cellStyle name="level1a 3 2 3 8 6 2" xfId="4184"/>
    <cellStyle name="level1a 3 2 3 9" xfId="4185"/>
    <cellStyle name="level1a 3 2 3 9 2" xfId="4186"/>
    <cellStyle name="level1a 3 2 3 9 2 2" xfId="4187"/>
    <cellStyle name="level1a 3 2 3 9 3" xfId="4188"/>
    <cellStyle name="level1a 3 2 3 9 3 2" xfId="4189"/>
    <cellStyle name="level1a 3 2 3 9 3 2 2" xfId="4190"/>
    <cellStyle name="level1a 3 2 3 9 4" xfId="4191"/>
    <cellStyle name="level1a 3 2 3_STUD aligned by INSTIT" xfId="4192"/>
    <cellStyle name="level1a 3 2 4" xfId="4193"/>
    <cellStyle name="level1a 3 2 4 2" xfId="4194"/>
    <cellStyle name="level1a 3 2 4 2 2" xfId="4195"/>
    <cellStyle name="level1a 3 2 4 2 2 2" xfId="4196"/>
    <cellStyle name="level1a 3 2 4 2 2 2 2" xfId="4197"/>
    <cellStyle name="level1a 3 2 4 2 2 3" xfId="4198"/>
    <cellStyle name="level1a 3 2 4 2 2 3 2" xfId="4199"/>
    <cellStyle name="level1a 3 2 4 2 2 3 2 2" xfId="4200"/>
    <cellStyle name="level1a 3 2 4 2 2 4" xfId="4201"/>
    <cellStyle name="level1a 3 2 4 2 3" xfId="4202"/>
    <cellStyle name="level1a 3 2 4 2 3 2" xfId="4203"/>
    <cellStyle name="level1a 3 2 4 2 3 2 2" xfId="4204"/>
    <cellStyle name="level1a 3 2 4 2 3 3" xfId="4205"/>
    <cellStyle name="level1a 3 2 4 2 3 3 2" xfId="4206"/>
    <cellStyle name="level1a 3 2 4 2 3 3 2 2" xfId="4207"/>
    <cellStyle name="level1a 3 2 4 2 3 4" xfId="4208"/>
    <cellStyle name="level1a 3 2 4 2 3 4 2" xfId="4209"/>
    <cellStyle name="level1a 3 2 4 2 4" xfId="4210"/>
    <cellStyle name="level1a 3 2 4 2 5" xfId="4211"/>
    <cellStyle name="level1a 3 2 4 2 5 2" xfId="4212"/>
    <cellStyle name="level1a 3 2 4 2 6" xfId="4213"/>
    <cellStyle name="level1a 3 2 4 2 6 2" xfId="4214"/>
    <cellStyle name="level1a 3 2 4 3" xfId="4215"/>
    <cellStyle name="level1a 3 2 4 3 2" xfId="4216"/>
    <cellStyle name="level1a 3 2 4 3 2 2" xfId="4217"/>
    <cellStyle name="level1a 3 2 4 3 2 2 2" xfId="4218"/>
    <cellStyle name="level1a 3 2 4 3 2 3" xfId="4219"/>
    <cellStyle name="level1a 3 2 4 3 2 3 2" xfId="4220"/>
    <cellStyle name="level1a 3 2 4 3 2 3 2 2" xfId="4221"/>
    <cellStyle name="level1a 3 2 4 3 2 4" xfId="4222"/>
    <cellStyle name="level1a 3 2 4 3 3" xfId="4223"/>
    <cellStyle name="level1a 3 2 4 3 3 2" xfId="4224"/>
    <cellStyle name="level1a 3 2 4 3 3 2 2" xfId="4225"/>
    <cellStyle name="level1a 3 2 4 3 3 3" xfId="4226"/>
    <cellStyle name="level1a 3 2 4 3 3 3 2" xfId="4227"/>
    <cellStyle name="level1a 3 2 4 3 3 3 2 2" xfId="4228"/>
    <cellStyle name="level1a 3 2 4 3 3 4" xfId="4229"/>
    <cellStyle name="level1a 3 2 4 3 3 4 2" xfId="4230"/>
    <cellStyle name="level1a 3 2 4 3 4" xfId="4231"/>
    <cellStyle name="level1a 3 2 4 3 5" xfId="4232"/>
    <cellStyle name="level1a 3 2 4 3 5 2" xfId="4233"/>
    <cellStyle name="level1a 3 2 4 3 5 2 2" xfId="4234"/>
    <cellStyle name="level1a 3 2 4 3 6" xfId="4235"/>
    <cellStyle name="level1a 3 2 4 3 6 2" xfId="4236"/>
    <cellStyle name="level1a 3 2 4 4" xfId="4237"/>
    <cellStyle name="level1a 3 2 4 4 2" xfId="4238"/>
    <cellStyle name="level1a 3 2 4 4 2 2" xfId="4239"/>
    <cellStyle name="level1a 3 2 4 4 2 2 2" xfId="4240"/>
    <cellStyle name="level1a 3 2 4 4 2 3" xfId="4241"/>
    <cellStyle name="level1a 3 2 4 4 2 3 2" xfId="4242"/>
    <cellStyle name="level1a 3 2 4 4 2 3 2 2" xfId="4243"/>
    <cellStyle name="level1a 3 2 4 4 2 4" xfId="4244"/>
    <cellStyle name="level1a 3 2 4 4 3" xfId="4245"/>
    <cellStyle name="level1a 3 2 4 4 3 2" xfId="4246"/>
    <cellStyle name="level1a 3 2 4 4 3 2 2" xfId="4247"/>
    <cellStyle name="level1a 3 2 4 4 3 3" xfId="4248"/>
    <cellStyle name="level1a 3 2 4 4 3 3 2" xfId="4249"/>
    <cellStyle name="level1a 3 2 4 4 3 3 2 2" xfId="4250"/>
    <cellStyle name="level1a 3 2 4 4 3 4" xfId="4251"/>
    <cellStyle name="level1a 3 2 4 4 3 4 2" xfId="4252"/>
    <cellStyle name="level1a 3 2 4 4 4" xfId="4253"/>
    <cellStyle name="level1a 3 2 4 4 5" xfId="4254"/>
    <cellStyle name="level1a 3 2 4 4 5 2" xfId="4255"/>
    <cellStyle name="level1a 3 2 4 4 6" xfId="4256"/>
    <cellStyle name="level1a 3 2 4 4 6 2" xfId="4257"/>
    <cellStyle name="level1a 3 2 4 4 6 2 2" xfId="4258"/>
    <cellStyle name="level1a 3 2 4 4 7" xfId="4259"/>
    <cellStyle name="level1a 3 2 4 4 7 2" xfId="4260"/>
    <cellStyle name="level1a 3 2 4 5" xfId="4261"/>
    <cellStyle name="level1a 3 2 4 5 2" xfId="4262"/>
    <cellStyle name="level1a 3 2 4 5 2 2" xfId="4263"/>
    <cellStyle name="level1a 3 2 4 5 2 2 2" xfId="4264"/>
    <cellStyle name="level1a 3 2 4 5 2 3" xfId="4265"/>
    <cellStyle name="level1a 3 2 4 5 2 3 2" xfId="4266"/>
    <cellStyle name="level1a 3 2 4 5 2 3 2 2" xfId="4267"/>
    <cellStyle name="level1a 3 2 4 5 2 4" xfId="4268"/>
    <cellStyle name="level1a 3 2 4 5 3" xfId="4269"/>
    <cellStyle name="level1a 3 2 4 5 3 2" xfId="4270"/>
    <cellStyle name="level1a 3 2 4 5 3 2 2" xfId="4271"/>
    <cellStyle name="level1a 3 2 4 5 3 3" xfId="4272"/>
    <cellStyle name="level1a 3 2 4 5 3 3 2" xfId="4273"/>
    <cellStyle name="level1a 3 2 4 5 3 3 2 2" xfId="4274"/>
    <cellStyle name="level1a 3 2 4 5 3 4" xfId="4275"/>
    <cellStyle name="level1a 3 2 4 5 4" xfId="4276"/>
    <cellStyle name="level1a 3 2 4 5 4 2" xfId="4277"/>
    <cellStyle name="level1a 3 2 4 5 5" xfId="4278"/>
    <cellStyle name="level1a 3 2 4 5 5 2" xfId="4279"/>
    <cellStyle name="level1a 3 2 4 5 5 2 2" xfId="4280"/>
    <cellStyle name="level1a 3 2 4 5 6" xfId="4281"/>
    <cellStyle name="level1a 3 2 4 5 6 2" xfId="4282"/>
    <cellStyle name="level1a 3 2 4 6" xfId="4283"/>
    <cellStyle name="level1a 3 2 4 6 2" xfId="4284"/>
    <cellStyle name="level1a 3 2 4 6 2 2" xfId="4285"/>
    <cellStyle name="level1a 3 2 4 6 2 2 2" xfId="4286"/>
    <cellStyle name="level1a 3 2 4 6 2 3" xfId="4287"/>
    <cellStyle name="level1a 3 2 4 6 2 3 2" xfId="4288"/>
    <cellStyle name="level1a 3 2 4 6 2 3 2 2" xfId="4289"/>
    <cellStyle name="level1a 3 2 4 6 2 4" xfId="4290"/>
    <cellStyle name="level1a 3 2 4 6 3" xfId="4291"/>
    <cellStyle name="level1a 3 2 4 6 3 2" xfId="4292"/>
    <cellStyle name="level1a 3 2 4 6 3 2 2" xfId="4293"/>
    <cellStyle name="level1a 3 2 4 6 3 3" xfId="4294"/>
    <cellStyle name="level1a 3 2 4 6 3 3 2" xfId="4295"/>
    <cellStyle name="level1a 3 2 4 6 3 3 2 2" xfId="4296"/>
    <cellStyle name="level1a 3 2 4 6 3 4" xfId="4297"/>
    <cellStyle name="level1a 3 2 4 6 4" xfId="4298"/>
    <cellStyle name="level1a 3 2 4 6 4 2" xfId="4299"/>
    <cellStyle name="level1a 3 2 4 6 5" xfId="4300"/>
    <cellStyle name="level1a 3 2 4 6 5 2" xfId="4301"/>
    <cellStyle name="level1a 3 2 4 6 5 2 2" xfId="4302"/>
    <cellStyle name="level1a 3 2 4 6 6" xfId="4303"/>
    <cellStyle name="level1a 3 2 4 6 6 2" xfId="4304"/>
    <cellStyle name="level1a 3 2 4 7" xfId="4305"/>
    <cellStyle name="level1a 3 2 4 7 2" xfId="4306"/>
    <cellStyle name="level1a 3 2 4 7 2 2" xfId="4307"/>
    <cellStyle name="level1a 3 2 4 7 3" xfId="4308"/>
    <cellStyle name="level1a 3 2 4 7 3 2" xfId="4309"/>
    <cellStyle name="level1a 3 2 4 7 3 2 2" xfId="4310"/>
    <cellStyle name="level1a 3 2 4 7 4" xfId="4311"/>
    <cellStyle name="level1a 3 2 4 8" xfId="4312"/>
    <cellStyle name="level1a 3 2 4 8 2" xfId="4313"/>
    <cellStyle name="level1a 3 2 4_STUD aligned by INSTIT" xfId="4314"/>
    <cellStyle name="level1a 3 2 5" xfId="4315"/>
    <cellStyle name="level1a 3 2 5 2" xfId="4316"/>
    <cellStyle name="level1a 3 2 5 2 2" xfId="4317"/>
    <cellStyle name="level1a 3 2 5 2 2 2" xfId="4318"/>
    <cellStyle name="level1a 3 2 5 2 2 2 2" xfId="4319"/>
    <cellStyle name="level1a 3 2 5 2 2 3" xfId="4320"/>
    <cellStyle name="level1a 3 2 5 2 2 3 2" xfId="4321"/>
    <cellStyle name="level1a 3 2 5 2 2 3 2 2" xfId="4322"/>
    <cellStyle name="level1a 3 2 5 2 2 4" xfId="4323"/>
    <cellStyle name="level1a 3 2 5 2 3" xfId="4324"/>
    <cellStyle name="level1a 3 2 5 2 3 2" xfId="4325"/>
    <cellStyle name="level1a 3 2 5 2 3 2 2" xfId="4326"/>
    <cellStyle name="level1a 3 2 5 2 3 3" xfId="4327"/>
    <cellStyle name="level1a 3 2 5 2 3 3 2" xfId="4328"/>
    <cellStyle name="level1a 3 2 5 2 3 3 2 2" xfId="4329"/>
    <cellStyle name="level1a 3 2 5 2 3 4" xfId="4330"/>
    <cellStyle name="level1a 3 2 5 2 3 4 2" xfId="4331"/>
    <cellStyle name="level1a 3 2 5 2 4" xfId="4332"/>
    <cellStyle name="level1a 3 2 5 2 5" xfId="4333"/>
    <cellStyle name="level1a 3 2 5 2 5 2" xfId="4334"/>
    <cellStyle name="level1a 3 2 5 2 6" xfId="4335"/>
    <cellStyle name="level1a 3 2 5 2 6 2" xfId="4336"/>
    <cellStyle name="level1a 3 2 5 2 6 2 2" xfId="4337"/>
    <cellStyle name="level1a 3 2 5 2 7" xfId="4338"/>
    <cellStyle name="level1a 3 2 5 2 7 2" xfId="4339"/>
    <cellStyle name="level1a 3 2 5 3" xfId="4340"/>
    <cellStyle name="level1a 3 2 5 3 2" xfId="4341"/>
    <cellStyle name="level1a 3 2 5 3 2 2" xfId="4342"/>
    <cellStyle name="level1a 3 2 5 3 2 2 2" xfId="4343"/>
    <cellStyle name="level1a 3 2 5 3 2 3" xfId="4344"/>
    <cellStyle name="level1a 3 2 5 3 2 3 2" xfId="4345"/>
    <cellStyle name="level1a 3 2 5 3 2 3 2 2" xfId="4346"/>
    <cellStyle name="level1a 3 2 5 3 2 4" xfId="4347"/>
    <cellStyle name="level1a 3 2 5 3 3" xfId="4348"/>
    <cellStyle name="level1a 3 2 5 3 3 2" xfId="4349"/>
    <cellStyle name="level1a 3 2 5 3 3 2 2" xfId="4350"/>
    <cellStyle name="level1a 3 2 5 3 3 3" xfId="4351"/>
    <cellStyle name="level1a 3 2 5 3 3 3 2" xfId="4352"/>
    <cellStyle name="level1a 3 2 5 3 3 3 2 2" xfId="4353"/>
    <cellStyle name="level1a 3 2 5 3 3 4" xfId="4354"/>
    <cellStyle name="level1a 3 2 5 3 3 4 2" xfId="4355"/>
    <cellStyle name="level1a 3 2 5 3 4" xfId="4356"/>
    <cellStyle name="level1a 3 2 5 3 5" xfId="4357"/>
    <cellStyle name="level1a 3 2 5 3 5 2" xfId="4358"/>
    <cellStyle name="level1a 3 2 5 4" xfId="4359"/>
    <cellStyle name="level1a 3 2 5 4 2" xfId="4360"/>
    <cellStyle name="level1a 3 2 5 4 2 2" xfId="4361"/>
    <cellStyle name="level1a 3 2 5 4 2 2 2" xfId="4362"/>
    <cellStyle name="level1a 3 2 5 4 2 3" xfId="4363"/>
    <cellStyle name="level1a 3 2 5 4 2 3 2" xfId="4364"/>
    <cellStyle name="level1a 3 2 5 4 2 3 2 2" xfId="4365"/>
    <cellStyle name="level1a 3 2 5 4 2 4" xfId="4366"/>
    <cellStyle name="level1a 3 2 5 4 3" xfId="4367"/>
    <cellStyle name="level1a 3 2 5 4 3 2" xfId="4368"/>
    <cellStyle name="level1a 3 2 5 4 3 2 2" xfId="4369"/>
    <cellStyle name="level1a 3 2 5 4 3 3" xfId="4370"/>
    <cellStyle name="level1a 3 2 5 4 3 3 2" xfId="4371"/>
    <cellStyle name="level1a 3 2 5 4 3 3 2 2" xfId="4372"/>
    <cellStyle name="level1a 3 2 5 4 3 4" xfId="4373"/>
    <cellStyle name="level1a 3 2 5 4 4" xfId="4374"/>
    <cellStyle name="level1a 3 2 5 4 4 2" xfId="4375"/>
    <cellStyle name="level1a 3 2 5 4 5" xfId="4376"/>
    <cellStyle name="level1a 3 2 5 4 5 2" xfId="4377"/>
    <cellStyle name="level1a 3 2 5 4 5 2 2" xfId="4378"/>
    <cellStyle name="level1a 3 2 5 4 6" xfId="4379"/>
    <cellStyle name="level1a 3 2 5 4 6 2" xfId="4380"/>
    <cellStyle name="level1a 3 2 5 5" xfId="4381"/>
    <cellStyle name="level1a 3 2 5 5 2" xfId="4382"/>
    <cellStyle name="level1a 3 2 5 5 2 2" xfId="4383"/>
    <cellStyle name="level1a 3 2 5 5 2 2 2" xfId="4384"/>
    <cellStyle name="level1a 3 2 5 5 2 3" xfId="4385"/>
    <cellStyle name="level1a 3 2 5 5 2 3 2" xfId="4386"/>
    <cellStyle name="level1a 3 2 5 5 2 3 2 2" xfId="4387"/>
    <cellStyle name="level1a 3 2 5 5 2 4" xfId="4388"/>
    <cellStyle name="level1a 3 2 5 5 3" xfId="4389"/>
    <cellStyle name="level1a 3 2 5 5 3 2" xfId="4390"/>
    <cellStyle name="level1a 3 2 5 5 3 2 2" xfId="4391"/>
    <cellStyle name="level1a 3 2 5 5 3 3" xfId="4392"/>
    <cellStyle name="level1a 3 2 5 5 3 3 2" xfId="4393"/>
    <cellStyle name="level1a 3 2 5 5 3 3 2 2" xfId="4394"/>
    <cellStyle name="level1a 3 2 5 5 3 4" xfId="4395"/>
    <cellStyle name="level1a 3 2 5 5 4" xfId="4396"/>
    <cellStyle name="level1a 3 2 5 5 4 2" xfId="4397"/>
    <cellStyle name="level1a 3 2 5 5 5" xfId="4398"/>
    <cellStyle name="level1a 3 2 5 5 5 2" xfId="4399"/>
    <cellStyle name="level1a 3 2 5 5 5 2 2" xfId="4400"/>
    <cellStyle name="level1a 3 2 5 5 6" xfId="4401"/>
    <cellStyle name="level1a 3 2 5 5 6 2" xfId="4402"/>
    <cellStyle name="level1a 3 2 5 6" xfId="4403"/>
    <cellStyle name="level1a 3 2 5 6 2" xfId="4404"/>
    <cellStyle name="level1a 3 2 5 6 2 2" xfId="4405"/>
    <cellStyle name="level1a 3 2 5 6 2 2 2" xfId="4406"/>
    <cellStyle name="level1a 3 2 5 6 2 3" xfId="4407"/>
    <cellStyle name="level1a 3 2 5 6 2 3 2" xfId="4408"/>
    <cellStyle name="level1a 3 2 5 6 2 3 2 2" xfId="4409"/>
    <cellStyle name="level1a 3 2 5 6 2 4" xfId="4410"/>
    <cellStyle name="level1a 3 2 5 6 3" xfId="4411"/>
    <cellStyle name="level1a 3 2 5 6 3 2" xfId="4412"/>
    <cellStyle name="level1a 3 2 5 6 3 2 2" xfId="4413"/>
    <cellStyle name="level1a 3 2 5 6 3 3" xfId="4414"/>
    <cellStyle name="level1a 3 2 5 6 3 3 2" xfId="4415"/>
    <cellStyle name="level1a 3 2 5 6 3 3 2 2" xfId="4416"/>
    <cellStyle name="level1a 3 2 5 6 3 4" xfId="4417"/>
    <cellStyle name="level1a 3 2 5 6 4" xfId="4418"/>
    <cellStyle name="level1a 3 2 5 6 4 2" xfId="4419"/>
    <cellStyle name="level1a 3 2 5 6 5" xfId="4420"/>
    <cellStyle name="level1a 3 2 5 6 5 2" xfId="4421"/>
    <cellStyle name="level1a 3 2 5 6 5 2 2" xfId="4422"/>
    <cellStyle name="level1a 3 2 5 6 6" xfId="4423"/>
    <cellStyle name="level1a 3 2 5 6 6 2" xfId="4424"/>
    <cellStyle name="level1a 3 2 5 7" xfId="4425"/>
    <cellStyle name="level1a 3 2 5 7 2" xfId="4426"/>
    <cellStyle name="level1a 3 2 5 7 2 2" xfId="4427"/>
    <cellStyle name="level1a 3 2 5 7 3" xfId="4428"/>
    <cellStyle name="level1a 3 2 5 7 3 2" xfId="4429"/>
    <cellStyle name="level1a 3 2 5 7 3 2 2" xfId="4430"/>
    <cellStyle name="level1a 3 2 5 7 4" xfId="4431"/>
    <cellStyle name="level1a 3 2 5 8" xfId="4432"/>
    <cellStyle name="level1a 3 2 5 8 2" xfId="4433"/>
    <cellStyle name="level1a 3 2 5 8 2 2" xfId="4434"/>
    <cellStyle name="level1a 3 2 5 8 3" xfId="4435"/>
    <cellStyle name="level1a 3 2 5 8 3 2" xfId="4436"/>
    <cellStyle name="level1a 3 2 5 8 3 2 2" xfId="4437"/>
    <cellStyle name="level1a 3 2 5 8 4" xfId="4438"/>
    <cellStyle name="level1a 3 2 5 9" xfId="4439"/>
    <cellStyle name="level1a 3 2 5 9 2" xfId="4440"/>
    <cellStyle name="level1a 3 2 5_STUD aligned by INSTIT" xfId="4441"/>
    <cellStyle name="level1a 3 2 6" xfId="4442"/>
    <cellStyle name="level1a 3 2 6 2" xfId="4443"/>
    <cellStyle name="level1a 3 2 6 2 2" xfId="4444"/>
    <cellStyle name="level1a 3 2 6 2 2 2" xfId="4445"/>
    <cellStyle name="level1a 3 2 6 2 3" xfId="4446"/>
    <cellStyle name="level1a 3 2 6 2 3 2" xfId="4447"/>
    <cellStyle name="level1a 3 2 6 2 3 2 2" xfId="4448"/>
    <cellStyle name="level1a 3 2 6 2 4" xfId="4449"/>
    <cellStyle name="level1a 3 2 6 3" xfId="4450"/>
    <cellStyle name="level1a 3 2 6 3 2" xfId="4451"/>
    <cellStyle name="level1a 3 2 6 3 2 2" xfId="4452"/>
    <cellStyle name="level1a 3 2 6 3 3" xfId="4453"/>
    <cellStyle name="level1a 3 2 6 3 3 2" xfId="4454"/>
    <cellStyle name="level1a 3 2 6 3 3 2 2" xfId="4455"/>
    <cellStyle name="level1a 3 2 6 3 4" xfId="4456"/>
    <cellStyle name="level1a 3 2 6 3 4 2" xfId="4457"/>
    <cellStyle name="level1a 3 2 6 4" xfId="4458"/>
    <cellStyle name="level1a 3 2 6 5" xfId="4459"/>
    <cellStyle name="level1a 3 2 6 5 2" xfId="4460"/>
    <cellStyle name="level1a 3 2 6 6" xfId="4461"/>
    <cellStyle name="level1a 3 2 6 6 2" xfId="4462"/>
    <cellStyle name="level1a 3 2 7" xfId="4463"/>
    <cellStyle name="level1a 3 2 7 2" xfId="4464"/>
    <cellStyle name="level1a 3 2 7 2 2" xfId="4465"/>
    <cellStyle name="level1a 3 2 7 2 2 2" xfId="4466"/>
    <cellStyle name="level1a 3 2 7 2 3" xfId="4467"/>
    <cellStyle name="level1a 3 2 7 2 3 2" xfId="4468"/>
    <cellStyle name="level1a 3 2 7 2 3 2 2" xfId="4469"/>
    <cellStyle name="level1a 3 2 7 2 4" xfId="4470"/>
    <cellStyle name="level1a 3 2 7 3" xfId="4471"/>
    <cellStyle name="level1a 3 2 7 3 2" xfId="4472"/>
    <cellStyle name="level1a 3 2 7 3 2 2" xfId="4473"/>
    <cellStyle name="level1a 3 2 7 3 3" xfId="4474"/>
    <cellStyle name="level1a 3 2 7 3 3 2" xfId="4475"/>
    <cellStyle name="level1a 3 2 7 3 3 2 2" xfId="4476"/>
    <cellStyle name="level1a 3 2 7 3 4" xfId="4477"/>
    <cellStyle name="level1a 3 2 7 3 4 2" xfId="4478"/>
    <cellStyle name="level1a 3 2 7 4" xfId="4479"/>
    <cellStyle name="level1a 3 2 7 5" xfId="4480"/>
    <cellStyle name="level1a 3 2 7 5 2" xfId="4481"/>
    <cellStyle name="level1a 3 2 7 6" xfId="4482"/>
    <cellStyle name="level1a 3 2 7 6 2" xfId="4483"/>
    <cellStyle name="level1a 3 2 7 6 2 2" xfId="4484"/>
    <cellStyle name="level1a 3 2 7 7" xfId="4485"/>
    <cellStyle name="level1a 3 2 7 7 2" xfId="4486"/>
    <cellStyle name="level1a 3 2 8" xfId="4487"/>
    <cellStyle name="level1a 3 2 8 2" xfId="4488"/>
    <cellStyle name="level1a 3 2 8 2 2" xfId="4489"/>
    <cellStyle name="level1a 3 2 8 2 2 2" xfId="4490"/>
    <cellStyle name="level1a 3 2 8 2 3" xfId="4491"/>
    <cellStyle name="level1a 3 2 8 2 3 2" xfId="4492"/>
    <cellStyle name="level1a 3 2 8 2 3 2 2" xfId="4493"/>
    <cellStyle name="level1a 3 2 8 2 4" xfId="4494"/>
    <cellStyle name="level1a 3 2 8 3" xfId="4495"/>
    <cellStyle name="level1a 3 2 8 3 2" xfId="4496"/>
    <cellStyle name="level1a 3 2 8 3 2 2" xfId="4497"/>
    <cellStyle name="level1a 3 2 8 3 3" xfId="4498"/>
    <cellStyle name="level1a 3 2 8 3 3 2" xfId="4499"/>
    <cellStyle name="level1a 3 2 8 3 3 2 2" xfId="4500"/>
    <cellStyle name="level1a 3 2 8 3 4" xfId="4501"/>
    <cellStyle name="level1a 3 2 8 3 4 2" xfId="4502"/>
    <cellStyle name="level1a 3 2 8 4" xfId="4503"/>
    <cellStyle name="level1a 3 2 8 5" xfId="4504"/>
    <cellStyle name="level1a 3 2 8 5 2" xfId="4505"/>
    <cellStyle name="level1a 3 2 8 5 2 2" xfId="4506"/>
    <cellStyle name="level1a 3 2 8 6" xfId="4507"/>
    <cellStyle name="level1a 3 2 8 6 2" xfId="4508"/>
    <cellStyle name="level1a 3 2 9" xfId="4509"/>
    <cellStyle name="level1a 3 2 9 2" xfId="4510"/>
    <cellStyle name="level1a 3 2 9 2 2" xfId="4511"/>
    <cellStyle name="level1a 3 2 9 2 2 2" xfId="4512"/>
    <cellStyle name="level1a 3 2 9 2 3" xfId="4513"/>
    <cellStyle name="level1a 3 2 9 2 3 2" xfId="4514"/>
    <cellStyle name="level1a 3 2 9 2 3 2 2" xfId="4515"/>
    <cellStyle name="level1a 3 2 9 2 4" xfId="4516"/>
    <cellStyle name="level1a 3 2 9 3" xfId="4517"/>
    <cellStyle name="level1a 3 2 9 3 2" xfId="4518"/>
    <cellStyle name="level1a 3 2 9 3 2 2" xfId="4519"/>
    <cellStyle name="level1a 3 2 9 3 3" xfId="4520"/>
    <cellStyle name="level1a 3 2 9 3 3 2" xfId="4521"/>
    <cellStyle name="level1a 3 2 9 3 3 2 2" xfId="4522"/>
    <cellStyle name="level1a 3 2 9 3 4" xfId="4523"/>
    <cellStyle name="level1a 3 2 9 3 4 2" xfId="4524"/>
    <cellStyle name="level1a 3 2 9 4" xfId="4525"/>
    <cellStyle name="level1a 3 2 9 5" xfId="4526"/>
    <cellStyle name="level1a 3 2 9 5 2" xfId="4527"/>
    <cellStyle name="level1a 3 2 9 6" xfId="4528"/>
    <cellStyle name="level1a 3 2 9 6 2" xfId="4529"/>
    <cellStyle name="level1a 3 2 9 6 2 2" xfId="4530"/>
    <cellStyle name="level1a 3 2 9 7" xfId="4531"/>
    <cellStyle name="level1a 3 2 9 7 2" xfId="4532"/>
    <cellStyle name="level1a 3 2_STUD aligned by INSTIT" xfId="4533"/>
    <cellStyle name="level1a 3 3" xfId="4534"/>
    <cellStyle name="level1a 3 3 10" xfId="4535"/>
    <cellStyle name="level1a 3 3 10 2" xfId="4536"/>
    <cellStyle name="level1a 3 3 10 2 2" xfId="4537"/>
    <cellStyle name="level1a 3 3 10 3" xfId="4538"/>
    <cellStyle name="level1a 3 3 10 3 2" xfId="4539"/>
    <cellStyle name="level1a 3 3 10 3 2 2" xfId="4540"/>
    <cellStyle name="level1a 3 3 10 4" xfId="4541"/>
    <cellStyle name="level1a 3 3 11" xfId="4542"/>
    <cellStyle name="level1a 3 3 11 2" xfId="4543"/>
    <cellStyle name="level1a 3 3 2" xfId="4544"/>
    <cellStyle name="level1a 3 3 2 10" xfId="4545"/>
    <cellStyle name="level1a 3 3 2 10 2" xfId="4546"/>
    <cellStyle name="level1a 3 3 2 2" xfId="4547"/>
    <cellStyle name="level1a 3 3 2 2 2" xfId="4548"/>
    <cellStyle name="level1a 3 3 2 2 2 2" xfId="4549"/>
    <cellStyle name="level1a 3 3 2 2 2 2 2" xfId="4550"/>
    <cellStyle name="level1a 3 3 2 2 2 2 2 2" xfId="4551"/>
    <cellStyle name="level1a 3 3 2 2 2 2 3" xfId="4552"/>
    <cellStyle name="level1a 3 3 2 2 2 2 3 2" xfId="4553"/>
    <cellStyle name="level1a 3 3 2 2 2 2 3 2 2" xfId="4554"/>
    <cellStyle name="level1a 3 3 2 2 2 2 4" xfId="4555"/>
    <cellStyle name="level1a 3 3 2 2 2 3" xfId="4556"/>
    <cellStyle name="level1a 3 3 2 2 2 3 2" xfId="4557"/>
    <cellStyle name="level1a 3 3 2 2 2 3 2 2" xfId="4558"/>
    <cellStyle name="level1a 3 3 2 2 2 3 3" xfId="4559"/>
    <cellStyle name="level1a 3 3 2 2 2 3 3 2" xfId="4560"/>
    <cellStyle name="level1a 3 3 2 2 2 3 3 2 2" xfId="4561"/>
    <cellStyle name="level1a 3 3 2 2 2 3 4" xfId="4562"/>
    <cellStyle name="level1a 3 3 2 2 2 3 4 2" xfId="4563"/>
    <cellStyle name="level1a 3 3 2 2 2 4" xfId="4564"/>
    <cellStyle name="level1a 3 3 2 2 2 5" xfId="4565"/>
    <cellStyle name="level1a 3 3 2 2 2 5 2" xfId="4566"/>
    <cellStyle name="level1a 3 3 2 2 2 6" xfId="4567"/>
    <cellStyle name="level1a 3 3 2 2 2 6 2" xfId="4568"/>
    <cellStyle name="level1a 3 3 2 2 3" xfId="4569"/>
    <cellStyle name="level1a 3 3 2 2 3 2" xfId="4570"/>
    <cellStyle name="level1a 3 3 2 2 3 2 2" xfId="4571"/>
    <cellStyle name="level1a 3 3 2 2 3 2 2 2" xfId="4572"/>
    <cellStyle name="level1a 3 3 2 2 3 2 3" xfId="4573"/>
    <cellStyle name="level1a 3 3 2 2 3 2 3 2" xfId="4574"/>
    <cellStyle name="level1a 3 3 2 2 3 2 3 2 2" xfId="4575"/>
    <cellStyle name="level1a 3 3 2 2 3 2 4" xfId="4576"/>
    <cellStyle name="level1a 3 3 2 2 3 3" xfId="4577"/>
    <cellStyle name="level1a 3 3 2 2 3 3 2" xfId="4578"/>
    <cellStyle name="level1a 3 3 2 2 3 3 2 2" xfId="4579"/>
    <cellStyle name="level1a 3 3 2 2 3 3 3" xfId="4580"/>
    <cellStyle name="level1a 3 3 2 2 3 3 3 2" xfId="4581"/>
    <cellStyle name="level1a 3 3 2 2 3 3 3 2 2" xfId="4582"/>
    <cellStyle name="level1a 3 3 2 2 3 3 4" xfId="4583"/>
    <cellStyle name="level1a 3 3 2 2 3 3 4 2" xfId="4584"/>
    <cellStyle name="level1a 3 3 2 2 3 4" xfId="4585"/>
    <cellStyle name="level1a 3 3 2 2 3 5" xfId="4586"/>
    <cellStyle name="level1a 3 3 2 2 3 5 2" xfId="4587"/>
    <cellStyle name="level1a 3 3 2 2 3 5 2 2" xfId="4588"/>
    <cellStyle name="level1a 3 3 2 2 3 6" xfId="4589"/>
    <cellStyle name="level1a 3 3 2 2 3 6 2" xfId="4590"/>
    <cellStyle name="level1a 3 3 2 2 4" xfId="4591"/>
    <cellStyle name="level1a 3 3 2 2 4 2" xfId="4592"/>
    <cellStyle name="level1a 3 3 2 2 4 2 2" xfId="4593"/>
    <cellStyle name="level1a 3 3 2 2 4 2 2 2" xfId="4594"/>
    <cellStyle name="level1a 3 3 2 2 4 2 3" xfId="4595"/>
    <cellStyle name="level1a 3 3 2 2 4 2 3 2" xfId="4596"/>
    <cellStyle name="level1a 3 3 2 2 4 2 3 2 2" xfId="4597"/>
    <cellStyle name="level1a 3 3 2 2 4 2 4" xfId="4598"/>
    <cellStyle name="level1a 3 3 2 2 4 3" xfId="4599"/>
    <cellStyle name="level1a 3 3 2 2 4 3 2" xfId="4600"/>
    <cellStyle name="level1a 3 3 2 2 4 3 2 2" xfId="4601"/>
    <cellStyle name="level1a 3 3 2 2 4 3 3" xfId="4602"/>
    <cellStyle name="level1a 3 3 2 2 4 3 3 2" xfId="4603"/>
    <cellStyle name="level1a 3 3 2 2 4 3 3 2 2" xfId="4604"/>
    <cellStyle name="level1a 3 3 2 2 4 3 4" xfId="4605"/>
    <cellStyle name="level1a 3 3 2 2 4 3 4 2" xfId="4606"/>
    <cellStyle name="level1a 3 3 2 2 4 4" xfId="4607"/>
    <cellStyle name="level1a 3 3 2 2 4 5" xfId="4608"/>
    <cellStyle name="level1a 3 3 2 2 4 5 2" xfId="4609"/>
    <cellStyle name="level1a 3 3 2 2 4 6" xfId="4610"/>
    <cellStyle name="level1a 3 3 2 2 4 6 2" xfId="4611"/>
    <cellStyle name="level1a 3 3 2 2 4 6 2 2" xfId="4612"/>
    <cellStyle name="level1a 3 3 2 2 4 7" xfId="4613"/>
    <cellStyle name="level1a 3 3 2 2 4 7 2" xfId="4614"/>
    <cellStyle name="level1a 3 3 2 2 5" xfId="4615"/>
    <cellStyle name="level1a 3 3 2 2 5 2" xfId="4616"/>
    <cellStyle name="level1a 3 3 2 2 5 2 2" xfId="4617"/>
    <cellStyle name="level1a 3 3 2 2 5 2 2 2" xfId="4618"/>
    <cellStyle name="level1a 3 3 2 2 5 2 3" xfId="4619"/>
    <cellStyle name="level1a 3 3 2 2 5 2 3 2" xfId="4620"/>
    <cellStyle name="level1a 3 3 2 2 5 2 3 2 2" xfId="4621"/>
    <cellStyle name="level1a 3 3 2 2 5 2 4" xfId="4622"/>
    <cellStyle name="level1a 3 3 2 2 5 3" xfId="4623"/>
    <cellStyle name="level1a 3 3 2 2 5 3 2" xfId="4624"/>
    <cellStyle name="level1a 3 3 2 2 5 3 2 2" xfId="4625"/>
    <cellStyle name="level1a 3 3 2 2 5 3 3" xfId="4626"/>
    <cellStyle name="level1a 3 3 2 2 5 3 3 2" xfId="4627"/>
    <cellStyle name="level1a 3 3 2 2 5 3 3 2 2" xfId="4628"/>
    <cellStyle name="level1a 3 3 2 2 5 3 4" xfId="4629"/>
    <cellStyle name="level1a 3 3 2 2 5 4" xfId="4630"/>
    <cellStyle name="level1a 3 3 2 2 5 4 2" xfId="4631"/>
    <cellStyle name="level1a 3 3 2 2 5 5" xfId="4632"/>
    <cellStyle name="level1a 3 3 2 2 5 5 2" xfId="4633"/>
    <cellStyle name="level1a 3 3 2 2 5 5 2 2" xfId="4634"/>
    <cellStyle name="level1a 3 3 2 2 5 6" xfId="4635"/>
    <cellStyle name="level1a 3 3 2 2 5 6 2" xfId="4636"/>
    <cellStyle name="level1a 3 3 2 2 6" xfId="4637"/>
    <cellStyle name="level1a 3 3 2 2 6 2" xfId="4638"/>
    <cellStyle name="level1a 3 3 2 2 6 2 2" xfId="4639"/>
    <cellStyle name="level1a 3 3 2 2 6 2 2 2" xfId="4640"/>
    <cellStyle name="level1a 3 3 2 2 6 2 3" xfId="4641"/>
    <cellStyle name="level1a 3 3 2 2 6 2 3 2" xfId="4642"/>
    <cellStyle name="level1a 3 3 2 2 6 2 3 2 2" xfId="4643"/>
    <cellStyle name="level1a 3 3 2 2 6 2 4" xfId="4644"/>
    <cellStyle name="level1a 3 3 2 2 6 3" xfId="4645"/>
    <cellStyle name="level1a 3 3 2 2 6 3 2" xfId="4646"/>
    <cellStyle name="level1a 3 3 2 2 6 3 2 2" xfId="4647"/>
    <cellStyle name="level1a 3 3 2 2 6 3 3" xfId="4648"/>
    <cellStyle name="level1a 3 3 2 2 6 3 3 2" xfId="4649"/>
    <cellStyle name="level1a 3 3 2 2 6 3 3 2 2" xfId="4650"/>
    <cellStyle name="level1a 3 3 2 2 6 3 4" xfId="4651"/>
    <cellStyle name="level1a 3 3 2 2 6 4" xfId="4652"/>
    <cellStyle name="level1a 3 3 2 2 6 4 2" xfId="4653"/>
    <cellStyle name="level1a 3 3 2 2 6 5" xfId="4654"/>
    <cellStyle name="level1a 3 3 2 2 6 5 2" xfId="4655"/>
    <cellStyle name="level1a 3 3 2 2 6 5 2 2" xfId="4656"/>
    <cellStyle name="level1a 3 3 2 2 6 6" xfId="4657"/>
    <cellStyle name="level1a 3 3 2 2 6 6 2" xfId="4658"/>
    <cellStyle name="level1a 3 3 2 2 7" xfId="4659"/>
    <cellStyle name="level1a 3 3 2 2 7 2" xfId="4660"/>
    <cellStyle name="level1a 3 3 2 2 7 2 2" xfId="4661"/>
    <cellStyle name="level1a 3 3 2 2 7 3" xfId="4662"/>
    <cellStyle name="level1a 3 3 2 2 7 3 2" xfId="4663"/>
    <cellStyle name="level1a 3 3 2 2 7 3 2 2" xfId="4664"/>
    <cellStyle name="level1a 3 3 2 2 7 4" xfId="4665"/>
    <cellStyle name="level1a 3 3 2 2 8" xfId="4666"/>
    <cellStyle name="level1a 3 3 2 2 8 2" xfId="4667"/>
    <cellStyle name="level1a 3 3 2 2_STUD aligned by INSTIT" xfId="4668"/>
    <cellStyle name="level1a 3 3 2 3" xfId="4669"/>
    <cellStyle name="level1a 3 3 2 3 2" xfId="4670"/>
    <cellStyle name="level1a 3 3 2 3 2 2" xfId="4671"/>
    <cellStyle name="level1a 3 3 2 3 2 2 2" xfId="4672"/>
    <cellStyle name="level1a 3 3 2 3 2 2 2 2" xfId="4673"/>
    <cellStyle name="level1a 3 3 2 3 2 2 3" xfId="4674"/>
    <cellStyle name="level1a 3 3 2 3 2 2 3 2" xfId="4675"/>
    <cellStyle name="level1a 3 3 2 3 2 2 3 2 2" xfId="4676"/>
    <cellStyle name="level1a 3 3 2 3 2 2 4" xfId="4677"/>
    <cellStyle name="level1a 3 3 2 3 2 3" xfId="4678"/>
    <cellStyle name="level1a 3 3 2 3 2 3 2" xfId="4679"/>
    <cellStyle name="level1a 3 3 2 3 2 3 2 2" xfId="4680"/>
    <cellStyle name="level1a 3 3 2 3 2 3 3" xfId="4681"/>
    <cellStyle name="level1a 3 3 2 3 2 3 3 2" xfId="4682"/>
    <cellStyle name="level1a 3 3 2 3 2 3 3 2 2" xfId="4683"/>
    <cellStyle name="level1a 3 3 2 3 2 3 4" xfId="4684"/>
    <cellStyle name="level1a 3 3 2 3 2 3 4 2" xfId="4685"/>
    <cellStyle name="level1a 3 3 2 3 2 4" xfId="4686"/>
    <cellStyle name="level1a 3 3 2 3 2 5" xfId="4687"/>
    <cellStyle name="level1a 3 3 2 3 2 5 2" xfId="4688"/>
    <cellStyle name="level1a 3 3 2 3 2 5 2 2" xfId="4689"/>
    <cellStyle name="level1a 3 3 2 3 2 6" xfId="4690"/>
    <cellStyle name="level1a 3 3 2 3 2 6 2" xfId="4691"/>
    <cellStyle name="level1a 3 3 2 3 3" xfId="4692"/>
    <cellStyle name="level1a 3 3 2 3 3 2" xfId="4693"/>
    <cellStyle name="level1a 3 3 2 3 3 2 2" xfId="4694"/>
    <cellStyle name="level1a 3 3 2 3 3 2 2 2" xfId="4695"/>
    <cellStyle name="level1a 3 3 2 3 3 2 3" xfId="4696"/>
    <cellStyle name="level1a 3 3 2 3 3 2 3 2" xfId="4697"/>
    <cellStyle name="level1a 3 3 2 3 3 2 3 2 2" xfId="4698"/>
    <cellStyle name="level1a 3 3 2 3 3 2 4" xfId="4699"/>
    <cellStyle name="level1a 3 3 2 3 3 3" xfId="4700"/>
    <cellStyle name="level1a 3 3 2 3 3 3 2" xfId="4701"/>
    <cellStyle name="level1a 3 3 2 3 3 3 2 2" xfId="4702"/>
    <cellStyle name="level1a 3 3 2 3 3 3 3" xfId="4703"/>
    <cellStyle name="level1a 3 3 2 3 3 3 3 2" xfId="4704"/>
    <cellStyle name="level1a 3 3 2 3 3 3 3 2 2" xfId="4705"/>
    <cellStyle name="level1a 3 3 2 3 3 3 4" xfId="4706"/>
    <cellStyle name="level1a 3 3 2 3 3 4" xfId="4707"/>
    <cellStyle name="level1a 3 3 2 3 3 4 2" xfId="4708"/>
    <cellStyle name="level1a 3 3 2 3 3 5" xfId="4709"/>
    <cellStyle name="level1a 3 3 2 3 3 5 2" xfId="4710"/>
    <cellStyle name="level1a 3 3 2 3 4" xfId="4711"/>
    <cellStyle name="level1a 3 3 2 3 4 2" xfId="4712"/>
    <cellStyle name="level1a 3 3 2 3 4 2 2" xfId="4713"/>
    <cellStyle name="level1a 3 3 2 3 4 2 2 2" xfId="4714"/>
    <cellStyle name="level1a 3 3 2 3 4 2 3" xfId="4715"/>
    <cellStyle name="level1a 3 3 2 3 4 2 3 2" xfId="4716"/>
    <cellStyle name="level1a 3 3 2 3 4 2 3 2 2" xfId="4717"/>
    <cellStyle name="level1a 3 3 2 3 4 2 4" xfId="4718"/>
    <cellStyle name="level1a 3 3 2 3 4 3" xfId="4719"/>
    <cellStyle name="level1a 3 3 2 3 4 3 2" xfId="4720"/>
    <cellStyle name="level1a 3 3 2 3 4 3 2 2" xfId="4721"/>
    <cellStyle name="level1a 3 3 2 3 4 3 3" xfId="4722"/>
    <cellStyle name="level1a 3 3 2 3 4 3 3 2" xfId="4723"/>
    <cellStyle name="level1a 3 3 2 3 4 3 3 2 2" xfId="4724"/>
    <cellStyle name="level1a 3 3 2 3 4 3 4" xfId="4725"/>
    <cellStyle name="level1a 3 3 2 3 4 4" xfId="4726"/>
    <cellStyle name="level1a 3 3 2 3 4 4 2" xfId="4727"/>
    <cellStyle name="level1a 3 3 2 3 4 5" xfId="4728"/>
    <cellStyle name="level1a 3 3 2 3 4 5 2" xfId="4729"/>
    <cellStyle name="level1a 3 3 2 3 4 5 2 2" xfId="4730"/>
    <cellStyle name="level1a 3 3 2 3 4 6" xfId="4731"/>
    <cellStyle name="level1a 3 3 2 3 4 6 2" xfId="4732"/>
    <cellStyle name="level1a 3 3 2 3 5" xfId="4733"/>
    <cellStyle name="level1a 3 3 2 3 5 2" xfId="4734"/>
    <cellStyle name="level1a 3 3 2 3 5 2 2" xfId="4735"/>
    <cellStyle name="level1a 3 3 2 3 5 2 2 2" xfId="4736"/>
    <cellStyle name="level1a 3 3 2 3 5 2 3" xfId="4737"/>
    <cellStyle name="level1a 3 3 2 3 5 2 3 2" xfId="4738"/>
    <cellStyle name="level1a 3 3 2 3 5 2 3 2 2" xfId="4739"/>
    <cellStyle name="level1a 3 3 2 3 5 2 4" xfId="4740"/>
    <cellStyle name="level1a 3 3 2 3 5 3" xfId="4741"/>
    <cellStyle name="level1a 3 3 2 3 5 3 2" xfId="4742"/>
    <cellStyle name="level1a 3 3 2 3 5 3 2 2" xfId="4743"/>
    <cellStyle name="level1a 3 3 2 3 5 3 3" xfId="4744"/>
    <cellStyle name="level1a 3 3 2 3 5 3 3 2" xfId="4745"/>
    <cellStyle name="level1a 3 3 2 3 5 3 3 2 2" xfId="4746"/>
    <cellStyle name="level1a 3 3 2 3 5 3 4" xfId="4747"/>
    <cellStyle name="level1a 3 3 2 3 5 4" xfId="4748"/>
    <cellStyle name="level1a 3 3 2 3 5 4 2" xfId="4749"/>
    <cellStyle name="level1a 3 3 2 3 5 5" xfId="4750"/>
    <cellStyle name="level1a 3 3 2 3 5 5 2" xfId="4751"/>
    <cellStyle name="level1a 3 3 2 3 5 5 2 2" xfId="4752"/>
    <cellStyle name="level1a 3 3 2 3 5 6" xfId="4753"/>
    <cellStyle name="level1a 3 3 2 3 5 6 2" xfId="4754"/>
    <cellStyle name="level1a 3 3 2 3 6" xfId="4755"/>
    <cellStyle name="level1a 3 3 2 3 6 2" xfId="4756"/>
    <cellStyle name="level1a 3 3 2 3 6 2 2" xfId="4757"/>
    <cellStyle name="level1a 3 3 2 3 6 2 2 2" xfId="4758"/>
    <cellStyle name="level1a 3 3 2 3 6 2 3" xfId="4759"/>
    <cellStyle name="level1a 3 3 2 3 6 2 3 2" xfId="4760"/>
    <cellStyle name="level1a 3 3 2 3 6 2 3 2 2" xfId="4761"/>
    <cellStyle name="level1a 3 3 2 3 6 2 4" xfId="4762"/>
    <cellStyle name="level1a 3 3 2 3 6 3" xfId="4763"/>
    <cellStyle name="level1a 3 3 2 3 6 3 2" xfId="4764"/>
    <cellStyle name="level1a 3 3 2 3 6 3 2 2" xfId="4765"/>
    <cellStyle name="level1a 3 3 2 3 6 3 3" xfId="4766"/>
    <cellStyle name="level1a 3 3 2 3 6 3 3 2" xfId="4767"/>
    <cellStyle name="level1a 3 3 2 3 6 3 3 2 2" xfId="4768"/>
    <cellStyle name="level1a 3 3 2 3 6 3 4" xfId="4769"/>
    <cellStyle name="level1a 3 3 2 3 6 4" xfId="4770"/>
    <cellStyle name="level1a 3 3 2 3 6 4 2" xfId="4771"/>
    <cellStyle name="level1a 3 3 2 3 6 5" xfId="4772"/>
    <cellStyle name="level1a 3 3 2 3 6 5 2" xfId="4773"/>
    <cellStyle name="level1a 3 3 2 3 6 5 2 2" xfId="4774"/>
    <cellStyle name="level1a 3 3 2 3 6 6" xfId="4775"/>
    <cellStyle name="level1a 3 3 2 3 6 6 2" xfId="4776"/>
    <cellStyle name="level1a 3 3 2 3 7" xfId="4777"/>
    <cellStyle name="level1a 3 3 2 3 7 2" xfId="4778"/>
    <cellStyle name="level1a 3 3 2 3 7 2 2" xfId="4779"/>
    <cellStyle name="level1a 3 3 2 3 7 3" xfId="4780"/>
    <cellStyle name="level1a 3 3 2 3 7 3 2" xfId="4781"/>
    <cellStyle name="level1a 3 3 2 3 7 3 2 2" xfId="4782"/>
    <cellStyle name="level1a 3 3 2 3 7 4" xfId="4783"/>
    <cellStyle name="level1a 3 3 2 3 8" xfId="4784"/>
    <cellStyle name="level1a 3 3 2 3 8 2" xfId="4785"/>
    <cellStyle name="level1a 3 3 2 3 8 2 2" xfId="4786"/>
    <cellStyle name="level1a 3 3 2 3 8 3" xfId="4787"/>
    <cellStyle name="level1a 3 3 2 3 8 3 2" xfId="4788"/>
    <cellStyle name="level1a 3 3 2 3 8 3 2 2" xfId="4789"/>
    <cellStyle name="level1a 3 3 2 3 8 4" xfId="4790"/>
    <cellStyle name="level1a 3 3 2 3 9" xfId="4791"/>
    <cellStyle name="level1a 3 3 2 3 9 2" xfId="4792"/>
    <cellStyle name="level1a 3 3 2 3_STUD aligned by INSTIT" xfId="4793"/>
    <cellStyle name="level1a 3 3 2 4" xfId="4794"/>
    <cellStyle name="level1a 3 3 2 4 2" xfId="4795"/>
    <cellStyle name="level1a 3 3 2 4 2 2" xfId="4796"/>
    <cellStyle name="level1a 3 3 2 4 2 2 2" xfId="4797"/>
    <cellStyle name="level1a 3 3 2 4 2 3" xfId="4798"/>
    <cellStyle name="level1a 3 3 2 4 2 3 2" xfId="4799"/>
    <cellStyle name="level1a 3 3 2 4 2 3 2 2" xfId="4800"/>
    <cellStyle name="level1a 3 3 2 4 2 4" xfId="4801"/>
    <cellStyle name="level1a 3 3 2 4 3" xfId="4802"/>
    <cellStyle name="level1a 3 3 2 4 3 2" xfId="4803"/>
    <cellStyle name="level1a 3 3 2 4 3 2 2" xfId="4804"/>
    <cellStyle name="level1a 3 3 2 4 3 3" xfId="4805"/>
    <cellStyle name="level1a 3 3 2 4 3 3 2" xfId="4806"/>
    <cellStyle name="level1a 3 3 2 4 3 3 2 2" xfId="4807"/>
    <cellStyle name="level1a 3 3 2 4 3 4" xfId="4808"/>
    <cellStyle name="level1a 3 3 2 4 3 4 2" xfId="4809"/>
    <cellStyle name="level1a 3 3 2 4 4" xfId="4810"/>
    <cellStyle name="level1a 3 3 2 4 5" xfId="4811"/>
    <cellStyle name="level1a 3 3 2 4 5 2" xfId="4812"/>
    <cellStyle name="level1a 3 3 2 4 6" xfId="4813"/>
    <cellStyle name="level1a 3 3 2 4 6 2" xfId="4814"/>
    <cellStyle name="level1a 3 3 2 5" xfId="4815"/>
    <cellStyle name="level1a 3 3 2 5 2" xfId="4816"/>
    <cellStyle name="level1a 3 3 2 5 2 2" xfId="4817"/>
    <cellStyle name="level1a 3 3 2 5 2 2 2" xfId="4818"/>
    <cellStyle name="level1a 3 3 2 5 2 3" xfId="4819"/>
    <cellStyle name="level1a 3 3 2 5 2 3 2" xfId="4820"/>
    <cellStyle name="level1a 3 3 2 5 2 3 2 2" xfId="4821"/>
    <cellStyle name="level1a 3 3 2 5 2 4" xfId="4822"/>
    <cellStyle name="level1a 3 3 2 5 3" xfId="4823"/>
    <cellStyle name="level1a 3 3 2 5 3 2" xfId="4824"/>
    <cellStyle name="level1a 3 3 2 5 3 2 2" xfId="4825"/>
    <cellStyle name="level1a 3 3 2 5 3 3" xfId="4826"/>
    <cellStyle name="level1a 3 3 2 5 3 3 2" xfId="4827"/>
    <cellStyle name="level1a 3 3 2 5 3 3 2 2" xfId="4828"/>
    <cellStyle name="level1a 3 3 2 5 3 4" xfId="4829"/>
    <cellStyle name="level1a 3 3 2 5 3 4 2" xfId="4830"/>
    <cellStyle name="level1a 3 3 2 5 4" xfId="4831"/>
    <cellStyle name="level1a 3 3 2 5 5" xfId="4832"/>
    <cellStyle name="level1a 3 3 2 5 5 2" xfId="4833"/>
    <cellStyle name="level1a 3 3 2 5 6" xfId="4834"/>
    <cellStyle name="level1a 3 3 2 5 6 2" xfId="4835"/>
    <cellStyle name="level1a 3 3 2 5 6 2 2" xfId="4836"/>
    <cellStyle name="level1a 3 3 2 5 7" xfId="4837"/>
    <cellStyle name="level1a 3 3 2 5 7 2" xfId="4838"/>
    <cellStyle name="level1a 3 3 2 6" xfId="4839"/>
    <cellStyle name="level1a 3 3 2 6 2" xfId="4840"/>
    <cellStyle name="level1a 3 3 2 6 2 2" xfId="4841"/>
    <cellStyle name="level1a 3 3 2 6 2 2 2" xfId="4842"/>
    <cellStyle name="level1a 3 3 2 6 2 3" xfId="4843"/>
    <cellStyle name="level1a 3 3 2 6 2 3 2" xfId="4844"/>
    <cellStyle name="level1a 3 3 2 6 2 3 2 2" xfId="4845"/>
    <cellStyle name="level1a 3 3 2 6 2 4" xfId="4846"/>
    <cellStyle name="level1a 3 3 2 6 3" xfId="4847"/>
    <cellStyle name="level1a 3 3 2 6 3 2" xfId="4848"/>
    <cellStyle name="level1a 3 3 2 6 3 2 2" xfId="4849"/>
    <cellStyle name="level1a 3 3 2 6 3 3" xfId="4850"/>
    <cellStyle name="level1a 3 3 2 6 3 3 2" xfId="4851"/>
    <cellStyle name="level1a 3 3 2 6 3 3 2 2" xfId="4852"/>
    <cellStyle name="level1a 3 3 2 6 3 4" xfId="4853"/>
    <cellStyle name="level1a 3 3 2 6 3 4 2" xfId="4854"/>
    <cellStyle name="level1a 3 3 2 6 4" xfId="4855"/>
    <cellStyle name="level1a 3 3 2 6 5" xfId="4856"/>
    <cellStyle name="level1a 3 3 2 6 5 2" xfId="4857"/>
    <cellStyle name="level1a 3 3 2 6 5 2 2" xfId="4858"/>
    <cellStyle name="level1a 3 3 2 6 6" xfId="4859"/>
    <cellStyle name="level1a 3 3 2 6 6 2" xfId="4860"/>
    <cellStyle name="level1a 3 3 2 7" xfId="4861"/>
    <cellStyle name="level1a 3 3 2 7 2" xfId="4862"/>
    <cellStyle name="level1a 3 3 2 7 2 2" xfId="4863"/>
    <cellStyle name="level1a 3 3 2 7 2 2 2" xfId="4864"/>
    <cellStyle name="level1a 3 3 2 7 2 3" xfId="4865"/>
    <cellStyle name="level1a 3 3 2 7 2 3 2" xfId="4866"/>
    <cellStyle name="level1a 3 3 2 7 2 3 2 2" xfId="4867"/>
    <cellStyle name="level1a 3 3 2 7 2 4" xfId="4868"/>
    <cellStyle name="level1a 3 3 2 7 3" xfId="4869"/>
    <cellStyle name="level1a 3 3 2 7 3 2" xfId="4870"/>
    <cellStyle name="level1a 3 3 2 7 3 2 2" xfId="4871"/>
    <cellStyle name="level1a 3 3 2 7 3 3" xfId="4872"/>
    <cellStyle name="level1a 3 3 2 7 3 3 2" xfId="4873"/>
    <cellStyle name="level1a 3 3 2 7 3 3 2 2" xfId="4874"/>
    <cellStyle name="level1a 3 3 2 7 3 4" xfId="4875"/>
    <cellStyle name="level1a 3 3 2 7 3 4 2" xfId="4876"/>
    <cellStyle name="level1a 3 3 2 7 4" xfId="4877"/>
    <cellStyle name="level1a 3 3 2 7 5" xfId="4878"/>
    <cellStyle name="level1a 3 3 2 7 5 2" xfId="4879"/>
    <cellStyle name="level1a 3 3 2 7 6" xfId="4880"/>
    <cellStyle name="level1a 3 3 2 7 6 2" xfId="4881"/>
    <cellStyle name="level1a 3 3 2 7 6 2 2" xfId="4882"/>
    <cellStyle name="level1a 3 3 2 7 7" xfId="4883"/>
    <cellStyle name="level1a 3 3 2 7 7 2" xfId="4884"/>
    <cellStyle name="level1a 3 3 2 8" xfId="4885"/>
    <cellStyle name="level1a 3 3 2 8 2" xfId="4886"/>
    <cellStyle name="level1a 3 3 2 8 2 2" xfId="4887"/>
    <cellStyle name="level1a 3 3 2 8 2 2 2" xfId="4888"/>
    <cellStyle name="level1a 3 3 2 8 2 3" xfId="4889"/>
    <cellStyle name="level1a 3 3 2 8 2 3 2" xfId="4890"/>
    <cellStyle name="level1a 3 3 2 8 2 3 2 2" xfId="4891"/>
    <cellStyle name="level1a 3 3 2 8 2 4" xfId="4892"/>
    <cellStyle name="level1a 3 3 2 8 3" xfId="4893"/>
    <cellStyle name="level1a 3 3 2 8 3 2" xfId="4894"/>
    <cellStyle name="level1a 3 3 2 8 3 2 2" xfId="4895"/>
    <cellStyle name="level1a 3 3 2 8 3 3" xfId="4896"/>
    <cellStyle name="level1a 3 3 2 8 3 3 2" xfId="4897"/>
    <cellStyle name="level1a 3 3 2 8 3 3 2 2" xfId="4898"/>
    <cellStyle name="level1a 3 3 2 8 3 4" xfId="4899"/>
    <cellStyle name="level1a 3 3 2 8 4" xfId="4900"/>
    <cellStyle name="level1a 3 3 2 8 4 2" xfId="4901"/>
    <cellStyle name="level1a 3 3 2 8 5" xfId="4902"/>
    <cellStyle name="level1a 3 3 2 8 5 2" xfId="4903"/>
    <cellStyle name="level1a 3 3 2 8 5 2 2" xfId="4904"/>
    <cellStyle name="level1a 3 3 2 8 6" xfId="4905"/>
    <cellStyle name="level1a 3 3 2 8 6 2" xfId="4906"/>
    <cellStyle name="level1a 3 3 2 9" xfId="4907"/>
    <cellStyle name="level1a 3 3 2 9 2" xfId="4908"/>
    <cellStyle name="level1a 3 3 2 9 2 2" xfId="4909"/>
    <cellStyle name="level1a 3 3 2 9 3" xfId="4910"/>
    <cellStyle name="level1a 3 3 2 9 3 2" xfId="4911"/>
    <cellStyle name="level1a 3 3 2 9 3 2 2" xfId="4912"/>
    <cellStyle name="level1a 3 3 2 9 4" xfId="4913"/>
    <cellStyle name="level1a 3 3 2_STUD aligned by INSTIT" xfId="4914"/>
    <cellStyle name="level1a 3 3 3" xfId="4915"/>
    <cellStyle name="level1a 3 3 3 2" xfId="4916"/>
    <cellStyle name="level1a 3 3 3 2 2" xfId="4917"/>
    <cellStyle name="level1a 3 3 3 2 2 2" xfId="4918"/>
    <cellStyle name="level1a 3 3 3 2 2 2 2" xfId="4919"/>
    <cellStyle name="level1a 3 3 3 2 2 3" xfId="4920"/>
    <cellStyle name="level1a 3 3 3 2 2 3 2" xfId="4921"/>
    <cellStyle name="level1a 3 3 3 2 2 3 2 2" xfId="4922"/>
    <cellStyle name="level1a 3 3 3 2 2 4" xfId="4923"/>
    <cellStyle name="level1a 3 3 3 2 3" xfId="4924"/>
    <cellStyle name="level1a 3 3 3 2 3 2" xfId="4925"/>
    <cellStyle name="level1a 3 3 3 2 3 2 2" xfId="4926"/>
    <cellStyle name="level1a 3 3 3 2 3 3" xfId="4927"/>
    <cellStyle name="level1a 3 3 3 2 3 3 2" xfId="4928"/>
    <cellStyle name="level1a 3 3 3 2 3 3 2 2" xfId="4929"/>
    <cellStyle name="level1a 3 3 3 2 3 4" xfId="4930"/>
    <cellStyle name="level1a 3 3 3 2 3 4 2" xfId="4931"/>
    <cellStyle name="level1a 3 3 3 2 4" xfId="4932"/>
    <cellStyle name="level1a 3 3 3 2 5" xfId="4933"/>
    <cellStyle name="level1a 3 3 3 2 5 2" xfId="4934"/>
    <cellStyle name="level1a 3 3 3 2 6" xfId="4935"/>
    <cellStyle name="level1a 3 3 3 2 6 2" xfId="4936"/>
    <cellStyle name="level1a 3 3 3 3" xfId="4937"/>
    <cellStyle name="level1a 3 3 3 3 2" xfId="4938"/>
    <cellStyle name="level1a 3 3 3 3 2 2" xfId="4939"/>
    <cellStyle name="level1a 3 3 3 3 2 2 2" xfId="4940"/>
    <cellStyle name="level1a 3 3 3 3 2 3" xfId="4941"/>
    <cellStyle name="level1a 3 3 3 3 2 3 2" xfId="4942"/>
    <cellStyle name="level1a 3 3 3 3 2 3 2 2" xfId="4943"/>
    <cellStyle name="level1a 3 3 3 3 2 4" xfId="4944"/>
    <cellStyle name="level1a 3 3 3 3 3" xfId="4945"/>
    <cellStyle name="level1a 3 3 3 3 3 2" xfId="4946"/>
    <cellStyle name="level1a 3 3 3 3 3 2 2" xfId="4947"/>
    <cellStyle name="level1a 3 3 3 3 3 3" xfId="4948"/>
    <cellStyle name="level1a 3 3 3 3 3 3 2" xfId="4949"/>
    <cellStyle name="level1a 3 3 3 3 3 3 2 2" xfId="4950"/>
    <cellStyle name="level1a 3 3 3 3 3 4" xfId="4951"/>
    <cellStyle name="level1a 3 3 3 3 3 4 2" xfId="4952"/>
    <cellStyle name="level1a 3 3 3 3 4" xfId="4953"/>
    <cellStyle name="level1a 3 3 3 3 5" xfId="4954"/>
    <cellStyle name="level1a 3 3 3 3 5 2" xfId="4955"/>
    <cellStyle name="level1a 3 3 3 3 5 2 2" xfId="4956"/>
    <cellStyle name="level1a 3 3 3 3 6" xfId="4957"/>
    <cellStyle name="level1a 3 3 3 3 6 2" xfId="4958"/>
    <cellStyle name="level1a 3 3 3 4" xfId="4959"/>
    <cellStyle name="level1a 3 3 3 4 2" xfId="4960"/>
    <cellStyle name="level1a 3 3 3 4 2 2" xfId="4961"/>
    <cellStyle name="level1a 3 3 3 4 2 2 2" xfId="4962"/>
    <cellStyle name="level1a 3 3 3 4 2 3" xfId="4963"/>
    <cellStyle name="level1a 3 3 3 4 2 3 2" xfId="4964"/>
    <cellStyle name="level1a 3 3 3 4 2 3 2 2" xfId="4965"/>
    <cellStyle name="level1a 3 3 3 4 2 4" xfId="4966"/>
    <cellStyle name="level1a 3 3 3 4 3" xfId="4967"/>
    <cellStyle name="level1a 3 3 3 4 3 2" xfId="4968"/>
    <cellStyle name="level1a 3 3 3 4 3 2 2" xfId="4969"/>
    <cellStyle name="level1a 3 3 3 4 3 3" xfId="4970"/>
    <cellStyle name="level1a 3 3 3 4 3 3 2" xfId="4971"/>
    <cellStyle name="level1a 3 3 3 4 3 3 2 2" xfId="4972"/>
    <cellStyle name="level1a 3 3 3 4 3 4" xfId="4973"/>
    <cellStyle name="level1a 3 3 3 4 3 4 2" xfId="4974"/>
    <cellStyle name="level1a 3 3 3 4 4" xfId="4975"/>
    <cellStyle name="level1a 3 3 3 4 5" xfId="4976"/>
    <cellStyle name="level1a 3 3 3 4 5 2" xfId="4977"/>
    <cellStyle name="level1a 3 3 3 4 6" xfId="4978"/>
    <cellStyle name="level1a 3 3 3 4 6 2" xfId="4979"/>
    <cellStyle name="level1a 3 3 3 4 6 2 2" xfId="4980"/>
    <cellStyle name="level1a 3 3 3 4 7" xfId="4981"/>
    <cellStyle name="level1a 3 3 3 4 7 2" xfId="4982"/>
    <cellStyle name="level1a 3 3 3 5" xfId="4983"/>
    <cellStyle name="level1a 3 3 3 5 2" xfId="4984"/>
    <cellStyle name="level1a 3 3 3 5 2 2" xfId="4985"/>
    <cellStyle name="level1a 3 3 3 5 2 2 2" xfId="4986"/>
    <cellStyle name="level1a 3 3 3 5 2 3" xfId="4987"/>
    <cellStyle name="level1a 3 3 3 5 2 3 2" xfId="4988"/>
    <cellStyle name="level1a 3 3 3 5 2 3 2 2" xfId="4989"/>
    <cellStyle name="level1a 3 3 3 5 2 4" xfId="4990"/>
    <cellStyle name="level1a 3 3 3 5 3" xfId="4991"/>
    <cellStyle name="level1a 3 3 3 5 3 2" xfId="4992"/>
    <cellStyle name="level1a 3 3 3 5 3 2 2" xfId="4993"/>
    <cellStyle name="level1a 3 3 3 5 3 3" xfId="4994"/>
    <cellStyle name="level1a 3 3 3 5 3 3 2" xfId="4995"/>
    <cellStyle name="level1a 3 3 3 5 3 3 2 2" xfId="4996"/>
    <cellStyle name="level1a 3 3 3 5 3 4" xfId="4997"/>
    <cellStyle name="level1a 3 3 3 5 4" xfId="4998"/>
    <cellStyle name="level1a 3 3 3 5 4 2" xfId="4999"/>
    <cellStyle name="level1a 3 3 3 5 5" xfId="5000"/>
    <cellStyle name="level1a 3 3 3 5 5 2" xfId="5001"/>
    <cellStyle name="level1a 3 3 3 5 5 2 2" xfId="5002"/>
    <cellStyle name="level1a 3 3 3 5 6" xfId="5003"/>
    <cellStyle name="level1a 3 3 3 5 6 2" xfId="5004"/>
    <cellStyle name="level1a 3 3 3 6" xfId="5005"/>
    <cellStyle name="level1a 3 3 3 6 2" xfId="5006"/>
    <cellStyle name="level1a 3 3 3 6 2 2" xfId="5007"/>
    <cellStyle name="level1a 3 3 3 6 2 2 2" xfId="5008"/>
    <cellStyle name="level1a 3 3 3 6 2 3" xfId="5009"/>
    <cellStyle name="level1a 3 3 3 6 2 3 2" xfId="5010"/>
    <cellStyle name="level1a 3 3 3 6 2 3 2 2" xfId="5011"/>
    <cellStyle name="level1a 3 3 3 6 2 4" xfId="5012"/>
    <cellStyle name="level1a 3 3 3 6 3" xfId="5013"/>
    <cellStyle name="level1a 3 3 3 6 3 2" xfId="5014"/>
    <cellStyle name="level1a 3 3 3 6 3 2 2" xfId="5015"/>
    <cellStyle name="level1a 3 3 3 6 3 3" xfId="5016"/>
    <cellStyle name="level1a 3 3 3 6 3 3 2" xfId="5017"/>
    <cellStyle name="level1a 3 3 3 6 3 3 2 2" xfId="5018"/>
    <cellStyle name="level1a 3 3 3 6 3 4" xfId="5019"/>
    <cellStyle name="level1a 3 3 3 6 4" xfId="5020"/>
    <cellStyle name="level1a 3 3 3 6 4 2" xfId="5021"/>
    <cellStyle name="level1a 3 3 3 6 5" xfId="5022"/>
    <cellStyle name="level1a 3 3 3 6 5 2" xfId="5023"/>
    <cellStyle name="level1a 3 3 3 6 5 2 2" xfId="5024"/>
    <cellStyle name="level1a 3 3 3 6 6" xfId="5025"/>
    <cellStyle name="level1a 3 3 3 6 6 2" xfId="5026"/>
    <cellStyle name="level1a 3 3 3 7" xfId="5027"/>
    <cellStyle name="level1a 3 3 3 7 2" xfId="5028"/>
    <cellStyle name="level1a 3 3 3 7 2 2" xfId="5029"/>
    <cellStyle name="level1a 3 3 3 7 3" xfId="5030"/>
    <cellStyle name="level1a 3 3 3 7 3 2" xfId="5031"/>
    <cellStyle name="level1a 3 3 3 7 3 2 2" xfId="5032"/>
    <cellStyle name="level1a 3 3 3 7 4" xfId="5033"/>
    <cellStyle name="level1a 3 3 3 8" xfId="5034"/>
    <cellStyle name="level1a 3 3 3 8 2" xfId="5035"/>
    <cellStyle name="level1a 3 3 3_STUD aligned by INSTIT" xfId="5036"/>
    <cellStyle name="level1a 3 3 4" xfId="5037"/>
    <cellStyle name="level1a 3 3 4 2" xfId="5038"/>
    <cellStyle name="level1a 3 3 4 2 2" xfId="5039"/>
    <cellStyle name="level1a 3 3 4 2 2 2" xfId="5040"/>
    <cellStyle name="level1a 3 3 4 2 2 2 2" xfId="5041"/>
    <cellStyle name="level1a 3 3 4 2 2 3" xfId="5042"/>
    <cellStyle name="level1a 3 3 4 2 2 3 2" xfId="5043"/>
    <cellStyle name="level1a 3 3 4 2 2 3 2 2" xfId="5044"/>
    <cellStyle name="level1a 3 3 4 2 2 4" xfId="5045"/>
    <cellStyle name="level1a 3 3 4 2 3" xfId="5046"/>
    <cellStyle name="level1a 3 3 4 2 3 2" xfId="5047"/>
    <cellStyle name="level1a 3 3 4 2 3 2 2" xfId="5048"/>
    <cellStyle name="level1a 3 3 4 2 3 3" xfId="5049"/>
    <cellStyle name="level1a 3 3 4 2 3 3 2" xfId="5050"/>
    <cellStyle name="level1a 3 3 4 2 3 3 2 2" xfId="5051"/>
    <cellStyle name="level1a 3 3 4 2 3 4" xfId="5052"/>
    <cellStyle name="level1a 3 3 4 2 3 4 2" xfId="5053"/>
    <cellStyle name="level1a 3 3 4 2 4" xfId="5054"/>
    <cellStyle name="level1a 3 3 4 2 5" xfId="5055"/>
    <cellStyle name="level1a 3 3 4 2 5 2" xfId="5056"/>
    <cellStyle name="level1a 3 3 4 2 6" xfId="5057"/>
    <cellStyle name="level1a 3 3 4 2 6 2" xfId="5058"/>
    <cellStyle name="level1a 3 3 4 2 6 2 2" xfId="5059"/>
    <cellStyle name="level1a 3 3 4 2 7" xfId="5060"/>
    <cellStyle name="level1a 3 3 4 2 7 2" xfId="5061"/>
    <cellStyle name="level1a 3 3 4 3" xfId="5062"/>
    <cellStyle name="level1a 3 3 4 3 2" xfId="5063"/>
    <cellStyle name="level1a 3 3 4 3 2 2" xfId="5064"/>
    <cellStyle name="level1a 3 3 4 3 2 2 2" xfId="5065"/>
    <cellStyle name="level1a 3 3 4 3 2 3" xfId="5066"/>
    <cellStyle name="level1a 3 3 4 3 2 3 2" xfId="5067"/>
    <cellStyle name="level1a 3 3 4 3 2 3 2 2" xfId="5068"/>
    <cellStyle name="level1a 3 3 4 3 2 4" xfId="5069"/>
    <cellStyle name="level1a 3 3 4 3 3" xfId="5070"/>
    <cellStyle name="level1a 3 3 4 3 3 2" xfId="5071"/>
    <cellStyle name="level1a 3 3 4 3 3 2 2" xfId="5072"/>
    <cellStyle name="level1a 3 3 4 3 3 3" xfId="5073"/>
    <cellStyle name="level1a 3 3 4 3 3 3 2" xfId="5074"/>
    <cellStyle name="level1a 3 3 4 3 3 3 2 2" xfId="5075"/>
    <cellStyle name="level1a 3 3 4 3 3 4" xfId="5076"/>
    <cellStyle name="level1a 3 3 4 3 3 4 2" xfId="5077"/>
    <cellStyle name="level1a 3 3 4 3 4" xfId="5078"/>
    <cellStyle name="level1a 3 3 4 3 5" xfId="5079"/>
    <cellStyle name="level1a 3 3 4 3 5 2" xfId="5080"/>
    <cellStyle name="level1a 3 3 4 4" xfId="5081"/>
    <cellStyle name="level1a 3 3 4 4 2" xfId="5082"/>
    <cellStyle name="level1a 3 3 4 4 2 2" xfId="5083"/>
    <cellStyle name="level1a 3 3 4 4 2 2 2" xfId="5084"/>
    <cellStyle name="level1a 3 3 4 4 2 3" xfId="5085"/>
    <cellStyle name="level1a 3 3 4 4 2 3 2" xfId="5086"/>
    <cellStyle name="level1a 3 3 4 4 2 3 2 2" xfId="5087"/>
    <cellStyle name="level1a 3 3 4 4 2 4" xfId="5088"/>
    <cellStyle name="level1a 3 3 4 4 3" xfId="5089"/>
    <cellStyle name="level1a 3 3 4 4 3 2" xfId="5090"/>
    <cellStyle name="level1a 3 3 4 4 3 2 2" xfId="5091"/>
    <cellStyle name="level1a 3 3 4 4 3 3" xfId="5092"/>
    <cellStyle name="level1a 3 3 4 4 3 3 2" xfId="5093"/>
    <cellStyle name="level1a 3 3 4 4 3 3 2 2" xfId="5094"/>
    <cellStyle name="level1a 3 3 4 4 3 4" xfId="5095"/>
    <cellStyle name="level1a 3 3 4 4 4" xfId="5096"/>
    <cellStyle name="level1a 3 3 4 4 4 2" xfId="5097"/>
    <cellStyle name="level1a 3 3 4 4 5" xfId="5098"/>
    <cellStyle name="level1a 3 3 4 4 5 2" xfId="5099"/>
    <cellStyle name="level1a 3 3 4 4 5 2 2" xfId="5100"/>
    <cellStyle name="level1a 3 3 4 4 6" xfId="5101"/>
    <cellStyle name="level1a 3 3 4 4 6 2" xfId="5102"/>
    <cellStyle name="level1a 3 3 4 5" xfId="5103"/>
    <cellStyle name="level1a 3 3 4 5 2" xfId="5104"/>
    <cellStyle name="level1a 3 3 4 5 2 2" xfId="5105"/>
    <cellStyle name="level1a 3 3 4 5 2 2 2" xfId="5106"/>
    <cellStyle name="level1a 3 3 4 5 2 3" xfId="5107"/>
    <cellStyle name="level1a 3 3 4 5 2 3 2" xfId="5108"/>
    <cellStyle name="level1a 3 3 4 5 2 3 2 2" xfId="5109"/>
    <cellStyle name="level1a 3 3 4 5 2 4" xfId="5110"/>
    <cellStyle name="level1a 3 3 4 5 3" xfId="5111"/>
    <cellStyle name="level1a 3 3 4 5 3 2" xfId="5112"/>
    <cellStyle name="level1a 3 3 4 5 3 2 2" xfId="5113"/>
    <cellStyle name="level1a 3 3 4 5 3 3" xfId="5114"/>
    <cellStyle name="level1a 3 3 4 5 3 3 2" xfId="5115"/>
    <cellStyle name="level1a 3 3 4 5 3 3 2 2" xfId="5116"/>
    <cellStyle name="level1a 3 3 4 5 3 4" xfId="5117"/>
    <cellStyle name="level1a 3 3 4 5 4" xfId="5118"/>
    <cellStyle name="level1a 3 3 4 5 4 2" xfId="5119"/>
    <cellStyle name="level1a 3 3 4 5 5" xfId="5120"/>
    <cellStyle name="level1a 3 3 4 5 5 2" xfId="5121"/>
    <cellStyle name="level1a 3 3 4 5 5 2 2" xfId="5122"/>
    <cellStyle name="level1a 3 3 4 5 6" xfId="5123"/>
    <cellStyle name="level1a 3 3 4 5 6 2" xfId="5124"/>
    <cellStyle name="level1a 3 3 4 6" xfId="5125"/>
    <cellStyle name="level1a 3 3 4 6 2" xfId="5126"/>
    <cellStyle name="level1a 3 3 4 6 2 2" xfId="5127"/>
    <cellStyle name="level1a 3 3 4 6 2 2 2" xfId="5128"/>
    <cellStyle name="level1a 3 3 4 6 2 3" xfId="5129"/>
    <cellStyle name="level1a 3 3 4 6 2 3 2" xfId="5130"/>
    <cellStyle name="level1a 3 3 4 6 2 3 2 2" xfId="5131"/>
    <cellStyle name="level1a 3 3 4 6 2 4" xfId="5132"/>
    <cellStyle name="level1a 3 3 4 6 3" xfId="5133"/>
    <cellStyle name="level1a 3 3 4 6 3 2" xfId="5134"/>
    <cellStyle name="level1a 3 3 4 6 3 2 2" xfId="5135"/>
    <cellStyle name="level1a 3 3 4 6 3 3" xfId="5136"/>
    <cellStyle name="level1a 3 3 4 6 3 3 2" xfId="5137"/>
    <cellStyle name="level1a 3 3 4 6 3 3 2 2" xfId="5138"/>
    <cellStyle name="level1a 3 3 4 6 3 4" xfId="5139"/>
    <cellStyle name="level1a 3 3 4 6 4" xfId="5140"/>
    <cellStyle name="level1a 3 3 4 6 4 2" xfId="5141"/>
    <cellStyle name="level1a 3 3 4 6 5" xfId="5142"/>
    <cellStyle name="level1a 3 3 4 6 5 2" xfId="5143"/>
    <cellStyle name="level1a 3 3 4 6 5 2 2" xfId="5144"/>
    <cellStyle name="level1a 3 3 4 6 6" xfId="5145"/>
    <cellStyle name="level1a 3 3 4 6 6 2" xfId="5146"/>
    <cellStyle name="level1a 3 3 4 7" xfId="5147"/>
    <cellStyle name="level1a 3 3 4 7 2" xfId="5148"/>
    <cellStyle name="level1a 3 3 4 7 2 2" xfId="5149"/>
    <cellStyle name="level1a 3 3 4 7 3" xfId="5150"/>
    <cellStyle name="level1a 3 3 4 7 3 2" xfId="5151"/>
    <cellStyle name="level1a 3 3 4 7 3 2 2" xfId="5152"/>
    <cellStyle name="level1a 3 3 4 7 4" xfId="5153"/>
    <cellStyle name="level1a 3 3 4 8" xfId="5154"/>
    <cellStyle name="level1a 3 3 4 8 2" xfId="5155"/>
    <cellStyle name="level1a 3 3 4 8 2 2" xfId="5156"/>
    <cellStyle name="level1a 3 3 4 8 3" xfId="5157"/>
    <cellStyle name="level1a 3 3 4 8 3 2" xfId="5158"/>
    <cellStyle name="level1a 3 3 4 8 3 2 2" xfId="5159"/>
    <cellStyle name="level1a 3 3 4 8 4" xfId="5160"/>
    <cellStyle name="level1a 3 3 4 9" xfId="5161"/>
    <cellStyle name="level1a 3 3 4 9 2" xfId="5162"/>
    <cellStyle name="level1a 3 3 4_STUD aligned by INSTIT" xfId="5163"/>
    <cellStyle name="level1a 3 3 5" xfId="5164"/>
    <cellStyle name="level1a 3 3 5 2" xfId="5165"/>
    <cellStyle name="level1a 3 3 5 2 2" xfId="5166"/>
    <cellStyle name="level1a 3 3 5 2 2 2" xfId="5167"/>
    <cellStyle name="level1a 3 3 5 2 3" xfId="5168"/>
    <cellStyle name="level1a 3 3 5 2 3 2" xfId="5169"/>
    <cellStyle name="level1a 3 3 5 2 3 2 2" xfId="5170"/>
    <cellStyle name="level1a 3 3 5 2 4" xfId="5171"/>
    <cellStyle name="level1a 3 3 5 3" xfId="5172"/>
    <cellStyle name="level1a 3 3 5 3 2" xfId="5173"/>
    <cellStyle name="level1a 3 3 5 3 2 2" xfId="5174"/>
    <cellStyle name="level1a 3 3 5 3 3" xfId="5175"/>
    <cellStyle name="level1a 3 3 5 3 3 2" xfId="5176"/>
    <cellStyle name="level1a 3 3 5 3 3 2 2" xfId="5177"/>
    <cellStyle name="level1a 3 3 5 3 4" xfId="5178"/>
    <cellStyle name="level1a 3 3 5 3 4 2" xfId="5179"/>
    <cellStyle name="level1a 3 3 5 4" xfId="5180"/>
    <cellStyle name="level1a 3 3 5 5" xfId="5181"/>
    <cellStyle name="level1a 3 3 5 5 2" xfId="5182"/>
    <cellStyle name="level1a 3 3 5 6" xfId="5183"/>
    <cellStyle name="level1a 3 3 5 6 2" xfId="5184"/>
    <cellStyle name="level1a 3 3 6" xfId="5185"/>
    <cellStyle name="level1a 3 3 6 2" xfId="5186"/>
    <cellStyle name="level1a 3 3 6 2 2" xfId="5187"/>
    <cellStyle name="level1a 3 3 6 2 2 2" xfId="5188"/>
    <cellStyle name="level1a 3 3 6 2 3" xfId="5189"/>
    <cellStyle name="level1a 3 3 6 2 3 2" xfId="5190"/>
    <cellStyle name="level1a 3 3 6 2 3 2 2" xfId="5191"/>
    <cellStyle name="level1a 3 3 6 2 4" xfId="5192"/>
    <cellStyle name="level1a 3 3 6 3" xfId="5193"/>
    <cellStyle name="level1a 3 3 6 3 2" xfId="5194"/>
    <cellStyle name="level1a 3 3 6 3 2 2" xfId="5195"/>
    <cellStyle name="level1a 3 3 6 3 3" xfId="5196"/>
    <cellStyle name="level1a 3 3 6 3 3 2" xfId="5197"/>
    <cellStyle name="level1a 3 3 6 3 3 2 2" xfId="5198"/>
    <cellStyle name="level1a 3 3 6 3 4" xfId="5199"/>
    <cellStyle name="level1a 3 3 6 3 4 2" xfId="5200"/>
    <cellStyle name="level1a 3 3 6 4" xfId="5201"/>
    <cellStyle name="level1a 3 3 6 5" xfId="5202"/>
    <cellStyle name="level1a 3 3 6 5 2" xfId="5203"/>
    <cellStyle name="level1a 3 3 6 6" xfId="5204"/>
    <cellStyle name="level1a 3 3 6 6 2" xfId="5205"/>
    <cellStyle name="level1a 3 3 6 6 2 2" xfId="5206"/>
    <cellStyle name="level1a 3 3 6 7" xfId="5207"/>
    <cellStyle name="level1a 3 3 6 7 2" xfId="5208"/>
    <cellStyle name="level1a 3 3 7" xfId="5209"/>
    <cellStyle name="level1a 3 3 7 2" xfId="5210"/>
    <cellStyle name="level1a 3 3 7 2 2" xfId="5211"/>
    <cellStyle name="level1a 3 3 7 2 2 2" xfId="5212"/>
    <cellStyle name="level1a 3 3 7 2 3" xfId="5213"/>
    <cellStyle name="level1a 3 3 7 2 3 2" xfId="5214"/>
    <cellStyle name="level1a 3 3 7 2 3 2 2" xfId="5215"/>
    <cellStyle name="level1a 3 3 7 2 4" xfId="5216"/>
    <cellStyle name="level1a 3 3 7 3" xfId="5217"/>
    <cellStyle name="level1a 3 3 7 3 2" xfId="5218"/>
    <cellStyle name="level1a 3 3 7 3 2 2" xfId="5219"/>
    <cellStyle name="level1a 3 3 7 3 3" xfId="5220"/>
    <cellStyle name="level1a 3 3 7 3 3 2" xfId="5221"/>
    <cellStyle name="level1a 3 3 7 3 3 2 2" xfId="5222"/>
    <cellStyle name="level1a 3 3 7 3 4" xfId="5223"/>
    <cellStyle name="level1a 3 3 7 3 4 2" xfId="5224"/>
    <cellStyle name="level1a 3 3 7 4" xfId="5225"/>
    <cellStyle name="level1a 3 3 7 5" xfId="5226"/>
    <cellStyle name="level1a 3 3 7 5 2" xfId="5227"/>
    <cellStyle name="level1a 3 3 7 5 2 2" xfId="5228"/>
    <cellStyle name="level1a 3 3 7 6" xfId="5229"/>
    <cellStyle name="level1a 3 3 7 6 2" xfId="5230"/>
    <cellStyle name="level1a 3 3 8" xfId="5231"/>
    <cellStyle name="level1a 3 3 8 2" xfId="5232"/>
    <cellStyle name="level1a 3 3 8 2 2" xfId="5233"/>
    <cellStyle name="level1a 3 3 8 2 2 2" xfId="5234"/>
    <cellStyle name="level1a 3 3 8 2 3" xfId="5235"/>
    <cellStyle name="level1a 3 3 8 2 3 2" xfId="5236"/>
    <cellStyle name="level1a 3 3 8 2 3 2 2" xfId="5237"/>
    <cellStyle name="level1a 3 3 8 2 4" xfId="5238"/>
    <cellStyle name="level1a 3 3 8 3" xfId="5239"/>
    <cellStyle name="level1a 3 3 8 3 2" xfId="5240"/>
    <cellStyle name="level1a 3 3 8 3 2 2" xfId="5241"/>
    <cellStyle name="level1a 3 3 8 3 3" xfId="5242"/>
    <cellStyle name="level1a 3 3 8 3 3 2" xfId="5243"/>
    <cellStyle name="level1a 3 3 8 3 3 2 2" xfId="5244"/>
    <cellStyle name="level1a 3 3 8 3 4" xfId="5245"/>
    <cellStyle name="level1a 3 3 8 3 4 2" xfId="5246"/>
    <cellStyle name="level1a 3 3 8 4" xfId="5247"/>
    <cellStyle name="level1a 3 3 8 5" xfId="5248"/>
    <cellStyle name="level1a 3 3 8 5 2" xfId="5249"/>
    <cellStyle name="level1a 3 3 8 6" xfId="5250"/>
    <cellStyle name="level1a 3 3 8 6 2" xfId="5251"/>
    <cellStyle name="level1a 3 3 8 6 2 2" xfId="5252"/>
    <cellStyle name="level1a 3 3 8 7" xfId="5253"/>
    <cellStyle name="level1a 3 3 8 7 2" xfId="5254"/>
    <cellStyle name="level1a 3 3 9" xfId="5255"/>
    <cellStyle name="level1a 3 3 9 2" xfId="5256"/>
    <cellStyle name="level1a 3 3 9 2 2" xfId="5257"/>
    <cellStyle name="level1a 3 3 9 2 2 2" xfId="5258"/>
    <cellStyle name="level1a 3 3 9 2 3" xfId="5259"/>
    <cellStyle name="level1a 3 3 9 2 3 2" xfId="5260"/>
    <cellStyle name="level1a 3 3 9 2 3 2 2" xfId="5261"/>
    <cellStyle name="level1a 3 3 9 2 4" xfId="5262"/>
    <cellStyle name="level1a 3 3 9 3" xfId="5263"/>
    <cellStyle name="level1a 3 3 9 3 2" xfId="5264"/>
    <cellStyle name="level1a 3 3 9 3 2 2" xfId="5265"/>
    <cellStyle name="level1a 3 3 9 3 3" xfId="5266"/>
    <cellStyle name="level1a 3 3 9 3 3 2" xfId="5267"/>
    <cellStyle name="level1a 3 3 9 3 3 2 2" xfId="5268"/>
    <cellStyle name="level1a 3 3 9 3 4" xfId="5269"/>
    <cellStyle name="level1a 3 3 9 4" xfId="5270"/>
    <cellStyle name="level1a 3 3 9 4 2" xfId="5271"/>
    <cellStyle name="level1a 3 3 9 5" xfId="5272"/>
    <cellStyle name="level1a 3 3 9 5 2" xfId="5273"/>
    <cellStyle name="level1a 3 3 9 5 2 2" xfId="5274"/>
    <cellStyle name="level1a 3 3 9 6" xfId="5275"/>
    <cellStyle name="level1a 3 3 9 6 2" xfId="5276"/>
    <cellStyle name="level1a 3 3_STUD aligned by INSTIT" xfId="5277"/>
    <cellStyle name="level1a 3 4" xfId="5278"/>
    <cellStyle name="level1a 3 4 10" xfId="5279"/>
    <cellStyle name="level1a 3 4 10 2" xfId="5280"/>
    <cellStyle name="level1a 3 4 2" xfId="5281"/>
    <cellStyle name="level1a 3 4 2 2" xfId="5282"/>
    <cellStyle name="level1a 3 4 2 2 2" xfId="5283"/>
    <cellStyle name="level1a 3 4 2 2 2 2" xfId="5284"/>
    <cellStyle name="level1a 3 4 2 2 2 2 2" xfId="5285"/>
    <cellStyle name="level1a 3 4 2 2 2 3" xfId="5286"/>
    <cellStyle name="level1a 3 4 2 2 2 3 2" xfId="5287"/>
    <cellStyle name="level1a 3 4 2 2 2 3 2 2" xfId="5288"/>
    <cellStyle name="level1a 3 4 2 2 2 4" xfId="5289"/>
    <cellStyle name="level1a 3 4 2 2 3" xfId="5290"/>
    <cellStyle name="level1a 3 4 2 2 3 2" xfId="5291"/>
    <cellStyle name="level1a 3 4 2 2 3 2 2" xfId="5292"/>
    <cellStyle name="level1a 3 4 2 2 3 3" xfId="5293"/>
    <cellStyle name="level1a 3 4 2 2 3 3 2" xfId="5294"/>
    <cellStyle name="level1a 3 4 2 2 3 3 2 2" xfId="5295"/>
    <cellStyle name="level1a 3 4 2 2 3 4" xfId="5296"/>
    <cellStyle name="level1a 3 4 2 2 3 4 2" xfId="5297"/>
    <cellStyle name="level1a 3 4 2 2 4" xfId="5298"/>
    <cellStyle name="level1a 3 4 2 2 5" xfId="5299"/>
    <cellStyle name="level1a 3 4 2 2 5 2" xfId="5300"/>
    <cellStyle name="level1a 3 4 2 2 6" xfId="5301"/>
    <cellStyle name="level1a 3 4 2 2 6 2" xfId="5302"/>
    <cellStyle name="level1a 3 4 2 3" xfId="5303"/>
    <cellStyle name="level1a 3 4 2 3 2" xfId="5304"/>
    <cellStyle name="level1a 3 4 2 3 2 2" xfId="5305"/>
    <cellStyle name="level1a 3 4 2 3 2 2 2" xfId="5306"/>
    <cellStyle name="level1a 3 4 2 3 2 3" xfId="5307"/>
    <cellStyle name="level1a 3 4 2 3 2 3 2" xfId="5308"/>
    <cellStyle name="level1a 3 4 2 3 2 3 2 2" xfId="5309"/>
    <cellStyle name="level1a 3 4 2 3 2 4" xfId="5310"/>
    <cellStyle name="level1a 3 4 2 3 3" xfId="5311"/>
    <cellStyle name="level1a 3 4 2 3 3 2" xfId="5312"/>
    <cellStyle name="level1a 3 4 2 3 3 2 2" xfId="5313"/>
    <cellStyle name="level1a 3 4 2 3 3 3" xfId="5314"/>
    <cellStyle name="level1a 3 4 2 3 3 3 2" xfId="5315"/>
    <cellStyle name="level1a 3 4 2 3 3 3 2 2" xfId="5316"/>
    <cellStyle name="level1a 3 4 2 3 3 4" xfId="5317"/>
    <cellStyle name="level1a 3 4 2 3 3 4 2" xfId="5318"/>
    <cellStyle name="level1a 3 4 2 3 4" xfId="5319"/>
    <cellStyle name="level1a 3 4 2 3 5" xfId="5320"/>
    <cellStyle name="level1a 3 4 2 3 5 2" xfId="5321"/>
    <cellStyle name="level1a 3 4 2 3 5 2 2" xfId="5322"/>
    <cellStyle name="level1a 3 4 2 3 6" xfId="5323"/>
    <cellStyle name="level1a 3 4 2 3 6 2" xfId="5324"/>
    <cellStyle name="level1a 3 4 2 4" xfId="5325"/>
    <cellStyle name="level1a 3 4 2 4 2" xfId="5326"/>
    <cellStyle name="level1a 3 4 2 4 2 2" xfId="5327"/>
    <cellStyle name="level1a 3 4 2 4 2 2 2" xfId="5328"/>
    <cellStyle name="level1a 3 4 2 4 2 3" xfId="5329"/>
    <cellStyle name="level1a 3 4 2 4 2 3 2" xfId="5330"/>
    <cellStyle name="level1a 3 4 2 4 2 3 2 2" xfId="5331"/>
    <cellStyle name="level1a 3 4 2 4 2 4" xfId="5332"/>
    <cellStyle name="level1a 3 4 2 4 3" xfId="5333"/>
    <cellStyle name="level1a 3 4 2 4 3 2" xfId="5334"/>
    <cellStyle name="level1a 3 4 2 4 3 2 2" xfId="5335"/>
    <cellStyle name="level1a 3 4 2 4 3 3" xfId="5336"/>
    <cellStyle name="level1a 3 4 2 4 3 3 2" xfId="5337"/>
    <cellStyle name="level1a 3 4 2 4 3 3 2 2" xfId="5338"/>
    <cellStyle name="level1a 3 4 2 4 3 4" xfId="5339"/>
    <cellStyle name="level1a 3 4 2 4 3 4 2" xfId="5340"/>
    <cellStyle name="level1a 3 4 2 4 4" xfId="5341"/>
    <cellStyle name="level1a 3 4 2 4 5" xfId="5342"/>
    <cellStyle name="level1a 3 4 2 4 5 2" xfId="5343"/>
    <cellStyle name="level1a 3 4 2 4 6" xfId="5344"/>
    <cellStyle name="level1a 3 4 2 4 6 2" xfId="5345"/>
    <cellStyle name="level1a 3 4 2 4 6 2 2" xfId="5346"/>
    <cellStyle name="level1a 3 4 2 4 7" xfId="5347"/>
    <cellStyle name="level1a 3 4 2 4 7 2" xfId="5348"/>
    <cellStyle name="level1a 3 4 2 5" xfId="5349"/>
    <cellStyle name="level1a 3 4 2 5 2" xfId="5350"/>
    <cellStyle name="level1a 3 4 2 5 2 2" xfId="5351"/>
    <cellStyle name="level1a 3 4 2 5 2 2 2" xfId="5352"/>
    <cellStyle name="level1a 3 4 2 5 2 3" xfId="5353"/>
    <cellStyle name="level1a 3 4 2 5 2 3 2" xfId="5354"/>
    <cellStyle name="level1a 3 4 2 5 2 3 2 2" xfId="5355"/>
    <cellStyle name="level1a 3 4 2 5 2 4" xfId="5356"/>
    <cellStyle name="level1a 3 4 2 5 3" xfId="5357"/>
    <cellStyle name="level1a 3 4 2 5 3 2" xfId="5358"/>
    <cellStyle name="level1a 3 4 2 5 3 2 2" xfId="5359"/>
    <cellStyle name="level1a 3 4 2 5 3 3" xfId="5360"/>
    <cellStyle name="level1a 3 4 2 5 3 3 2" xfId="5361"/>
    <cellStyle name="level1a 3 4 2 5 3 3 2 2" xfId="5362"/>
    <cellStyle name="level1a 3 4 2 5 3 4" xfId="5363"/>
    <cellStyle name="level1a 3 4 2 5 4" xfId="5364"/>
    <cellStyle name="level1a 3 4 2 5 4 2" xfId="5365"/>
    <cellStyle name="level1a 3 4 2 5 5" xfId="5366"/>
    <cellStyle name="level1a 3 4 2 5 5 2" xfId="5367"/>
    <cellStyle name="level1a 3 4 2 5 5 2 2" xfId="5368"/>
    <cellStyle name="level1a 3 4 2 5 6" xfId="5369"/>
    <cellStyle name="level1a 3 4 2 5 6 2" xfId="5370"/>
    <cellStyle name="level1a 3 4 2 6" xfId="5371"/>
    <cellStyle name="level1a 3 4 2 6 2" xfId="5372"/>
    <cellStyle name="level1a 3 4 2 6 2 2" xfId="5373"/>
    <cellStyle name="level1a 3 4 2 6 2 2 2" xfId="5374"/>
    <cellStyle name="level1a 3 4 2 6 2 3" xfId="5375"/>
    <cellStyle name="level1a 3 4 2 6 2 3 2" xfId="5376"/>
    <cellStyle name="level1a 3 4 2 6 2 3 2 2" xfId="5377"/>
    <cellStyle name="level1a 3 4 2 6 2 4" xfId="5378"/>
    <cellStyle name="level1a 3 4 2 6 3" xfId="5379"/>
    <cellStyle name="level1a 3 4 2 6 3 2" xfId="5380"/>
    <cellStyle name="level1a 3 4 2 6 3 2 2" xfId="5381"/>
    <cellStyle name="level1a 3 4 2 6 3 3" xfId="5382"/>
    <cellStyle name="level1a 3 4 2 6 3 3 2" xfId="5383"/>
    <cellStyle name="level1a 3 4 2 6 3 3 2 2" xfId="5384"/>
    <cellStyle name="level1a 3 4 2 6 3 4" xfId="5385"/>
    <cellStyle name="level1a 3 4 2 6 4" xfId="5386"/>
    <cellStyle name="level1a 3 4 2 6 4 2" xfId="5387"/>
    <cellStyle name="level1a 3 4 2 6 5" xfId="5388"/>
    <cellStyle name="level1a 3 4 2 6 5 2" xfId="5389"/>
    <cellStyle name="level1a 3 4 2 6 5 2 2" xfId="5390"/>
    <cellStyle name="level1a 3 4 2 6 6" xfId="5391"/>
    <cellStyle name="level1a 3 4 2 6 6 2" xfId="5392"/>
    <cellStyle name="level1a 3 4 2 7" xfId="5393"/>
    <cellStyle name="level1a 3 4 2 7 2" xfId="5394"/>
    <cellStyle name="level1a 3 4 2 7 2 2" xfId="5395"/>
    <cellStyle name="level1a 3 4 2 7 3" xfId="5396"/>
    <cellStyle name="level1a 3 4 2 7 3 2" xfId="5397"/>
    <cellStyle name="level1a 3 4 2 7 3 2 2" xfId="5398"/>
    <cellStyle name="level1a 3 4 2 7 4" xfId="5399"/>
    <cellStyle name="level1a 3 4 2 8" xfId="5400"/>
    <cellStyle name="level1a 3 4 2 8 2" xfId="5401"/>
    <cellStyle name="level1a 3 4 2_STUD aligned by INSTIT" xfId="5402"/>
    <cellStyle name="level1a 3 4 3" xfId="5403"/>
    <cellStyle name="level1a 3 4 3 2" xfId="5404"/>
    <cellStyle name="level1a 3 4 3 2 2" xfId="5405"/>
    <cellStyle name="level1a 3 4 3 2 2 2" xfId="5406"/>
    <cellStyle name="level1a 3 4 3 2 2 2 2" xfId="5407"/>
    <cellStyle name="level1a 3 4 3 2 2 3" xfId="5408"/>
    <cellStyle name="level1a 3 4 3 2 2 3 2" xfId="5409"/>
    <cellStyle name="level1a 3 4 3 2 2 3 2 2" xfId="5410"/>
    <cellStyle name="level1a 3 4 3 2 2 4" xfId="5411"/>
    <cellStyle name="level1a 3 4 3 2 3" xfId="5412"/>
    <cellStyle name="level1a 3 4 3 2 3 2" xfId="5413"/>
    <cellStyle name="level1a 3 4 3 2 3 2 2" xfId="5414"/>
    <cellStyle name="level1a 3 4 3 2 3 3" xfId="5415"/>
    <cellStyle name="level1a 3 4 3 2 3 3 2" xfId="5416"/>
    <cellStyle name="level1a 3 4 3 2 3 3 2 2" xfId="5417"/>
    <cellStyle name="level1a 3 4 3 2 3 4" xfId="5418"/>
    <cellStyle name="level1a 3 4 3 2 3 4 2" xfId="5419"/>
    <cellStyle name="level1a 3 4 3 2 4" xfId="5420"/>
    <cellStyle name="level1a 3 4 3 2 5" xfId="5421"/>
    <cellStyle name="level1a 3 4 3 2 5 2" xfId="5422"/>
    <cellStyle name="level1a 3 4 3 2 5 2 2" xfId="5423"/>
    <cellStyle name="level1a 3 4 3 2 6" xfId="5424"/>
    <cellStyle name="level1a 3 4 3 2 6 2" xfId="5425"/>
    <cellStyle name="level1a 3 4 3 3" xfId="5426"/>
    <cellStyle name="level1a 3 4 3 3 2" xfId="5427"/>
    <cellStyle name="level1a 3 4 3 3 2 2" xfId="5428"/>
    <cellStyle name="level1a 3 4 3 3 2 2 2" xfId="5429"/>
    <cellStyle name="level1a 3 4 3 3 2 3" xfId="5430"/>
    <cellStyle name="level1a 3 4 3 3 2 3 2" xfId="5431"/>
    <cellStyle name="level1a 3 4 3 3 2 3 2 2" xfId="5432"/>
    <cellStyle name="level1a 3 4 3 3 2 4" xfId="5433"/>
    <cellStyle name="level1a 3 4 3 3 3" xfId="5434"/>
    <cellStyle name="level1a 3 4 3 3 3 2" xfId="5435"/>
    <cellStyle name="level1a 3 4 3 3 3 2 2" xfId="5436"/>
    <cellStyle name="level1a 3 4 3 3 3 3" xfId="5437"/>
    <cellStyle name="level1a 3 4 3 3 3 3 2" xfId="5438"/>
    <cellStyle name="level1a 3 4 3 3 3 3 2 2" xfId="5439"/>
    <cellStyle name="level1a 3 4 3 3 3 4" xfId="5440"/>
    <cellStyle name="level1a 3 4 3 3 4" xfId="5441"/>
    <cellStyle name="level1a 3 4 3 3 4 2" xfId="5442"/>
    <cellStyle name="level1a 3 4 3 3 5" xfId="5443"/>
    <cellStyle name="level1a 3 4 3 3 5 2" xfId="5444"/>
    <cellStyle name="level1a 3 4 3 4" xfId="5445"/>
    <cellStyle name="level1a 3 4 3 4 2" xfId="5446"/>
    <cellStyle name="level1a 3 4 3 4 2 2" xfId="5447"/>
    <cellStyle name="level1a 3 4 3 4 2 2 2" xfId="5448"/>
    <cellStyle name="level1a 3 4 3 4 2 3" xfId="5449"/>
    <cellStyle name="level1a 3 4 3 4 2 3 2" xfId="5450"/>
    <cellStyle name="level1a 3 4 3 4 2 3 2 2" xfId="5451"/>
    <cellStyle name="level1a 3 4 3 4 2 4" xfId="5452"/>
    <cellStyle name="level1a 3 4 3 4 3" xfId="5453"/>
    <cellStyle name="level1a 3 4 3 4 3 2" xfId="5454"/>
    <cellStyle name="level1a 3 4 3 4 3 2 2" xfId="5455"/>
    <cellStyle name="level1a 3 4 3 4 3 3" xfId="5456"/>
    <cellStyle name="level1a 3 4 3 4 3 3 2" xfId="5457"/>
    <cellStyle name="level1a 3 4 3 4 3 3 2 2" xfId="5458"/>
    <cellStyle name="level1a 3 4 3 4 3 4" xfId="5459"/>
    <cellStyle name="level1a 3 4 3 4 4" xfId="5460"/>
    <cellStyle name="level1a 3 4 3 4 4 2" xfId="5461"/>
    <cellStyle name="level1a 3 4 3 4 5" xfId="5462"/>
    <cellStyle name="level1a 3 4 3 4 5 2" xfId="5463"/>
    <cellStyle name="level1a 3 4 3 4 5 2 2" xfId="5464"/>
    <cellStyle name="level1a 3 4 3 4 6" xfId="5465"/>
    <cellStyle name="level1a 3 4 3 4 6 2" xfId="5466"/>
    <cellStyle name="level1a 3 4 3 5" xfId="5467"/>
    <cellStyle name="level1a 3 4 3 5 2" xfId="5468"/>
    <cellStyle name="level1a 3 4 3 5 2 2" xfId="5469"/>
    <cellStyle name="level1a 3 4 3 5 2 2 2" xfId="5470"/>
    <cellStyle name="level1a 3 4 3 5 2 3" xfId="5471"/>
    <cellStyle name="level1a 3 4 3 5 2 3 2" xfId="5472"/>
    <cellStyle name="level1a 3 4 3 5 2 3 2 2" xfId="5473"/>
    <cellStyle name="level1a 3 4 3 5 2 4" xfId="5474"/>
    <cellStyle name="level1a 3 4 3 5 3" xfId="5475"/>
    <cellStyle name="level1a 3 4 3 5 3 2" xfId="5476"/>
    <cellStyle name="level1a 3 4 3 5 3 2 2" xfId="5477"/>
    <cellStyle name="level1a 3 4 3 5 3 3" xfId="5478"/>
    <cellStyle name="level1a 3 4 3 5 3 3 2" xfId="5479"/>
    <cellStyle name="level1a 3 4 3 5 3 3 2 2" xfId="5480"/>
    <cellStyle name="level1a 3 4 3 5 3 4" xfId="5481"/>
    <cellStyle name="level1a 3 4 3 5 4" xfId="5482"/>
    <cellStyle name="level1a 3 4 3 5 4 2" xfId="5483"/>
    <cellStyle name="level1a 3 4 3 5 5" xfId="5484"/>
    <cellStyle name="level1a 3 4 3 5 5 2" xfId="5485"/>
    <cellStyle name="level1a 3 4 3 5 5 2 2" xfId="5486"/>
    <cellStyle name="level1a 3 4 3 5 6" xfId="5487"/>
    <cellStyle name="level1a 3 4 3 5 6 2" xfId="5488"/>
    <cellStyle name="level1a 3 4 3 6" xfId="5489"/>
    <cellStyle name="level1a 3 4 3 6 2" xfId="5490"/>
    <cellStyle name="level1a 3 4 3 6 2 2" xfId="5491"/>
    <cellStyle name="level1a 3 4 3 6 2 2 2" xfId="5492"/>
    <cellStyle name="level1a 3 4 3 6 2 3" xfId="5493"/>
    <cellStyle name="level1a 3 4 3 6 2 3 2" xfId="5494"/>
    <cellStyle name="level1a 3 4 3 6 2 3 2 2" xfId="5495"/>
    <cellStyle name="level1a 3 4 3 6 2 4" xfId="5496"/>
    <cellStyle name="level1a 3 4 3 6 3" xfId="5497"/>
    <cellStyle name="level1a 3 4 3 6 3 2" xfId="5498"/>
    <cellStyle name="level1a 3 4 3 6 3 2 2" xfId="5499"/>
    <cellStyle name="level1a 3 4 3 6 3 3" xfId="5500"/>
    <cellStyle name="level1a 3 4 3 6 3 3 2" xfId="5501"/>
    <cellStyle name="level1a 3 4 3 6 3 3 2 2" xfId="5502"/>
    <cellStyle name="level1a 3 4 3 6 3 4" xfId="5503"/>
    <cellStyle name="level1a 3 4 3 6 4" xfId="5504"/>
    <cellStyle name="level1a 3 4 3 6 4 2" xfId="5505"/>
    <cellStyle name="level1a 3 4 3 6 5" xfId="5506"/>
    <cellStyle name="level1a 3 4 3 6 5 2" xfId="5507"/>
    <cellStyle name="level1a 3 4 3 6 5 2 2" xfId="5508"/>
    <cellStyle name="level1a 3 4 3 6 6" xfId="5509"/>
    <cellStyle name="level1a 3 4 3 6 6 2" xfId="5510"/>
    <cellStyle name="level1a 3 4 3 7" xfId="5511"/>
    <cellStyle name="level1a 3 4 3 7 2" xfId="5512"/>
    <cellStyle name="level1a 3 4 3 7 2 2" xfId="5513"/>
    <cellStyle name="level1a 3 4 3 7 3" xfId="5514"/>
    <cellStyle name="level1a 3 4 3 7 3 2" xfId="5515"/>
    <cellStyle name="level1a 3 4 3 7 3 2 2" xfId="5516"/>
    <cellStyle name="level1a 3 4 3 7 4" xfId="5517"/>
    <cellStyle name="level1a 3 4 3 8" xfId="5518"/>
    <cellStyle name="level1a 3 4 3 8 2" xfId="5519"/>
    <cellStyle name="level1a 3 4 3 8 2 2" xfId="5520"/>
    <cellStyle name="level1a 3 4 3 8 3" xfId="5521"/>
    <cellStyle name="level1a 3 4 3 8 3 2" xfId="5522"/>
    <cellStyle name="level1a 3 4 3 8 3 2 2" xfId="5523"/>
    <cellStyle name="level1a 3 4 3 8 4" xfId="5524"/>
    <cellStyle name="level1a 3 4 3 9" xfId="5525"/>
    <cellStyle name="level1a 3 4 3 9 2" xfId="5526"/>
    <cellStyle name="level1a 3 4 3_STUD aligned by INSTIT" xfId="5527"/>
    <cellStyle name="level1a 3 4 4" xfId="5528"/>
    <cellStyle name="level1a 3 4 4 2" xfId="5529"/>
    <cellStyle name="level1a 3 4 4 2 2" xfId="5530"/>
    <cellStyle name="level1a 3 4 4 2 2 2" xfId="5531"/>
    <cellStyle name="level1a 3 4 4 2 3" xfId="5532"/>
    <cellStyle name="level1a 3 4 4 2 3 2" xfId="5533"/>
    <cellStyle name="level1a 3 4 4 2 3 2 2" xfId="5534"/>
    <cellStyle name="level1a 3 4 4 2 4" xfId="5535"/>
    <cellStyle name="level1a 3 4 4 3" xfId="5536"/>
    <cellStyle name="level1a 3 4 4 3 2" xfId="5537"/>
    <cellStyle name="level1a 3 4 4 3 2 2" xfId="5538"/>
    <cellStyle name="level1a 3 4 4 3 3" xfId="5539"/>
    <cellStyle name="level1a 3 4 4 3 3 2" xfId="5540"/>
    <cellStyle name="level1a 3 4 4 3 3 2 2" xfId="5541"/>
    <cellStyle name="level1a 3 4 4 3 4" xfId="5542"/>
    <cellStyle name="level1a 3 4 4 3 4 2" xfId="5543"/>
    <cellStyle name="level1a 3 4 4 4" xfId="5544"/>
    <cellStyle name="level1a 3 4 4 5" xfId="5545"/>
    <cellStyle name="level1a 3 4 4 5 2" xfId="5546"/>
    <cellStyle name="level1a 3 4 4 6" xfId="5547"/>
    <cellStyle name="level1a 3 4 4 6 2" xfId="5548"/>
    <cellStyle name="level1a 3 4 5" xfId="5549"/>
    <cellStyle name="level1a 3 4 5 2" xfId="5550"/>
    <cellStyle name="level1a 3 4 5 2 2" xfId="5551"/>
    <cellStyle name="level1a 3 4 5 2 2 2" xfId="5552"/>
    <cellStyle name="level1a 3 4 5 2 3" xfId="5553"/>
    <cellStyle name="level1a 3 4 5 2 3 2" xfId="5554"/>
    <cellStyle name="level1a 3 4 5 2 3 2 2" xfId="5555"/>
    <cellStyle name="level1a 3 4 5 2 4" xfId="5556"/>
    <cellStyle name="level1a 3 4 5 3" xfId="5557"/>
    <cellStyle name="level1a 3 4 5 3 2" xfId="5558"/>
    <cellStyle name="level1a 3 4 5 3 2 2" xfId="5559"/>
    <cellStyle name="level1a 3 4 5 3 3" xfId="5560"/>
    <cellStyle name="level1a 3 4 5 3 3 2" xfId="5561"/>
    <cellStyle name="level1a 3 4 5 3 3 2 2" xfId="5562"/>
    <cellStyle name="level1a 3 4 5 3 4" xfId="5563"/>
    <cellStyle name="level1a 3 4 5 3 4 2" xfId="5564"/>
    <cellStyle name="level1a 3 4 5 4" xfId="5565"/>
    <cellStyle name="level1a 3 4 5 5" xfId="5566"/>
    <cellStyle name="level1a 3 4 5 5 2" xfId="5567"/>
    <cellStyle name="level1a 3 4 5 6" xfId="5568"/>
    <cellStyle name="level1a 3 4 5 6 2" xfId="5569"/>
    <cellStyle name="level1a 3 4 5 6 2 2" xfId="5570"/>
    <cellStyle name="level1a 3 4 5 7" xfId="5571"/>
    <cellStyle name="level1a 3 4 5 7 2" xfId="5572"/>
    <cellStyle name="level1a 3 4 6" xfId="5573"/>
    <cellStyle name="level1a 3 4 6 2" xfId="5574"/>
    <cellStyle name="level1a 3 4 6 2 2" xfId="5575"/>
    <cellStyle name="level1a 3 4 6 2 2 2" xfId="5576"/>
    <cellStyle name="level1a 3 4 6 2 3" xfId="5577"/>
    <cellStyle name="level1a 3 4 6 2 3 2" xfId="5578"/>
    <cellStyle name="level1a 3 4 6 2 3 2 2" xfId="5579"/>
    <cellStyle name="level1a 3 4 6 2 4" xfId="5580"/>
    <cellStyle name="level1a 3 4 6 3" xfId="5581"/>
    <cellStyle name="level1a 3 4 6 3 2" xfId="5582"/>
    <cellStyle name="level1a 3 4 6 3 2 2" xfId="5583"/>
    <cellStyle name="level1a 3 4 6 3 3" xfId="5584"/>
    <cellStyle name="level1a 3 4 6 3 3 2" xfId="5585"/>
    <cellStyle name="level1a 3 4 6 3 3 2 2" xfId="5586"/>
    <cellStyle name="level1a 3 4 6 3 4" xfId="5587"/>
    <cellStyle name="level1a 3 4 6 3 4 2" xfId="5588"/>
    <cellStyle name="level1a 3 4 6 4" xfId="5589"/>
    <cellStyle name="level1a 3 4 6 5" xfId="5590"/>
    <cellStyle name="level1a 3 4 6 5 2" xfId="5591"/>
    <cellStyle name="level1a 3 4 6 5 2 2" xfId="5592"/>
    <cellStyle name="level1a 3 4 6 6" xfId="5593"/>
    <cellStyle name="level1a 3 4 6 6 2" xfId="5594"/>
    <cellStyle name="level1a 3 4 7" xfId="5595"/>
    <cellStyle name="level1a 3 4 7 2" xfId="5596"/>
    <cellStyle name="level1a 3 4 7 2 2" xfId="5597"/>
    <cellStyle name="level1a 3 4 7 2 2 2" xfId="5598"/>
    <cellStyle name="level1a 3 4 7 2 3" xfId="5599"/>
    <cellStyle name="level1a 3 4 7 2 3 2" xfId="5600"/>
    <cellStyle name="level1a 3 4 7 2 3 2 2" xfId="5601"/>
    <cellStyle name="level1a 3 4 7 2 4" xfId="5602"/>
    <cellStyle name="level1a 3 4 7 3" xfId="5603"/>
    <cellStyle name="level1a 3 4 7 3 2" xfId="5604"/>
    <cellStyle name="level1a 3 4 7 3 2 2" xfId="5605"/>
    <cellStyle name="level1a 3 4 7 3 3" xfId="5606"/>
    <cellStyle name="level1a 3 4 7 3 3 2" xfId="5607"/>
    <cellStyle name="level1a 3 4 7 3 3 2 2" xfId="5608"/>
    <cellStyle name="level1a 3 4 7 3 4" xfId="5609"/>
    <cellStyle name="level1a 3 4 7 3 4 2" xfId="5610"/>
    <cellStyle name="level1a 3 4 7 4" xfId="5611"/>
    <cellStyle name="level1a 3 4 7 5" xfId="5612"/>
    <cellStyle name="level1a 3 4 7 5 2" xfId="5613"/>
    <cellStyle name="level1a 3 4 7 6" xfId="5614"/>
    <cellStyle name="level1a 3 4 7 6 2" xfId="5615"/>
    <cellStyle name="level1a 3 4 7 6 2 2" xfId="5616"/>
    <cellStyle name="level1a 3 4 7 7" xfId="5617"/>
    <cellStyle name="level1a 3 4 7 7 2" xfId="5618"/>
    <cellStyle name="level1a 3 4 8" xfId="5619"/>
    <cellStyle name="level1a 3 4 8 2" xfId="5620"/>
    <cellStyle name="level1a 3 4 8 2 2" xfId="5621"/>
    <cellStyle name="level1a 3 4 8 2 2 2" xfId="5622"/>
    <cellStyle name="level1a 3 4 8 2 3" xfId="5623"/>
    <cellStyle name="level1a 3 4 8 2 3 2" xfId="5624"/>
    <cellStyle name="level1a 3 4 8 2 3 2 2" xfId="5625"/>
    <cellStyle name="level1a 3 4 8 2 4" xfId="5626"/>
    <cellStyle name="level1a 3 4 8 3" xfId="5627"/>
    <cellStyle name="level1a 3 4 8 3 2" xfId="5628"/>
    <cellStyle name="level1a 3 4 8 3 2 2" xfId="5629"/>
    <cellStyle name="level1a 3 4 8 3 3" xfId="5630"/>
    <cellStyle name="level1a 3 4 8 3 3 2" xfId="5631"/>
    <cellStyle name="level1a 3 4 8 3 3 2 2" xfId="5632"/>
    <cellStyle name="level1a 3 4 8 3 4" xfId="5633"/>
    <cellStyle name="level1a 3 4 8 4" xfId="5634"/>
    <cellStyle name="level1a 3 4 8 4 2" xfId="5635"/>
    <cellStyle name="level1a 3 4 8 5" xfId="5636"/>
    <cellStyle name="level1a 3 4 8 5 2" xfId="5637"/>
    <cellStyle name="level1a 3 4 8 5 2 2" xfId="5638"/>
    <cellStyle name="level1a 3 4 8 6" xfId="5639"/>
    <cellStyle name="level1a 3 4 8 6 2" xfId="5640"/>
    <cellStyle name="level1a 3 4 9" xfId="5641"/>
    <cellStyle name="level1a 3 4 9 2" xfId="5642"/>
    <cellStyle name="level1a 3 4 9 2 2" xfId="5643"/>
    <cellStyle name="level1a 3 4 9 3" xfId="5644"/>
    <cellStyle name="level1a 3 4 9 3 2" xfId="5645"/>
    <cellStyle name="level1a 3 4 9 3 2 2" xfId="5646"/>
    <cellStyle name="level1a 3 4 9 4" xfId="5647"/>
    <cellStyle name="level1a 3 4_STUD aligned by INSTIT" xfId="5648"/>
    <cellStyle name="level1a 3 5" xfId="5649"/>
    <cellStyle name="level1a 3 5 2" xfId="5650"/>
    <cellStyle name="level1a 3 5 2 2" xfId="5651"/>
    <cellStyle name="level1a 3 5 2 2 2" xfId="5652"/>
    <cellStyle name="level1a 3 5 2 2 2 2" xfId="5653"/>
    <cellStyle name="level1a 3 5 2 2 3" xfId="5654"/>
    <cellStyle name="level1a 3 5 2 2 3 2" xfId="5655"/>
    <cellStyle name="level1a 3 5 2 2 3 2 2" xfId="5656"/>
    <cellStyle name="level1a 3 5 2 2 4" xfId="5657"/>
    <cellStyle name="level1a 3 5 2 3" xfId="5658"/>
    <cellStyle name="level1a 3 5 2 3 2" xfId="5659"/>
    <cellStyle name="level1a 3 5 2 3 2 2" xfId="5660"/>
    <cellStyle name="level1a 3 5 2 3 3" xfId="5661"/>
    <cellStyle name="level1a 3 5 2 3 3 2" xfId="5662"/>
    <cellStyle name="level1a 3 5 2 3 3 2 2" xfId="5663"/>
    <cellStyle name="level1a 3 5 2 3 4" xfId="5664"/>
    <cellStyle name="level1a 3 5 2 3 4 2" xfId="5665"/>
    <cellStyle name="level1a 3 5 2 4" xfId="5666"/>
    <cellStyle name="level1a 3 5 2 5" xfId="5667"/>
    <cellStyle name="level1a 3 5 2 5 2" xfId="5668"/>
    <cellStyle name="level1a 3 5 2 6" xfId="5669"/>
    <cellStyle name="level1a 3 5 2 6 2" xfId="5670"/>
    <cellStyle name="level1a 3 5 3" xfId="5671"/>
    <cellStyle name="level1a 3 5 3 2" xfId="5672"/>
    <cellStyle name="level1a 3 5 3 2 2" xfId="5673"/>
    <cellStyle name="level1a 3 5 3 2 2 2" xfId="5674"/>
    <cellStyle name="level1a 3 5 3 2 3" xfId="5675"/>
    <cellStyle name="level1a 3 5 3 2 3 2" xfId="5676"/>
    <cellStyle name="level1a 3 5 3 2 3 2 2" xfId="5677"/>
    <cellStyle name="level1a 3 5 3 2 4" xfId="5678"/>
    <cellStyle name="level1a 3 5 3 3" xfId="5679"/>
    <cellStyle name="level1a 3 5 3 3 2" xfId="5680"/>
    <cellStyle name="level1a 3 5 3 3 2 2" xfId="5681"/>
    <cellStyle name="level1a 3 5 3 3 3" xfId="5682"/>
    <cellStyle name="level1a 3 5 3 3 3 2" xfId="5683"/>
    <cellStyle name="level1a 3 5 3 3 3 2 2" xfId="5684"/>
    <cellStyle name="level1a 3 5 3 3 4" xfId="5685"/>
    <cellStyle name="level1a 3 5 3 3 4 2" xfId="5686"/>
    <cellStyle name="level1a 3 5 3 4" xfId="5687"/>
    <cellStyle name="level1a 3 5 3 5" xfId="5688"/>
    <cellStyle name="level1a 3 5 3 5 2" xfId="5689"/>
    <cellStyle name="level1a 3 5 3 5 2 2" xfId="5690"/>
    <cellStyle name="level1a 3 5 3 6" xfId="5691"/>
    <cellStyle name="level1a 3 5 3 6 2" xfId="5692"/>
    <cellStyle name="level1a 3 5 4" xfId="5693"/>
    <cellStyle name="level1a 3 5 4 2" xfId="5694"/>
    <cellStyle name="level1a 3 5 4 2 2" xfId="5695"/>
    <cellStyle name="level1a 3 5 4 2 2 2" xfId="5696"/>
    <cellStyle name="level1a 3 5 4 2 3" xfId="5697"/>
    <cellStyle name="level1a 3 5 4 2 3 2" xfId="5698"/>
    <cellStyle name="level1a 3 5 4 2 3 2 2" xfId="5699"/>
    <cellStyle name="level1a 3 5 4 2 4" xfId="5700"/>
    <cellStyle name="level1a 3 5 4 3" xfId="5701"/>
    <cellStyle name="level1a 3 5 4 3 2" xfId="5702"/>
    <cellStyle name="level1a 3 5 4 3 2 2" xfId="5703"/>
    <cellStyle name="level1a 3 5 4 3 3" xfId="5704"/>
    <cellStyle name="level1a 3 5 4 3 3 2" xfId="5705"/>
    <cellStyle name="level1a 3 5 4 3 3 2 2" xfId="5706"/>
    <cellStyle name="level1a 3 5 4 3 4" xfId="5707"/>
    <cellStyle name="level1a 3 5 4 3 4 2" xfId="5708"/>
    <cellStyle name="level1a 3 5 4 4" xfId="5709"/>
    <cellStyle name="level1a 3 5 4 5" xfId="5710"/>
    <cellStyle name="level1a 3 5 4 5 2" xfId="5711"/>
    <cellStyle name="level1a 3 5 4 6" xfId="5712"/>
    <cellStyle name="level1a 3 5 4 6 2" xfId="5713"/>
    <cellStyle name="level1a 3 5 4 6 2 2" xfId="5714"/>
    <cellStyle name="level1a 3 5 4 7" xfId="5715"/>
    <cellStyle name="level1a 3 5 4 7 2" xfId="5716"/>
    <cellStyle name="level1a 3 5 5" xfId="5717"/>
    <cellStyle name="level1a 3 5 5 2" xfId="5718"/>
    <cellStyle name="level1a 3 5 5 2 2" xfId="5719"/>
    <cellStyle name="level1a 3 5 5 2 2 2" xfId="5720"/>
    <cellStyle name="level1a 3 5 5 2 3" xfId="5721"/>
    <cellStyle name="level1a 3 5 5 2 3 2" xfId="5722"/>
    <cellStyle name="level1a 3 5 5 2 3 2 2" xfId="5723"/>
    <cellStyle name="level1a 3 5 5 2 4" xfId="5724"/>
    <cellStyle name="level1a 3 5 5 3" xfId="5725"/>
    <cellStyle name="level1a 3 5 5 3 2" xfId="5726"/>
    <cellStyle name="level1a 3 5 5 3 2 2" xfId="5727"/>
    <cellStyle name="level1a 3 5 5 3 3" xfId="5728"/>
    <cellStyle name="level1a 3 5 5 3 3 2" xfId="5729"/>
    <cellStyle name="level1a 3 5 5 3 3 2 2" xfId="5730"/>
    <cellStyle name="level1a 3 5 5 3 4" xfId="5731"/>
    <cellStyle name="level1a 3 5 5 4" xfId="5732"/>
    <cellStyle name="level1a 3 5 5 4 2" xfId="5733"/>
    <cellStyle name="level1a 3 5 5 5" xfId="5734"/>
    <cellStyle name="level1a 3 5 5 5 2" xfId="5735"/>
    <cellStyle name="level1a 3 5 5 5 2 2" xfId="5736"/>
    <cellStyle name="level1a 3 5 5 6" xfId="5737"/>
    <cellStyle name="level1a 3 5 5 6 2" xfId="5738"/>
    <cellStyle name="level1a 3 5 6" xfId="5739"/>
    <cellStyle name="level1a 3 5 6 2" xfId="5740"/>
    <cellStyle name="level1a 3 5 6 2 2" xfId="5741"/>
    <cellStyle name="level1a 3 5 6 2 2 2" xfId="5742"/>
    <cellStyle name="level1a 3 5 6 2 3" xfId="5743"/>
    <cellStyle name="level1a 3 5 6 2 3 2" xfId="5744"/>
    <cellStyle name="level1a 3 5 6 2 3 2 2" xfId="5745"/>
    <cellStyle name="level1a 3 5 6 2 4" xfId="5746"/>
    <cellStyle name="level1a 3 5 6 3" xfId="5747"/>
    <cellStyle name="level1a 3 5 6 3 2" xfId="5748"/>
    <cellStyle name="level1a 3 5 6 3 2 2" xfId="5749"/>
    <cellStyle name="level1a 3 5 6 3 3" xfId="5750"/>
    <cellStyle name="level1a 3 5 6 3 3 2" xfId="5751"/>
    <cellStyle name="level1a 3 5 6 3 3 2 2" xfId="5752"/>
    <cellStyle name="level1a 3 5 6 3 4" xfId="5753"/>
    <cellStyle name="level1a 3 5 6 4" xfId="5754"/>
    <cellStyle name="level1a 3 5 6 4 2" xfId="5755"/>
    <cellStyle name="level1a 3 5 6 5" xfId="5756"/>
    <cellStyle name="level1a 3 5 6 5 2" xfId="5757"/>
    <cellStyle name="level1a 3 5 6 5 2 2" xfId="5758"/>
    <cellStyle name="level1a 3 5 6 6" xfId="5759"/>
    <cellStyle name="level1a 3 5 6 6 2" xfId="5760"/>
    <cellStyle name="level1a 3 5 7" xfId="5761"/>
    <cellStyle name="level1a 3 5 7 2" xfId="5762"/>
    <cellStyle name="level1a 3 5 7 2 2" xfId="5763"/>
    <cellStyle name="level1a 3 5 7 3" xfId="5764"/>
    <cellStyle name="level1a 3 5 7 3 2" xfId="5765"/>
    <cellStyle name="level1a 3 5 7 3 2 2" xfId="5766"/>
    <cellStyle name="level1a 3 5 7 4" xfId="5767"/>
    <cellStyle name="level1a 3 5 8" xfId="5768"/>
    <cellStyle name="level1a 3 5 8 2" xfId="5769"/>
    <cellStyle name="level1a 3 5_STUD aligned by INSTIT" xfId="5770"/>
    <cellStyle name="level1a 3 6" xfId="5771"/>
    <cellStyle name="level1a 3 6 2" xfId="5772"/>
    <cellStyle name="level1a 3 6 2 2" xfId="5773"/>
    <cellStyle name="level1a 3 6 2 2 2" xfId="5774"/>
    <cellStyle name="level1a 3 6 2 2 2 2" xfId="5775"/>
    <cellStyle name="level1a 3 6 2 2 3" xfId="5776"/>
    <cellStyle name="level1a 3 6 2 2 3 2" xfId="5777"/>
    <cellStyle name="level1a 3 6 2 2 3 2 2" xfId="5778"/>
    <cellStyle name="level1a 3 6 2 2 4" xfId="5779"/>
    <cellStyle name="level1a 3 6 2 3" xfId="5780"/>
    <cellStyle name="level1a 3 6 2 3 2" xfId="5781"/>
    <cellStyle name="level1a 3 6 2 3 2 2" xfId="5782"/>
    <cellStyle name="level1a 3 6 2 3 3" xfId="5783"/>
    <cellStyle name="level1a 3 6 2 3 3 2" xfId="5784"/>
    <cellStyle name="level1a 3 6 2 3 3 2 2" xfId="5785"/>
    <cellStyle name="level1a 3 6 2 3 4" xfId="5786"/>
    <cellStyle name="level1a 3 6 2 3 4 2" xfId="5787"/>
    <cellStyle name="level1a 3 6 2 4" xfId="5788"/>
    <cellStyle name="level1a 3 6 2 5" xfId="5789"/>
    <cellStyle name="level1a 3 6 2 5 2" xfId="5790"/>
    <cellStyle name="level1a 3 6 2 6" xfId="5791"/>
    <cellStyle name="level1a 3 6 2 6 2" xfId="5792"/>
    <cellStyle name="level1a 3 6 2 6 2 2" xfId="5793"/>
    <cellStyle name="level1a 3 6 2 7" xfId="5794"/>
    <cellStyle name="level1a 3 6 2 7 2" xfId="5795"/>
    <cellStyle name="level1a 3 6 3" xfId="5796"/>
    <cellStyle name="level1a 3 6 3 2" xfId="5797"/>
    <cellStyle name="level1a 3 6 3 2 2" xfId="5798"/>
    <cellStyle name="level1a 3 6 3 2 2 2" xfId="5799"/>
    <cellStyle name="level1a 3 6 3 2 3" xfId="5800"/>
    <cellStyle name="level1a 3 6 3 2 3 2" xfId="5801"/>
    <cellStyle name="level1a 3 6 3 2 3 2 2" xfId="5802"/>
    <cellStyle name="level1a 3 6 3 2 4" xfId="5803"/>
    <cellStyle name="level1a 3 6 3 3" xfId="5804"/>
    <cellStyle name="level1a 3 6 3 3 2" xfId="5805"/>
    <cellStyle name="level1a 3 6 3 3 2 2" xfId="5806"/>
    <cellStyle name="level1a 3 6 3 3 3" xfId="5807"/>
    <cellStyle name="level1a 3 6 3 3 3 2" xfId="5808"/>
    <cellStyle name="level1a 3 6 3 3 3 2 2" xfId="5809"/>
    <cellStyle name="level1a 3 6 3 3 4" xfId="5810"/>
    <cellStyle name="level1a 3 6 3 3 4 2" xfId="5811"/>
    <cellStyle name="level1a 3 6 3 4" xfId="5812"/>
    <cellStyle name="level1a 3 6 3 5" xfId="5813"/>
    <cellStyle name="level1a 3 6 3 5 2" xfId="5814"/>
    <cellStyle name="level1a 3 6 4" xfId="5815"/>
    <cellStyle name="level1a 3 6 4 2" xfId="5816"/>
    <cellStyle name="level1a 3 6 4 2 2" xfId="5817"/>
    <cellStyle name="level1a 3 6 4 2 2 2" xfId="5818"/>
    <cellStyle name="level1a 3 6 4 2 3" xfId="5819"/>
    <cellStyle name="level1a 3 6 4 2 3 2" xfId="5820"/>
    <cellStyle name="level1a 3 6 4 2 3 2 2" xfId="5821"/>
    <cellStyle name="level1a 3 6 4 2 4" xfId="5822"/>
    <cellStyle name="level1a 3 6 4 3" xfId="5823"/>
    <cellStyle name="level1a 3 6 4 3 2" xfId="5824"/>
    <cellStyle name="level1a 3 6 4 3 2 2" xfId="5825"/>
    <cellStyle name="level1a 3 6 4 3 3" xfId="5826"/>
    <cellStyle name="level1a 3 6 4 3 3 2" xfId="5827"/>
    <cellStyle name="level1a 3 6 4 3 3 2 2" xfId="5828"/>
    <cellStyle name="level1a 3 6 4 3 4" xfId="5829"/>
    <cellStyle name="level1a 3 6 4 4" xfId="5830"/>
    <cellStyle name="level1a 3 6 4 4 2" xfId="5831"/>
    <cellStyle name="level1a 3 6 4 5" xfId="5832"/>
    <cellStyle name="level1a 3 6 4 5 2" xfId="5833"/>
    <cellStyle name="level1a 3 6 4 5 2 2" xfId="5834"/>
    <cellStyle name="level1a 3 6 4 6" xfId="5835"/>
    <cellStyle name="level1a 3 6 4 6 2" xfId="5836"/>
    <cellStyle name="level1a 3 6 5" xfId="5837"/>
    <cellStyle name="level1a 3 6 5 2" xfId="5838"/>
    <cellStyle name="level1a 3 6 5 2 2" xfId="5839"/>
    <cellStyle name="level1a 3 6 5 2 2 2" xfId="5840"/>
    <cellStyle name="level1a 3 6 5 2 3" xfId="5841"/>
    <cellStyle name="level1a 3 6 5 2 3 2" xfId="5842"/>
    <cellStyle name="level1a 3 6 5 2 3 2 2" xfId="5843"/>
    <cellStyle name="level1a 3 6 5 2 4" xfId="5844"/>
    <cellStyle name="level1a 3 6 5 3" xfId="5845"/>
    <cellStyle name="level1a 3 6 5 3 2" xfId="5846"/>
    <cellStyle name="level1a 3 6 5 3 2 2" xfId="5847"/>
    <cellStyle name="level1a 3 6 5 3 3" xfId="5848"/>
    <cellStyle name="level1a 3 6 5 3 3 2" xfId="5849"/>
    <cellStyle name="level1a 3 6 5 3 3 2 2" xfId="5850"/>
    <cellStyle name="level1a 3 6 5 3 4" xfId="5851"/>
    <cellStyle name="level1a 3 6 5 4" xfId="5852"/>
    <cellStyle name="level1a 3 6 5 4 2" xfId="5853"/>
    <cellStyle name="level1a 3 6 5 5" xfId="5854"/>
    <cellStyle name="level1a 3 6 5 5 2" xfId="5855"/>
    <cellStyle name="level1a 3 6 5 5 2 2" xfId="5856"/>
    <cellStyle name="level1a 3 6 5 6" xfId="5857"/>
    <cellStyle name="level1a 3 6 5 6 2" xfId="5858"/>
    <cellStyle name="level1a 3 6 6" xfId="5859"/>
    <cellStyle name="level1a 3 6 6 2" xfId="5860"/>
    <cellStyle name="level1a 3 6 6 2 2" xfId="5861"/>
    <cellStyle name="level1a 3 6 6 2 2 2" xfId="5862"/>
    <cellStyle name="level1a 3 6 6 2 3" xfId="5863"/>
    <cellStyle name="level1a 3 6 6 2 3 2" xfId="5864"/>
    <cellStyle name="level1a 3 6 6 2 3 2 2" xfId="5865"/>
    <cellStyle name="level1a 3 6 6 2 4" xfId="5866"/>
    <cellStyle name="level1a 3 6 6 3" xfId="5867"/>
    <cellStyle name="level1a 3 6 6 3 2" xfId="5868"/>
    <cellStyle name="level1a 3 6 6 3 2 2" xfId="5869"/>
    <cellStyle name="level1a 3 6 6 3 3" xfId="5870"/>
    <cellStyle name="level1a 3 6 6 3 3 2" xfId="5871"/>
    <cellStyle name="level1a 3 6 6 3 3 2 2" xfId="5872"/>
    <cellStyle name="level1a 3 6 6 3 4" xfId="5873"/>
    <cellStyle name="level1a 3 6 6 4" xfId="5874"/>
    <cellStyle name="level1a 3 6 6 4 2" xfId="5875"/>
    <cellStyle name="level1a 3 6 6 5" xfId="5876"/>
    <cellStyle name="level1a 3 6 6 5 2" xfId="5877"/>
    <cellStyle name="level1a 3 6 6 5 2 2" xfId="5878"/>
    <cellStyle name="level1a 3 6 6 6" xfId="5879"/>
    <cellStyle name="level1a 3 6 6 6 2" xfId="5880"/>
    <cellStyle name="level1a 3 6 7" xfId="5881"/>
    <cellStyle name="level1a 3 6 7 2" xfId="5882"/>
    <cellStyle name="level1a 3 6 7 2 2" xfId="5883"/>
    <cellStyle name="level1a 3 6 7 3" xfId="5884"/>
    <cellStyle name="level1a 3 6 7 3 2" xfId="5885"/>
    <cellStyle name="level1a 3 6 7 3 2 2" xfId="5886"/>
    <cellStyle name="level1a 3 6 7 4" xfId="5887"/>
    <cellStyle name="level1a 3 6 8" xfId="5888"/>
    <cellStyle name="level1a 3 6 8 2" xfId="5889"/>
    <cellStyle name="level1a 3 6 8 2 2" xfId="5890"/>
    <cellStyle name="level1a 3 6 8 3" xfId="5891"/>
    <cellStyle name="level1a 3 6 8 3 2" xfId="5892"/>
    <cellStyle name="level1a 3 6 8 3 2 2" xfId="5893"/>
    <cellStyle name="level1a 3 6 8 4" xfId="5894"/>
    <cellStyle name="level1a 3 6 9" xfId="5895"/>
    <cellStyle name="level1a 3 6 9 2" xfId="5896"/>
    <cellStyle name="level1a 3 6_STUD aligned by INSTIT" xfId="5897"/>
    <cellStyle name="level1a 3 7" xfId="5898"/>
    <cellStyle name="level1a 3 7 2" xfId="5899"/>
    <cellStyle name="level1a 3 7 2 2" xfId="5900"/>
    <cellStyle name="level1a 3 7 2 2 2" xfId="5901"/>
    <cellStyle name="level1a 3 7 2 3" xfId="5902"/>
    <cellStyle name="level1a 3 7 2 3 2" xfId="5903"/>
    <cellStyle name="level1a 3 7 2 3 2 2" xfId="5904"/>
    <cellStyle name="level1a 3 7 2 4" xfId="5905"/>
    <cellStyle name="level1a 3 7 3" xfId="5906"/>
    <cellStyle name="level1a 3 7 3 2" xfId="5907"/>
    <cellStyle name="level1a 3 7 3 2 2" xfId="5908"/>
    <cellStyle name="level1a 3 7 3 3" xfId="5909"/>
    <cellStyle name="level1a 3 7 3 3 2" xfId="5910"/>
    <cellStyle name="level1a 3 7 3 3 2 2" xfId="5911"/>
    <cellStyle name="level1a 3 7 3 4" xfId="5912"/>
    <cellStyle name="level1a 3 7 3 4 2" xfId="5913"/>
    <cellStyle name="level1a 3 7 4" xfId="5914"/>
    <cellStyle name="level1a 3 7 5" xfId="5915"/>
    <cellStyle name="level1a 3 7 5 2" xfId="5916"/>
    <cellStyle name="level1a 3 7 6" xfId="5917"/>
    <cellStyle name="level1a 3 7 6 2" xfId="5918"/>
    <cellStyle name="level1a 3 8" xfId="5919"/>
    <cellStyle name="level1a 3 8 2" xfId="5920"/>
    <cellStyle name="level1a 3 8 2 2" xfId="5921"/>
    <cellStyle name="level1a 3 8 2 2 2" xfId="5922"/>
    <cellStyle name="level1a 3 8 2 3" xfId="5923"/>
    <cellStyle name="level1a 3 8 2 3 2" xfId="5924"/>
    <cellStyle name="level1a 3 8 2 3 2 2" xfId="5925"/>
    <cellStyle name="level1a 3 8 2 4" xfId="5926"/>
    <cellStyle name="level1a 3 8 3" xfId="5927"/>
    <cellStyle name="level1a 3 8 3 2" xfId="5928"/>
    <cellStyle name="level1a 3 8 3 2 2" xfId="5929"/>
    <cellStyle name="level1a 3 8 3 3" xfId="5930"/>
    <cellStyle name="level1a 3 8 3 3 2" xfId="5931"/>
    <cellStyle name="level1a 3 8 3 3 2 2" xfId="5932"/>
    <cellStyle name="level1a 3 8 3 4" xfId="5933"/>
    <cellStyle name="level1a 3 8 3 4 2" xfId="5934"/>
    <cellStyle name="level1a 3 8 4" xfId="5935"/>
    <cellStyle name="level1a 3 8 5" xfId="5936"/>
    <cellStyle name="level1a 3 8 5 2" xfId="5937"/>
    <cellStyle name="level1a 3 8 6" xfId="5938"/>
    <cellStyle name="level1a 3 8 6 2" xfId="5939"/>
    <cellStyle name="level1a 3 8 6 2 2" xfId="5940"/>
    <cellStyle name="level1a 3 8 7" xfId="5941"/>
    <cellStyle name="level1a 3 8 7 2" xfId="5942"/>
    <cellStyle name="level1a 3 9" xfId="5943"/>
    <cellStyle name="level1a 3 9 2" xfId="5944"/>
    <cellStyle name="level1a 3 9 2 2" xfId="5945"/>
    <cellStyle name="level1a 3 9 2 2 2" xfId="5946"/>
    <cellStyle name="level1a 3 9 2 3" xfId="5947"/>
    <cellStyle name="level1a 3 9 2 3 2" xfId="5948"/>
    <cellStyle name="level1a 3 9 2 3 2 2" xfId="5949"/>
    <cellStyle name="level1a 3 9 2 4" xfId="5950"/>
    <cellStyle name="level1a 3 9 3" xfId="5951"/>
    <cellStyle name="level1a 3 9 3 2" xfId="5952"/>
    <cellStyle name="level1a 3 9 3 2 2" xfId="5953"/>
    <cellStyle name="level1a 3 9 3 3" xfId="5954"/>
    <cellStyle name="level1a 3 9 3 3 2" xfId="5955"/>
    <cellStyle name="level1a 3 9 3 3 2 2" xfId="5956"/>
    <cellStyle name="level1a 3 9 3 4" xfId="5957"/>
    <cellStyle name="level1a 3 9 3 4 2" xfId="5958"/>
    <cellStyle name="level1a 3 9 4" xfId="5959"/>
    <cellStyle name="level1a 3 9 5" xfId="5960"/>
    <cellStyle name="level1a 3 9 5 2" xfId="5961"/>
    <cellStyle name="level1a 3 9 5 2 2" xfId="5962"/>
    <cellStyle name="level1a 3 9 6" xfId="5963"/>
    <cellStyle name="level1a 3 9 6 2" xfId="5964"/>
    <cellStyle name="level1a 3_STUD aligned by INSTIT" xfId="5965"/>
    <cellStyle name="level1a 4" xfId="5966"/>
    <cellStyle name="level1a 4 10" xfId="5967"/>
    <cellStyle name="level1a 4 10 2" xfId="5968"/>
    <cellStyle name="level1a 4 2" xfId="5969"/>
    <cellStyle name="level1a 4 2 2" xfId="5970"/>
    <cellStyle name="level1a 4 2 2 2" xfId="5971"/>
    <cellStyle name="level1a 4 2 2 2 2" xfId="5972"/>
    <cellStyle name="level1a 4 2 2 2 2 2" xfId="5973"/>
    <cellStyle name="level1a 4 2 2 2 3" xfId="5974"/>
    <cellStyle name="level1a 4 2 2 2 3 2" xfId="5975"/>
    <cellStyle name="level1a 4 2 2 2 3 2 2" xfId="5976"/>
    <cellStyle name="level1a 4 2 2 2 4" xfId="5977"/>
    <cellStyle name="level1a 4 2 2 3" xfId="5978"/>
    <cellStyle name="level1a 4 2 2 3 2" xfId="5979"/>
    <cellStyle name="level1a 4 2 2 3 2 2" xfId="5980"/>
    <cellStyle name="level1a 4 2 2 3 3" xfId="5981"/>
    <cellStyle name="level1a 4 2 2 3 3 2" xfId="5982"/>
    <cellStyle name="level1a 4 2 2 3 3 2 2" xfId="5983"/>
    <cellStyle name="level1a 4 2 2 3 4" xfId="5984"/>
    <cellStyle name="level1a 4 2 2 3 4 2" xfId="5985"/>
    <cellStyle name="level1a 4 2 2 4" xfId="5986"/>
    <cellStyle name="level1a 4 2 2 5" xfId="5987"/>
    <cellStyle name="level1a 4 2 2 5 2" xfId="5988"/>
    <cellStyle name="level1a 4 2 2 6" xfId="5989"/>
    <cellStyle name="level1a 4 2 2 6 2" xfId="5990"/>
    <cellStyle name="level1a 4 2 3" xfId="5991"/>
    <cellStyle name="level1a 4 2 3 2" xfId="5992"/>
    <cellStyle name="level1a 4 2 3 2 2" xfId="5993"/>
    <cellStyle name="level1a 4 2 3 2 2 2" xfId="5994"/>
    <cellStyle name="level1a 4 2 3 2 3" xfId="5995"/>
    <cellStyle name="level1a 4 2 3 2 3 2" xfId="5996"/>
    <cellStyle name="level1a 4 2 3 2 3 2 2" xfId="5997"/>
    <cellStyle name="level1a 4 2 3 2 4" xfId="5998"/>
    <cellStyle name="level1a 4 2 3 3" xfId="5999"/>
    <cellStyle name="level1a 4 2 3 3 2" xfId="6000"/>
    <cellStyle name="level1a 4 2 3 3 2 2" xfId="6001"/>
    <cellStyle name="level1a 4 2 3 3 3" xfId="6002"/>
    <cellStyle name="level1a 4 2 3 3 3 2" xfId="6003"/>
    <cellStyle name="level1a 4 2 3 3 3 2 2" xfId="6004"/>
    <cellStyle name="level1a 4 2 3 3 4" xfId="6005"/>
    <cellStyle name="level1a 4 2 3 3 4 2" xfId="6006"/>
    <cellStyle name="level1a 4 2 3 4" xfId="6007"/>
    <cellStyle name="level1a 4 2 3 5" xfId="6008"/>
    <cellStyle name="level1a 4 2 3 5 2" xfId="6009"/>
    <cellStyle name="level1a 4 2 3 5 2 2" xfId="6010"/>
    <cellStyle name="level1a 4 2 3 6" xfId="6011"/>
    <cellStyle name="level1a 4 2 3 6 2" xfId="6012"/>
    <cellStyle name="level1a 4 2 4" xfId="6013"/>
    <cellStyle name="level1a 4 2 4 2" xfId="6014"/>
    <cellStyle name="level1a 4 2 4 2 2" xfId="6015"/>
    <cellStyle name="level1a 4 2 4 2 2 2" xfId="6016"/>
    <cellStyle name="level1a 4 2 4 2 3" xfId="6017"/>
    <cellStyle name="level1a 4 2 4 2 3 2" xfId="6018"/>
    <cellStyle name="level1a 4 2 4 2 3 2 2" xfId="6019"/>
    <cellStyle name="level1a 4 2 4 2 4" xfId="6020"/>
    <cellStyle name="level1a 4 2 4 3" xfId="6021"/>
    <cellStyle name="level1a 4 2 4 3 2" xfId="6022"/>
    <cellStyle name="level1a 4 2 4 3 2 2" xfId="6023"/>
    <cellStyle name="level1a 4 2 4 3 3" xfId="6024"/>
    <cellStyle name="level1a 4 2 4 3 3 2" xfId="6025"/>
    <cellStyle name="level1a 4 2 4 3 3 2 2" xfId="6026"/>
    <cellStyle name="level1a 4 2 4 3 4" xfId="6027"/>
    <cellStyle name="level1a 4 2 4 3 4 2" xfId="6028"/>
    <cellStyle name="level1a 4 2 4 4" xfId="6029"/>
    <cellStyle name="level1a 4 2 4 5" xfId="6030"/>
    <cellStyle name="level1a 4 2 4 5 2" xfId="6031"/>
    <cellStyle name="level1a 4 2 4 6" xfId="6032"/>
    <cellStyle name="level1a 4 2 4 6 2" xfId="6033"/>
    <cellStyle name="level1a 4 2 4 6 2 2" xfId="6034"/>
    <cellStyle name="level1a 4 2 4 7" xfId="6035"/>
    <cellStyle name="level1a 4 2 4 7 2" xfId="6036"/>
    <cellStyle name="level1a 4 2 5" xfId="6037"/>
    <cellStyle name="level1a 4 2 5 2" xfId="6038"/>
    <cellStyle name="level1a 4 2 5 2 2" xfId="6039"/>
    <cellStyle name="level1a 4 2 5 2 2 2" xfId="6040"/>
    <cellStyle name="level1a 4 2 5 2 3" xfId="6041"/>
    <cellStyle name="level1a 4 2 5 2 3 2" xfId="6042"/>
    <cellStyle name="level1a 4 2 5 2 3 2 2" xfId="6043"/>
    <cellStyle name="level1a 4 2 5 2 4" xfId="6044"/>
    <cellStyle name="level1a 4 2 5 3" xfId="6045"/>
    <cellStyle name="level1a 4 2 5 3 2" xfId="6046"/>
    <cellStyle name="level1a 4 2 5 3 2 2" xfId="6047"/>
    <cellStyle name="level1a 4 2 5 3 3" xfId="6048"/>
    <cellStyle name="level1a 4 2 5 3 3 2" xfId="6049"/>
    <cellStyle name="level1a 4 2 5 3 3 2 2" xfId="6050"/>
    <cellStyle name="level1a 4 2 5 3 4" xfId="6051"/>
    <cellStyle name="level1a 4 2 5 4" xfId="6052"/>
    <cellStyle name="level1a 4 2 5 4 2" xfId="6053"/>
    <cellStyle name="level1a 4 2 5 5" xfId="6054"/>
    <cellStyle name="level1a 4 2 5 5 2" xfId="6055"/>
    <cellStyle name="level1a 4 2 5 5 2 2" xfId="6056"/>
    <cellStyle name="level1a 4 2 5 6" xfId="6057"/>
    <cellStyle name="level1a 4 2 5 6 2" xfId="6058"/>
    <cellStyle name="level1a 4 2 6" xfId="6059"/>
    <cellStyle name="level1a 4 2 6 2" xfId="6060"/>
    <cellStyle name="level1a 4 2 6 2 2" xfId="6061"/>
    <cellStyle name="level1a 4 2 6 2 2 2" xfId="6062"/>
    <cellStyle name="level1a 4 2 6 2 3" xfId="6063"/>
    <cellStyle name="level1a 4 2 6 2 3 2" xfId="6064"/>
    <cellStyle name="level1a 4 2 6 2 3 2 2" xfId="6065"/>
    <cellStyle name="level1a 4 2 6 2 4" xfId="6066"/>
    <cellStyle name="level1a 4 2 6 3" xfId="6067"/>
    <cellStyle name="level1a 4 2 6 3 2" xfId="6068"/>
    <cellStyle name="level1a 4 2 6 3 2 2" xfId="6069"/>
    <cellStyle name="level1a 4 2 6 3 3" xfId="6070"/>
    <cellStyle name="level1a 4 2 6 3 3 2" xfId="6071"/>
    <cellStyle name="level1a 4 2 6 3 3 2 2" xfId="6072"/>
    <cellStyle name="level1a 4 2 6 3 4" xfId="6073"/>
    <cellStyle name="level1a 4 2 6 4" xfId="6074"/>
    <cellStyle name="level1a 4 2 6 4 2" xfId="6075"/>
    <cellStyle name="level1a 4 2 6 5" xfId="6076"/>
    <cellStyle name="level1a 4 2 6 5 2" xfId="6077"/>
    <cellStyle name="level1a 4 2 6 5 2 2" xfId="6078"/>
    <cellStyle name="level1a 4 2 6 6" xfId="6079"/>
    <cellStyle name="level1a 4 2 6 6 2" xfId="6080"/>
    <cellStyle name="level1a 4 2 7" xfId="6081"/>
    <cellStyle name="level1a 4 2 7 2" xfId="6082"/>
    <cellStyle name="level1a 4 2 7 2 2" xfId="6083"/>
    <cellStyle name="level1a 4 2 7 3" xfId="6084"/>
    <cellStyle name="level1a 4 2 7 3 2" xfId="6085"/>
    <cellStyle name="level1a 4 2 7 3 2 2" xfId="6086"/>
    <cellStyle name="level1a 4 2 7 4" xfId="6087"/>
    <cellStyle name="level1a 4 2 8" xfId="6088"/>
    <cellStyle name="level1a 4 2 8 2" xfId="6089"/>
    <cellStyle name="level1a 4 2_STUD aligned by INSTIT" xfId="6090"/>
    <cellStyle name="level1a 4 3" xfId="6091"/>
    <cellStyle name="level1a 4 3 2" xfId="6092"/>
    <cellStyle name="level1a 4 3 2 2" xfId="6093"/>
    <cellStyle name="level1a 4 3 2 2 2" xfId="6094"/>
    <cellStyle name="level1a 4 3 2 2 2 2" xfId="6095"/>
    <cellStyle name="level1a 4 3 2 2 3" xfId="6096"/>
    <cellStyle name="level1a 4 3 2 2 3 2" xfId="6097"/>
    <cellStyle name="level1a 4 3 2 2 3 2 2" xfId="6098"/>
    <cellStyle name="level1a 4 3 2 2 4" xfId="6099"/>
    <cellStyle name="level1a 4 3 2 3" xfId="6100"/>
    <cellStyle name="level1a 4 3 2 3 2" xfId="6101"/>
    <cellStyle name="level1a 4 3 2 3 2 2" xfId="6102"/>
    <cellStyle name="level1a 4 3 2 3 3" xfId="6103"/>
    <cellStyle name="level1a 4 3 2 3 3 2" xfId="6104"/>
    <cellStyle name="level1a 4 3 2 3 3 2 2" xfId="6105"/>
    <cellStyle name="level1a 4 3 2 3 4" xfId="6106"/>
    <cellStyle name="level1a 4 3 2 3 4 2" xfId="6107"/>
    <cellStyle name="level1a 4 3 2 4" xfId="6108"/>
    <cellStyle name="level1a 4 3 2 5" xfId="6109"/>
    <cellStyle name="level1a 4 3 2 5 2" xfId="6110"/>
    <cellStyle name="level1a 4 3 2 5 2 2" xfId="6111"/>
    <cellStyle name="level1a 4 3 2 6" xfId="6112"/>
    <cellStyle name="level1a 4 3 2 6 2" xfId="6113"/>
    <cellStyle name="level1a 4 3 3" xfId="6114"/>
    <cellStyle name="level1a 4 3 3 2" xfId="6115"/>
    <cellStyle name="level1a 4 3 3 2 2" xfId="6116"/>
    <cellStyle name="level1a 4 3 3 2 2 2" xfId="6117"/>
    <cellStyle name="level1a 4 3 3 2 3" xfId="6118"/>
    <cellStyle name="level1a 4 3 3 2 3 2" xfId="6119"/>
    <cellStyle name="level1a 4 3 3 2 3 2 2" xfId="6120"/>
    <cellStyle name="level1a 4 3 3 2 4" xfId="6121"/>
    <cellStyle name="level1a 4 3 3 3" xfId="6122"/>
    <cellStyle name="level1a 4 3 3 3 2" xfId="6123"/>
    <cellStyle name="level1a 4 3 3 3 2 2" xfId="6124"/>
    <cellStyle name="level1a 4 3 3 3 3" xfId="6125"/>
    <cellStyle name="level1a 4 3 3 3 3 2" xfId="6126"/>
    <cellStyle name="level1a 4 3 3 3 3 2 2" xfId="6127"/>
    <cellStyle name="level1a 4 3 3 3 4" xfId="6128"/>
    <cellStyle name="level1a 4 3 3 4" xfId="6129"/>
    <cellStyle name="level1a 4 3 3 4 2" xfId="6130"/>
    <cellStyle name="level1a 4 3 3 5" xfId="6131"/>
    <cellStyle name="level1a 4 3 3 5 2" xfId="6132"/>
    <cellStyle name="level1a 4 3 4" xfId="6133"/>
    <cellStyle name="level1a 4 3 4 2" xfId="6134"/>
    <cellStyle name="level1a 4 3 4 2 2" xfId="6135"/>
    <cellStyle name="level1a 4 3 4 2 2 2" xfId="6136"/>
    <cellStyle name="level1a 4 3 4 2 3" xfId="6137"/>
    <cellStyle name="level1a 4 3 4 2 3 2" xfId="6138"/>
    <cellStyle name="level1a 4 3 4 2 3 2 2" xfId="6139"/>
    <cellStyle name="level1a 4 3 4 2 4" xfId="6140"/>
    <cellStyle name="level1a 4 3 4 3" xfId="6141"/>
    <cellStyle name="level1a 4 3 4 3 2" xfId="6142"/>
    <cellStyle name="level1a 4 3 4 3 2 2" xfId="6143"/>
    <cellStyle name="level1a 4 3 4 3 3" xfId="6144"/>
    <cellStyle name="level1a 4 3 4 3 3 2" xfId="6145"/>
    <cellStyle name="level1a 4 3 4 3 3 2 2" xfId="6146"/>
    <cellStyle name="level1a 4 3 4 3 4" xfId="6147"/>
    <cellStyle name="level1a 4 3 4 4" xfId="6148"/>
    <cellStyle name="level1a 4 3 4 4 2" xfId="6149"/>
    <cellStyle name="level1a 4 3 4 5" xfId="6150"/>
    <cellStyle name="level1a 4 3 4 5 2" xfId="6151"/>
    <cellStyle name="level1a 4 3 4 5 2 2" xfId="6152"/>
    <cellStyle name="level1a 4 3 4 6" xfId="6153"/>
    <cellStyle name="level1a 4 3 4 6 2" xfId="6154"/>
    <cellStyle name="level1a 4 3 5" xfId="6155"/>
    <cellStyle name="level1a 4 3 5 2" xfId="6156"/>
    <cellStyle name="level1a 4 3 5 2 2" xfId="6157"/>
    <cellStyle name="level1a 4 3 5 2 2 2" xfId="6158"/>
    <cellStyle name="level1a 4 3 5 2 3" xfId="6159"/>
    <cellStyle name="level1a 4 3 5 2 3 2" xfId="6160"/>
    <cellStyle name="level1a 4 3 5 2 3 2 2" xfId="6161"/>
    <cellStyle name="level1a 4 3 5 2 4" xfId="6162"/>
    <cellStyle name="level1a 4 3 5 3" xfId="6163"/>
    <cellStyle name="level1a 4 3 5 3 2" xfId="6164"/>
    <cellStyle name="level1a 4 3 5 3 2 2" xfId="6165"/>
    <cellStyle name="level1a 4 3 5 3 3" xfId="6166"/>
    <cellStyle name="level1a 4 3 5 3 3 2" xfId="6167"/>
    <cellStyle name="level1a 4 3 5 3 3 2 2" xfId="6168"/>
    <cellStyle name="level1a 4 3 5 3 4" xfId="6169"/>
    <cellStyle name="level1a 4 3 5 4" xfId="6170"/>
    <cellStyle name="level1a 4 3 5 4 2" xfId="6171"/>
    <cellStyle name="level1a 4 3 5 5" xfId="6172"/>
    <cellStyle name="level1a 4 3 5 5 2" xfId="6173"/>
    <cellStyle name="level1a 4 3 5 5 2 2" xfId="6174"/>
    <cellStyle name="level1a 4 3 5 6" xfId="6175"/>
    <cellStyle name="level1a 4 3 5 6 2" xfId="6176"/>
    <cellStyle name="level1a 4 3 6" xfId="6177"/>
    <cellStyle name="level1a 4 3 6 2" xfId="6178"/>
    <cellStyle name="level1a 4 3 6 2 2" xfId="6179"/>
    <cellStyle name="level1a 4 3 6 2 2 2" xfId="6180"/>
    <cellStyle name="level1a 4 3 6 2 3" xfId="6181"/>
    <cellStyle name="level1a 4 3 6 2 3 2" xfId="6182"/>
    <cellStyle name="level1a 4 3 6 2 3 2 2" xfId="6183"/>
    <cellStyle name="level1a 4 3 6 2 4" xfId="6184"/>
    <cellStyle name="level1a 4 3 6 3" xfId="6185"/>
    <cellStyle name="level1a 4 3 6 3 2" xfId="6186"/>
    <cellStyle name="level1a 4 3 6 3 2 2" xfId="6187"/>
    <cellStyle name="level1a 4 3 6 3 3" xfId="6188"/>
    <cellStyle name="level1a 4 3 6 3 3 2" xfId="6189"/>
    <cellStyle name="level1a 4 3 6 3 3 2 2" xfId="6190"/>
    <cellStyle name="level1a 4 3 6 3 4" xfId="6191"/>
    <cellStyle name="level1a 4 3 6 4" xfId="6192"/>
    <cellStyle name="level1a 4 3 6 4 2" xfId="6193"/>
    <cellStyle name="level1a 4 3 6 5" xfId="6194"/>
    <cellStyle name="level1a 4 3 6 5 2" xfId="6195"/>
    <cellStyle name="level1a 4 3 6 5 2 2" xfId="6196"/>
    <cellStyle name="level1a 4 3 6 6" xfId="6197"/>
    <cellStyle name="level1a 4 3 6 6 2" xfId="6198"/>
    <cellStyle name="level1a 4 3 7" xfId="6199"/>
    <cellStyle name="level1a 4 3 7 2" xfId="6200"/>
    <cellStyle name="level1a 4 3 7 2 2" xfId="6201"/>
    <cellStyle name="level1a 4 3 7 3" xfId="6202"/>
    <cellStyle name="level1a 4 3 7 3 2" xfId="6203"/>
    <cellStyle name="level1a 4 3 7 3 2 2" xfId="6204"/>
    <cellStyle name="level1a 4 3 7 4" xfId="6205"/>
    <cellStyle name="level1a 4 3 8" xfId="6206"/>
    <cellStyle name="level1a 4 3 8 2" xfId="6207"/>
    <cellStyle name="level1a 4 3 8 2 2" xfId="6208"/>
    <cellStyle name="level1a 4 3 8 3" xfId="6209"/>
    <cellStyle name="level1a 4 3 8 3 2" xfId="6210"/>
    <cellStyle name="level1a 4 3 8 3 2 2" xfId="6211"/>
    <cellStyle name="level1a 4 3 8 4" xfId="6212"/>
    <cellStyle name="level1a 4 3 9" xfId="6213"/>
    <cellStyle name="level1a 4 3 9 2" xfId="6214"/>
    <cellStyle name="level1a 4 3_STUD aligned by INSTIT" xfId="6215"/>
    <cellStyle name="level1a 4 4" xfId="6216"/>
    <cellStyle name="level1a 4 4 2" xfId="6217"/>
    <cellStyle name="level1a 4 4 2 2" xfId="6218"/>
    <cellStyle name="level1a 4 4 2 2 2" xfId="6219"/>
    <cellStyle name="level1a 4 4 2 3" xfId="6220"/>
    <cellStyle name="level1a 4 4 2 3 2" xfId="6221"/>
    <cellStyle name="level1a 4 4 2 3 2 2" xfId="6222"/>
    <cellStyle name="level1a 4 4 2 4" xfId="6223"/>
    <cellStyle name="level1a 4 4 3" xfId="6224"/>
    <cellStyle name="level1a 4 4 3 2" xfId="6225"/>
    <cellStyle name="level1a 4 4 3 2 2" xfId="6226"/>
    <cellStyle name="level1a 4 4 3 3" xfId="6227"/>
    <cellStyle name="level1a 4 4 3 3 2" xfId="6228"/>
    <cellStyle name="level1a 4 4 3 3 2 2" xfId="6229"/>
    <cellStyle name="level1a 4 4 3 4" xfId="6230"/>
    <cellStyle name="level1a 4 4 3 4 2" xfId="6231"/>
    <cellStyle name="level1a 4 4 4" xfId="6232"/>
    <cellStyle name="level1a 4 4 5" xfId="6233"/>
    <cellStyle name="level1a 4 4 5 2" xfId="6234"/>
    <cellStyle name="level1a 4 4 6" xfId="6235"/>
    <cellStyle name="level1a 4 4 6 2" xfId="6236"/>
    <cellStyle name="level1a 4 5" xfId="6237"/>
    <cellStyle name="level1a 4 5 2" xfId="6238"/>
    <cellStyle name="level1a 4 5 2 2" xfId="6239"/>
    <cellStyle name="level1a 4 5 2 2 2" xfId="6240"/>
    <cellStyle name="level1a 4 5 2 3" xfId="6241"/>
    <cellStyle name="level1a 4 5 2 3 2" xfId="6242"/>
    <cellStyle name="level1a 4 5 2 3 2 2" xfId="6243"/>
    <cellStyle name="level1a 4 5 2 4" xfId="6244"/>
    <cellStyle name="level1a 4 5 3" xfId="6245"/>
    <cellStyle name="level1a 4 5 3 2" xfId="6246"/>
    <cellStyle name="level1a 4 5 3 2 2" xfId="6247"/>
    <cellStyle name="level1a 4 5 3 3" xfId="6248"/>
    <cellStyle name="level1a 4 5 3 3 2" xfId="6249"/>
    <cellStyle name="level1a 4 5 3 3 2 2" xfId="6250"/>
    <cellStyle name="level1a 4 5 3 4" xfId="6251"/>
    <cellStyle name="level1a 4 5 3 4 2" xfId="6252"/>
    <cellStyle name="level1a 4 5 4" xfId="6253"/>
    <cellStyle name="level1a 4 5 5" xfId="6254"/>
    <cellStyle name="level1a 4 5 5 2" xfId="6255"/>
    <cellStyle name="level1a 4 5 6" xfId="6256"/>
    <cellStyle name="level1a 4 5 6 2" xfId="6257"/>
    <cellStyle name="level1a 4 5 6 2 2" xfId="6258"/>
    <cellStyle name="level1a 4 5 7" xfId="6259"/>
    <cellStyle name="level1a 4 5 7 2" xfId="6260"/>
    <cellStyle name="level1a 4 6" xfId="6261"/>
    <cellStyle name="level1a 4 6 2" xfId="6262"/>
    <cellStyle name="level1a 4 6 2 2" xfId="6263"/>
    <cellStyle name="level1a 4 6 2 2 2" xfId="6264"/>
    <cellStyle name="level1a 4 6 2 3" xfId="6265"/>
    <cellStyle name="level1a 4 6 2 3 2" xfId="6266"/>
    <cellStyle name="level1a 4 6 2 3 2 2" xfId="6267"/>
    <cellStyle name="level1a 4 6 2 4" xfId="6268"/>
    <cellStyle name="level1a 4 6 3" xfId="6269"/>
    <cellStyle name="level1a 4 6 3 2" xfId="6270"/>
    <cellStyle name="level1a 4 6 3 2 2" xfId="6271"/>
    <cellStyle name="level1a 4 6 3 3" xfId="6272"/>
    <cellStyle name="level1a 4 6 3 3 2" xfId="6273"/>
    <cellStyle name="level1a 4 6 3 3 2 2" xfId="6274"/>
    <cellStyle name="level1a 4 6 3 4" xfId="6275"/>
    <cellStyle name="level1a 4 6 3 4 2" xfId="6276"/>
    <cellStyle name="level1a 4 6 4" xfId="6277"/>
    <cellStyle name="level1a 4 6 5" xfId="6278"/>
    <cellStyle name="level1a 4 6 5 2" xfId="6279"/>
    <cellStyle name="level1a 4 6 5 2 2" xfId="6280"/>
    <cellStyle name="level1a 4 6 6" xfId="6281"/>
    <cellStyle name="level1a 4 6 6 2" xfId="6282"/>
    <cellStyle name="level1a 4 7" xfId="6283"/>
    <cellStyle name="level1a 4 7 2" xfId="6284"/>
    <cellStyle name="level1a 4 7 2 2" xfId="6285"/>
    <cellStyle name="level1a 4 7 2 2 2" xfId="6286"/>
    <cellStyle name="level1a 4 7 2 3" xfId="6287"/>
    <cellStyle name="level1a 4 7 2 3 2" xfId="6288"/>
    <cellStyle name="level1a 4 7 2 3 2 2" xfId="6289"/>
    <cellStyle name="level1a 4 7 2 4" xfId="6290"/>
    <cellStyle name="level1a 4 7 3" xfId="6291"/>
    <cellStyle name="level1a 4 7 3 2" xfId="6292"/>
    <cellStyle name="level1a 4 7 3 2 2" xfId="6293"/>
    <cellStyle name="level1a 4 7 3 3" xfId="6294"/>
    <cellStyle name="level1a 4 7 3 3 2" xfId="6295"/>
    <cellStyle name="level1a 4 7 3 3 2 2" xfId="6296"/>
    <cellStyle name="level1a 4 7 3 4" xfId="6297"/>
    <cellStyle name="level1a 4 7 3 4 2" xfId="6298"/>
    <cellStyle name="level1a 4 7 4" xfId="6299"/>
    <cellStyle name="level1a 4 7 5" xfId="6300"/>
    <cellStyle name="level1a 4 7 5 2" xfId="6301"/>
    <cellStyle name="level1a 4 7 6" xfId="6302"/>
    <cellStyle name="level1a 4 7 6 2" xfId="6303"/>
    <cellStyle name="level1a 4 7 6 2 2" xfId="6304"/>
    <cellStyle name="level1a 4 7 7" xfId="6305"/>
    <cellStyle name="level1a 4 7 7 2" xfId="6306"/>
    <cellStyle name="level1a 4 8" xfId="6307"/>
    <cellStyle name="level1a 4 8 2" xfId="6308"/>
    <cellStyle name="level1a 4 8 2 2" xfId="6309"/>
    <cellStyle name="level1a 4 8 2 2 2" xfId="6310"/>
    <cellStyle name="level1a 4 8 2 3" xfId="6311"/>
    <cellStyle name="level1a 4 8 2 3 2" xfId="6312"/>
    <cellStyle name="level1a 4 8 2 3 2 2" xfId="6313"/>
    <cellStyle name="level1a 4 8 2 4" xfId="6314"/>
    <cellStyle name="level1a 4 8 3" xfId="6315"/>
    <cellStyle name="level1a 4 8 3 2" xfId="6316"/>
    <cellStyle name="level1a 4 8 3 2 2" xfId="6317"/>
    <cellStyle name="level1a 4 8 3 3" xfId="6318"/>
    <cellStyle name="level1a 4 8 3 3 2" xfId="6319"/>
    <cellStyle name="level1a 4 8 3 3 2 2" xfId="6320"/>
    <cellStyle name="level1a 4 8 3 4" xfId="6321"/>
    <cellStyle name="level1a 4 8 4" xfId="6322"/>
    <cellStyle name="level1a 4 8 4 2" xfId="6323"/>
    <cellStyle name="level1a 4 8 5" xfId="6324"/>
    <cellStyle name="level1a 4 8 5 2" xfId="6325"/>
    <cellStyle name="level1a 4 8 5 2 2" xfId="6326"/>
    <cellStyle name="level1a 4 8 6" xfId="6327"/>
    <cellStyle name="level1a 4 8 6 2" xfId="6328"/>
    <cellStyle name="level1a 4 9" xfId="6329"/>
    <cellStyle name="level1a 4 9 2" xfId="6330"/>
    <cellStyle name="level1a 4 9 2 2" xfId="6331"/>
    <cellStyle name="level1a 4 9 3" xfId="6332"/>
    <cellStyle name="level1a 4 9 3 2" xfId="6333"/>
    <cellStyle name="level1a 4 9 3 2 2" xfId="6334"/>
    <cellStyle name="level1a 4 9 4" xfId="6335"/>
    <cellStyle name="level1a 4_STUD aligned by INSTIT" xfId="6336"/>
    <cellStyle name="level1a 5" xfId="6337"/>
    <cellStyle name="level1a 5 2" xfId="6338"/>
    <cellStyle name="level1a 5 2 2" xfId="6339"/>
    <cellStyle name="level1a 5 2 2 2" xfId="6340"/>
    <cellStyle name="level1a 5 2 2 2 2" xfId="6341"/>
    <cellStyle name="level1a 5 2 2 3" xfId="6342"/>
    <cellStyle name="level1a 5 2 2 3 2" xfId="6343"/>
    <cellStyle name="level1a 5 2 2 3 2 2" xfId="6344"/>
    <cellStyle name="level1a 5 2 2 4" xfId="6345"/>
    <cellStyle name="level1a 5 2 3" xfId="6346"/>
    <cellStyle name="level1a 5 2 3 2" xfId="6347"/>
    <cellStyle name="level1a 5 2 3 2 2" xfId="6348"/>
    <cellStyle name="level1a 5 2 3 3" xfId="6349"/>
    <cellStyle name="level1a 5 2 3 3 2" xfId="6350"/>
    <cellStyle name="level1a 5 2 3 3 2 2" xfId="6351"/>
    <cellStyle name="level1a 5 2 3 4" xfId="6352"/>
    <cellStyle name="level1a 5 2 3 4 2" xfId="6353"/>
    <cellStyle name="level1a 5 2 4" xfId="6354"/>
    <cellStyle name="level1a 5 2 5" xfId="6355"/>
    <cellStyle name="level1a 5 2 5 2" xfId="6356"/>
    <cellStyle name="level1a 5 2 6" xfId="6357"/>
    <cellStyle name="level1a 5 2 6 2" xfId="6358"/>
    <cellStyle name="level1a 5 3" xfId="6359"/>
    <cellStyle name="level1a 5 3 2" xfId="6360"/>
    <cellStyle name="level1a 5 3 2 2" xfId="6361"/>
    <cellStyle name="level1a 5 3 2 2 2" xfId="6362"/>
    <cellStyle name="level1a 5 3 2 3" xfId="6363"/>
    <cellStyle name="level1a 5 3 2 3 2" xfId="6364"/>
    <cellStyle name="level1a 5 3 2 3 2 2" xfId="6365"/>
    <cellStyle name="level1a 5 3 2 4" xfId="6366"/>
    <cellStyle name="level1a 5 3 3" xfId="6367"/>
    <cellStyle name="level1a 5 3 3 2" xfId="6368"/>
    <cellStyle name="level1a 5 3 3 2 2" xfId="6369"/>
    <cellStyle name="level1a 5 3 3 3" xfId="6370"/>
    <cellStyle name="level1a 5 3 3 3 2" xfId="6371"/>
    <cellStyle name="level1a 5 3 3 3 2 2" xfId="6372"/>
    <cellStyle name="level1a 5 3 3 4" xfId="6373"/>
    <cellStyle name="level1a 5 3 3 4 2" xfId="6374"/>
    <cellStyle name="level1a 5 3 4" xfId="6375"/>
    <cellStyle name="level1a 5 3 5" xfId="6376"/>
    <cellStyle name="level1a 5 3 5 2" xfId="6377"/>
    <cellStyle name="level1a 5 3 5 2 2" xfId="6378"/>
    <cellStyle name="level1a 5 3 6" xfId="6379"/>
    <cellStyle name="level1a 5 3 6 2" xfId="6380"/>
    <cellStyle name="level1a 5 4" xfId="6381"/>
    <cellStyle name="level1a 5 4 2" xfId="6382"/>
    <cellStyle name="level1a 5 4 2 2" xfId="6383"/>
    <cellStyle name="level1a 5 4 2 2 2" xfId="6384"/>
    <cellStyle name="level1a 5 4 2 3" xfId="6385"/>
    <cellStyle name="level1a 5 4 2 3 2" xfId="6386"/>
    <cellStyle name="level1a 5 4 2 3 2 2" xfId="6387"/>
    <cellStyle name="level1a 5 4 2 4" xfId="6388"/>
    <cellStyle name="level1a 5 4 3" xfId="6389"/>
    <cellStyle name="level1a 5 4 3 2" xfId="6390"/>
    <cellStyle name="level1a 5 4 3 2 2" xfId="6391"/>
    <cellStyle name="level1a 5 4 3 3" xfId="6392"/>
    <cellStyle name="level1a 5 4 3 3 2" xfId="6393"/>
    <cellStyle name="level1a 5 4 3 3 2 2" xfId="6394"/>
    <cellStyle name="level1a 5 4 3 4" xfId="6395"/>
    <cellStyle name="level1a 5 4 3 4 2" xfId="6396"/>
    <cellStyle name="level1a 5 4 4" xfId="6397"/>
    <cellStyle name="level1a 5 4 5" xfId="6398"/>
    <cellStyle name="level1a 5 4 5 2" xfId="6399"/>
    <cellStyle name="level1a 5 4 6" xfId="6400"/>
    <cellStyle name="level1a 5 4 6 2" xfId="6401"/>
    <cellStyle name="level1a 5 4 6 2 2" xfId="6402"/>
    <cellStyle name="level1a 5 4 7" xfId="6403"/>
    <cellStyle name="level1a 5 4 7 2" xfId="6404"/>
    <cellStyle name="level1a 5 5" xfId="6405"/>
    <cellStyle name="level1a 5 5 2" xfId="6406"/>
    <cellStyle name="level1a 5 5 2 2" xfId="6407"/>
    <cellStyle name="level1a 5 5 2 2 2" xfId="6408"/>
    <cellStyle name="level1a 5 5 2 3" xfId="6409"/>
    <cellStyle name="level1a 5 5 2 3 2" xfId="6410"/>
    <cellStyle name="level1a 5 5 2 3 2 2" xfId="6411"/>
    <cellStyle name="level1a 5 5 2 4" xfId="6412"/>
    <cellStyle name="level1a 5 5 3" xfId="6413"/>
    <cellStyle name="level1a 5 5 3 2" xfId="6414"/>
    <cellStyle name="level1a 5 5 3 2 2" xfId="6415"/>
    <cellStyle name="level1a 5 5 3 3" xfId="6416"/>
    <cellStyle name="level1a 5 5 3 3 2" xfId="6417"/>
    <cellStyle name="level1a 5 5 3 3 2 2" xfId="6418"/>
    <cellStyle name="level1a 5 5 3 4" xfId="6419"/>
    <cellStyle name="level1a 5 5 4" xfId="6420"/>
    <cellStyle name="level1a 5 5 4 2" xfId="6421"/>
    <cellStyle name="level1a 5 5 5" xfId="6422"/>
    <cellStyle name="level1a 5 5 5 2" xfId="6423"/>
    <cellStyle name="level1a 5 5 5 2 2" xfId="6424"/>
    <cellStyle name="level1a 5 5 6" xfId="6425"/>
    <cellStyle name="level1a 5 5 6 2" xfId="6426"/>
    <cellStyle name="level1a 5 6" xfId="6427"/>
    <cellStyle name="level1a 5 6 2" xfId="6428"/>
    <cellStyle name="level1a 5 6 2 2" xfId="6429"/>
    <cellStyle name="level1a 5 6 2 2 2" xfId="6430"/>
    <cellStyle name="level1a 5 6 2 3" xfId="6431"/>
    <cellStyle name="level1a 5 6 2 3 2" xfId="6432"/>
    <cellStyle name="level1a 5 6 2 3 2 2" xfId="6433"/>
    <cellStyle name="level1a 5 6 2 4" xfId="6434"/>
    <cellStyle name="level1a 5 6 3" xfId="6435"/>
    <cellStyle name="level1a 5 6 3 2" xfId="6436"/>
    <cellStyle name="level1a 5 6 3 2 2" xfId="6437"/>
    <cellStyle name="level1a 5 6 3 3" xfId="6438"/>
    <cellStyle name="level1a 5 6 3 3 2" xfId="6439"/>
    <cellStyle name="level1a 5 6 3 3 2 2" xfId="6440"/>
    <cellStyle name="level1a 5 6 3 4" xfId="6441"/>
    <cellStyle name="level1a 5 6 4" xfId="6442"/>
    <cellStyle name="level1a 5 6 4 2" xfId="6443"/>
    <cellStyle name="level1a 5 6 5" xfId="6444"/>
    <cellStyle name="level1a 5 6 5 2" xfId="6445"/>
    <cellStyle name="level1a 5 6 5 2 2" xfId="6446"/>
    <cellStyle name="level1a 5 6 6" xfId="6447"/>
    <cellStyle name="level1a 5 6 6 2" xfId="6448"/>
    <cellStyle name="level1a 5 7" xfId="6449"/>
    <cellStyle name="level1a 5 7 2" xfId="6450"/>
    <cellStyle name="level1a 5 7 2 2" xfId="6451"/>
    <cellStyle name="level1a 5 7 3" xfId="6452"/>
    <cellStyle name="level1a 5 7 3 2" xfId="6453"/>
    <cellStyle name="level1a 5 7 3 2 2" xfId="6454"/>
    <cellStyle name="level1a 5 7 4" xfId="6455"/>
    <cellStyle name="level1a 5 8" xfId="6456"/>
    <cellStyle name="level1a 5 8 2" xfId="6457"/>
    <cellStyle name="level1a 5_STUD aligned by INSTIT" xfId="6458"/>
    <cellStyle name="level1a 6" xfId="6459"/>
    <cellStyle name="level1a 6 2" xfId="6460"/>
    <cellStyle name="level1a 6 2 2" xfId="6461"/>
    <cellStyle name="level1a 6 2 2 2" xfId="6462"/>
    <cellStyle name="level1a 6 2 2 2 2" xfId="6463"/>
    <cellStyle name="level1a 6 2 2 3" xfId="6464"/>
    <cellStyle name="level1a 6 2 2 3 2" xfId="6465"/>
    <cellStyle name="level1a 6 2 2 3 2 2" xfId="6466"/>
    <cellStyle name="level1a 6 2 2 4" xfId="6467"/>
    <cellStyle name="level1a 6 2 3" xfId="6468"/>
    <cellStyle name="level1a 6 2 3 2" xfId="6469"/>
    <cellStyle name="level1a 6 2 3 2 2" xfId="6470"/>
    <cellStyle name="level1a 6 2 3 3" xfId="6471"/>
    <cellStyle name="level1a 6 2 3 3 2" xfId="6472"/>
    <cellStyle name="level1a 6 2 3 3 2 2" xfId="6473"/>
    <cellStyle name="level1a 6 2 3 4" xfId="6474"/>
    <cellStyle name="level1a 6 2 3 4 2" xfId="6475"/>
    <cellStyle name="level1a 6 2 4" xfId="6476"/>
    <cellStyle name="level1a 6 2 5" xfId="6477"/>
    <cellStyle name="level1a 6 2 5 2" xfId="6478"/>
    <cellStyle name="level1a 6 2 6" xfId="6479"/>
    <cellStyle name="level1a 6 2 6 2" xfId="6480"/>
    <cellStyle name="level1a 6 2 6 2 2" xfId="6481"/>
    <cellStyle name="level1a 6 2 7" xfId="6482"/>
    <cellStyle name="level1a 6 2 7 2" xfId="6483"/>
    <cellStyle name="level1a 6 3" xfId="6484"/>
    <cellStyle name="level1a 6 3 2" xfId="6485"/>
    <cellStyle name="level1a 6 3 2 2" xfId="6486"/>
    <cellStyle name="level1a 6 3 2 2 2" xfId="6487"/>
    <cellStyle name="level1a 6 3 2 3" xfId="6488"/>
    <cellStyle name="level1a 6 3 2 3 2" xfId="6489"/>
    <cellStyle name="level1a 6 3 2 3 2 2" xfId="6490"/>
    <cellStyle name="level1a 6 3 2 4" xfId="6491"/>
    <cellStyle name="level1a 6 3 3" xfId="6492"/>
    <cellStyle name="level1a 6 3 3 2" xfId="6493"/>
    <cellStyle name="level1a 6 3 3 2 2" xfId="6494"/>
    <cellStyle name="level1a 6 3 3 3" xfId="6495"/>
    <cellStyle name="level1a 6 3 3 3 2" xfId="6496"/>
    <cellStyle name="level1a 6 3 3 3 2 2" xfId="6497"/>
    <cellStyle name="level1a 6 3 3 4" xfId="6498"/>
    <cellStyle name="level1a 6 3 3 4 2" xfId="6499"/>
    <cellStyle name="level1a 6 3 4" xfId="6500"/>
    <cellStyle name="level1a 6 3 5" xfId="6501"/>
    <cellStyle name="level1a 6 3 5 2" xfId="6502"/>
    <cellStyle name="level1a 6 4" xfId="6503"/>
    <cellStyle name="level1a 6 4 2" xfId="6504"/>
    <cellStyle name="level1a 6 4 2 2" xfId="6505"/>
    <cellStyle name="level1a 6 4 2 2 2" xfId="6506"/>
    <cellStyle name="level1a 6 4 2 3" xfId="6507"/>
    <cellStyle name="level1a 6 4 2 3 2" xfId="6508"/>
    <cellStyle name="level1a 6 4 2 3 2 2" xfId="6509"/>
    <cellStyle name="level1a 6 4 2 4" xfId="6510"/>
    <cellStyle name="level1a 6 4 3" xfId="6511"/>
    <cellStyle name="level1a 6 4 3 2" xfId="6512"/>
    <cellStyle name="level1a 6 4 3 2 2" xfId="6513"/>
    <cellStyle name="level1a 6 4 3 3" xfId="6514"/>
    <cellStyle name="level1a 6 4 3 3 2" xfId="6515"/>
    <cellStyle name="level1a 6 4 3 3 2 2" xfId="6516"/>
    <cellStyle name="level1a 6 4 3 4" xfId="6517"/>
    <cellStyle name="level1a 6 4 4" xfId="6518"/>
    <cellStyle name="level1a 6 4 4 2" xfId="6519"/>
    <cellStyle name="level1a 6 4 5" xfId="6520"/>
    <cellStyle name="level1a 6 4 5 2" xfId="6521"/>
    <cellStyle name="level1a 6 4 5 2 2" xfId="6522"/>
    <cellStyle name="level1a 6 4 6" xfId="6523"/>
    <cellStyle name="level1a 6 4 6 2" xfId="6524"/>
    <cellStyle name="level1a 6 5" xfId="6525"/>
    <cellStyle name="level1a 6 5 2" xfId="6526"/>
    <cellStyle name="level1a 6 5 2 2" xfId="6527"/>
    <cellStyle name="level1a 6 5 2 2 2" xfId="6528"/>
    <cellStyle name="level1a 6 5 2 3" xfId="6529"/>
    <cellStyle name="level1a 6 5 2 3 2" xfId="6530"/>
    <cellStyle name="level1a 6 5 2 3 2 2" xfId="6531"/>
    <cellStyle name="level1a 6 5 2 4" xfId="6532"/>
    <cellStyle name="level1a 6 5 3" xfId="6533"/>
    <cellStyle name="level1a 6 5 3 2" xfId="6534"/>
    <cellStyle name="level1a 6 5 3 2 2" xfId="6535"/>
    <cellStyle name="level1a 6 5 3 3" xfId="6536"/>
    <cellStyle name="level1a 6 5 3 3 2" xfId="6537"/>
    <cellStyle name="level1a 6 5 3 3 2 2" xfId="6538"/>
    <cellStyle name="level1a 6 5 3 4" xfId="6539"/>
    <cellStyle name="level1a 6 5 4" xfId="6540"/>
    <cellStyle name="level1a 6 5 4 2" xfId="6541"/>
    <cellStyle name="level1a 6 5 5" xfId="6542"/>
    <cellStyle name="level1a 6 5 5 2" xfId="6543"/>
    <cellStyle name="level1a 6 5 5 2 2" xfId="6544"/>
    <cellStyle name="level1a 6 5 6" xfId="6545"/>
    <cellStyle name="level1a 6 5 6 2" xfId="6546"/>
    <cellStyle name="level1a 6 6" xfId="6547"/>
    <cellStyle name="level1a 6 6 2" xfId="6548"/>
    <cellStyle name="level1a 6 6 2 2" xfId="6549"/>
    <cellStyle name="level1a 6 6 2 2 2" xfId="6550"/>
    <cellStyle name="level1a 6 6 2 3" xfId="6551"/>
    <cellStyle name="level1a 6 6 2 3 2" xfId="6552"/>
    <cellStyle name="level1a 6 6 2 3 2 2" xfId="6553"/>
    <cellStyle name="level1a 6 6 2 4" xfId="6554"/>
    <cellStyle name="level1a 6 6 3" xfId="6555"/>
    <cellStyle name="level1a 6 6 3 2" xfId="6556"/>
    <cellStyle name="level1a 6 6 3 2 2" xfId="6557"/>
    <cellStyle name="level1a 6 6 3 3" xfId="6558"/>
    <cellStyle name="level1a 6 6 3 3 2" xfId="6559"/>
    <cellStyle name="level1a 6 6 3 3 2 2" xfId="6560"/>
    <cellStyle name="level1a 6 6 3 4" xfId="6561"/>
    <cellStyle name="level1a 6 6 4" xfId="6562"/>
    <cellStyle name="level1a 6 6 4 2" xfId="6563"/>
    <cellStyle name="level1a 6 6 5" xfId="6564"/>
    <cellStyle name="level1a 6 6 5 2" xfId="6565"/>
    <cellStyle name="level1a 6 6 5 2 2" xfId="6566"/>
    <cellStyle name="level1a 6 6 6" xfId="6567"/>
    <cellStyle name="level1a 6 6 6 2" xfId="6568"/>
    <cellStyle name="level1a 6 7" xfId="6569"/>
    <cellStyle name="level1a 6 7 2" xfId="6570"/>
    <cellStyle name="level1a 6 7 2 2" xfId="6571"/>
    <cellStyle name="level1a 6 7 3" xfId="6572"/>
    <cellStyle name="level1a 6 7 3 2" xfId="6573"/>
    <cellStyle name="level1a 6 7 3 2 2" xfId="6574"/>
    <cellStyle name="level1a 6 7 4" xfId="6575"/>
    <cellStyle name="level1a 6 8" xfId="6576"/>
    <cellStyle name="level1a 6 8 2" xfId="6577"/>
    <cellStyle name="level1a 6 8 2 2" xfId="6578"/>
    <cellStyle name="level1a 6 8 3" xfId="6579"/>
    <cellStyle name="level1a 6 8 3 2" xfId="6580"/>
    <cellStyle name="level1a 6 8 3 2 2" xfId="6581"/>
    <cellStyle name="level1a 6 8 4" xfId="6582"/>
    <cellStyle name="level1a 6 9" xfId="6583"/>
    <cellStyle name="level1a 6 9 2" xfId="6584"/>
    <cellStyle name="level1a 6_STUD aligned by INSTIT" xfId="6585"/>
    <cellStyle name="level1a 7" xfId="6586"/>
    <cellStyle name="level1a 7 2" xfId="6587"/>
    <cellStyle name="level1a 7 2 2" xfId="6588"/>
    <cellStyle name="level1a 7 2 2 2" xfId="6589"/>
    <cellStyle name="level1a 7 2 3" xfId="6590"/>
    <cellStyle name="level1a 7 2 3 2" xfId="6591"/>
    <cellStyle name="level1a 7 2 3 2 2" xfId="6592"/>
    <cellStyle name="level1a 7 2 4" xfId="6593"/>
    <cellStyle name="level1a 7 3" xfId="6594"/>
    <cellStyle name="level1a 7 3 2" xfId="6595"/>
    <cellStyle name="level1a 7 3 2 2" xfId="6596"/>
    <cellStyle name="level1a 7 3 3" xfId="6597"/>
    <cellStyle name="level1a 7 3 3 2" xfId="6598"/>
    <cellStyle name="level1a 7 3 3 2 2" xfId="6599"/>
    <cellStyle name="level1a 7 3 4" xfId="6600"/>
    <cellStyle name="level1a 7 3 4 2" xfId="6601"/>
    <cellStyle name="level1a 7 4" xfId="6602"/>
    <cellStyle name="level1a 7 5" xfId="6603"/>
    <cellStyle name="level1a 7 5 2" xfId="6604"/>
    <cellStyle name="level1a 7 6" xfId="6605"/>
    <cellStyle name="level1a 7 6 2" xfId="6606"/>
    <cellStyle name="level1a 8" xfId="6607"/>
    <cellStyle name="level1a 8 2" xfId="6608"/>
    <cellStyle name="level1a 8 2 2" xfId="6609"/>
    <cellStyle name="level1a 8 2 2 2" xfId="6610"/>
    <cellStyle name="level1a 8 2 3" xfId="6611"/>
    <cellStyle name="level1a 8 2 3 2" xfId="6612"/>
    <cellStyle name="level1a 8 2 3 2 2" xfId="6613"/>
    <cellStyle name="level1a 8 2 4" xfId="6614"/>
    <cellStyle name="level1a 8 3" xfId="6615"/>
    <cellStyle name="level1a 8 3 2" xfId="6616"/>
    <cellStyle name="level1a 8 3 2 2" xfId="6617"/>
    <cellStyle name="level1a 8 3 3" xfId="6618"/>
    <cellStyle name="level1a 8 3 3 2" xfId="6619"/>
    <cellStyle name="level1a 8 3 3 2 2" xfId="6620"/>
    <cellStyle name="level1a 8 3 4" xfId="6621"/>
    <cellStyle name="level1a 8 3 4 2" xfId="6622"/>
    <cellStyle name="level1a 8 4" xfId="6623"/>
    <cellStyle name="level1a 8 5" xfId="6624"/>
    <cellStyle name="level1a 8 5 2" xfId="6625"/>
    <cellStyle name="level1a 8 6" xfId="6626"/>
    <cellStyle name="level1a 8 6 2" xfId="6627"/>
    <cellStyle name="level1a 8 6 2 2" xfId="6628"/>
    <cellStyle name="level1a 8 7" xfId="6629"/>
    <cellStyle name="level1a 8 7 2" xfId="6630"/>
    <cellStyle name="level1a 9" xfId="6631"/>
    <cellStyle name="level1a 9 2" xfId="6632"/>
    <cellStyle name="level1a 9 2 2" xfId="6633"/>
    <cellStyle name="level1a 9 2 2 2" xfId="6634"/>
    <cellStyle name="level1a 9 2 3" xfId="6635"/>
    <cellStyle name="level1a 9 2 3 2" xfId="6636"/>
    <cellStyle name="level1a 9 2 3 2 2" xfId="6637"/>
    <cellStyle name="level1a 9 2 4" xfId="6638"/>
    <cellStyle name="level1a 9 3" xfId="6639"/>
    <cellStyle name="level1a 9 3 2" xfId="6640"/>
    <cellStyle name="level1a 9 3 2 2" xfId="6641"/>
    <cellStyle name="level1a 9 3 3" xfId="6642"/>
    <cellStyle name="level1a 9 3 3 2" xfId="6643"/>
    <cellStyle name="level1a 9 3 3 2 2" xfId="6644"/>
    <cellStyle name="level1a 9 3 4" xfId="6645"/>
    <cellStyle name="level1a 9 3 4 2" xfId="6646"/>
    <cellStyle name="level1a 9 4" xfId="6647"/>
    <cellStyle name="level1a 9 5" xfId="6648"/>
    <cellStyle name="level1a 9 5 2" xfId="6649"/>
    <cellStyle name="level1a 9 5 2 2" xfId="6650"/>
    <cellStyle name="level1a 9 6" xfId="6651"/>
    <cellStyle name="level1a 9 6 2" xfId="6652"/>
    <cellStyle name="level1a_STUD aligned by INSTIT" xfId="6653"/>
    <cellStyle name="level2" xfId="35"/>
    <cellStyle name="level2 2" xfId="56"/>
    <cellStyle name="level2a" xfId="36"/>
    <cellStyle name="level2a 10" xfId="6654"/>
    <cellStyle name="level2a 2" xfId="57"/>
    <cellStyle name="level2a 2 10" xfId="6655"/>
    <cellStyle name="level2a 2 2" xfId="6656"/>
    <cellStyle name="level2a 2 2 2" xfId="6657"/>
    <cellStyle name="level2a 2 2 2 2" xfId="6658"/>
    <cellStyle name="level2a 2 2 2 2 2" xfId="6659"/>
    <cellStyle name="level2a 2 2 2 2 2 2" xfId="6660"/>
    <cellStyle name="level2a 2 2 2 2 3" xfId="6661"/>
    <cellStyle name="level2a 2 2 2 2 3 2" xfId="6662"/>
    <cellStyle name="level2a 2 2 2 3" xfId="6663"/>
    <cellStyle name="level2a 2 2 2 3 2" xfId="6664"/>
    <cellStyle name="level2a 2 2 2_STUD aligned by INSTIT" xfId="6665"/>
    <cellStyle name="level2a 2 2 3" xfId="6666"/>
    <cellStyle name="level2a 2 2 3 2" xfId="6667"/>
    <cellStyle name="level2a 2 2 3 2 2" xfId="6668"/>
    <cellStyle name="level2a 2 2 3 2 2 2" xfId="6669"/>
    <cellStyle name="level2a 2 2 3 2 3" xfId="6670"/>
    <cellStyle name="level2a 2 2 3 2 3 2" xfId="6671"/>
    <cellStyle name="level2a 2 2 3 2 4" xfId="6672"/>
    <cellStyle name="level2a 2 2 3 3" xfId="6673"/>
    <cellStyle name="level2a 2 2 3 3 2" xfId="6674"/>
    <cellStyle name="level2a 2 2 3 3 2 2" xfId="6675"/>
    <cellStyle name="level2a 2 2 3 3 3" xfId="6676"/>
    <cellStyle name="level2a 2 2 3 3 3 2" xfId="6677"/>
    <cellStyle name="level2a 2 2 3 3 4" xfId="6678"/>
    <cellStyle name="level2a 2 2 3 3 4 2" xfId="6679"/>
    <cellStyle name="level2a 2 2 3 3 5" xfId="6680"/>
    <cellStyle name="level2a 2 2 3 4" xfId="6681"/>
    <cellStyle name="level2a 2 2 3 4 2" xfId="6682"/>
    <cellStyle name="level2a 2 2 4" xfId="6683"/>
    <cellStyle name="level2a 2 2 4 2" xfId="6684"/>
    <cellStyle name="level2a 2 2 4 2 2" xfId="6685"/>
    <cellStyle name="level2a 2 2 4 3" xfId="6686"/>
    <cellStyle name="level2a 2 2 4 3 2" xfId="6687"/>
    <cellStyle name="level2a 2 2 4 4" xfId="6688"/>
    <cellStyle name="level2a 2 2 5" xfId="6689"/>
    <cellStyle name="level2a 2 2 5 2" xfId="6690"/>
    <cellStyle name="level2a 2 2 5 2 2" xfId="6691"/>
    <cellStyle name="level2a 2 2 5 3" xfId="6692"/>
    <cellStyle name="level2a 2 2 6" xfId="6693"/>
    <cellStyle name="level2a 2 2 6 2" xfId="6694"/>
    <cellStyle name="level2a 2 2_STUD aligned by INSTIT" xfId="6695"/>
    <cellStyle name="level2a 2 3" xfId="6696"/>
    <cellStyle name="level2a 2 3 2" xfId="6697"/>
    <cellStyle name="level2a 2 3 2 2" xfId="6698"/>
    <cellStyle name="level2a 2 3 2 2 2" xfId="6699"/>
    <cellStyle name="level2a 2 3 2 2 2 2" xfId="6700"/>
    <cellStyle name="level2a 2 3 2 2 3" xfId="6701"/>
    <cellStyle name="level2a 2 3 2 2 3 2" xfId="6702"/>
    <cellStyle name="level2a 2 3 2 3" xfId="6703"/>
    <cellStyle name="level2a 2 3 2 3 2" xfId="6704"/>
    <cellStyle name="level2a 2 3 2_STUD aligned by INSTIT" xfId="6705"/>
    <cellStyle name="level2a 2 3 3" xfId="6706"/>
    <cellStyle name="level2a 2 3 3 2" xfId="6707"/>
    <cellStyle name="level2a 2 3 3 2 2" xfId="6708"/>
    <cellStyle name="level2a 2 3 3 2 2 2" xfId="6709"/>
    <cellStyle name="level2a 2 3 3 2 3" xfId="6710"/>
    <cellStyle name="level2a 2 3 3 2 3 2" xfId="6711"/>
    <cellStyle name="level2a 2 3 3 2 4" xfId="6712"/>
    <cellStyle name="level2a 2 3 3 3" xfId="6713"/>
    <cellStyle name="level2a 2 3 3 3 2" xfId="6714"/>
    <cellStyle name="level2a 2 3 3 3 2 2" xfId="6715"/>
    <cellStyle name="level2a 2 3 3 3 3" xfId="6716"/>
    <cellStyle name="level2a 2 3 3 3 3 2" xfId="6717"/>
    <cellStyle name="level2a 2 3 3 3 4" xfId="6718"/>
    <cellStyle name="level2a 2 3 3 3 4 2" xfId="6719"/>
    <cellStyle name="level2a 2 3 3 3 5" xfId="6720"/>
    <cellStyle name="level2a 2 3 3 4" xfId="6721"/>
    <cellStyle name="level2a 2 3 3 4 2" xfId="6722"/>
    <cellStyle name="level2a 2 3 4" xfId="6723"/>
    <cellStyle name="level2a 2 3 4 2" xfId="6724"/>
    <cellStyle name="level2a 2 3 4 2 2" xfId="6725"/>
    <cellStyle name="level2a 2 3 4 3" xfId="6726"/>
    <cellStyle name="level2a 2 3 4 3 2" xfId="6727"/>
    <cellStyle name="level2a 2 3 4 4" xfId="6728"/>
    <cellStyle name="level2a 2 3 5" xfId="6729"/>
    <cellStyle name="level2a 2 3 5 2" xfId="6730"/>
    <cellStyle name="level2a 2 3 5 2 2" xfId="6731"/>
    <cellStyle name="level2a 2 3 5 3" xfId="6732"/>
    <cellStyle name="level2a 2 3 6" xfId="6733"/>
    <cellStyle name="level2a 2 3 6 2" xfId="6734"/>
    <cellStyle name="level2a 2 3_STUD aligned by INSTIT" xfId="6735"/>
    <cellStyle name="level2a 2 4" xfId="6736"/>
    <cellStyle name="level2a 2 4 2" xfId="6737"/>
    <cellStyle name="level2a 2 4 2 2" xfId="6738"/>
    <cellStyle name="level2a 2 4 3" xfId="6739"/>
    <cellStyle name="level2a 2 5" xfId="6740"/>
    <cellStyle name="level2a 2 5 2" xfId="6741"/>
    <cellStyle name="level2a 2 6" xfId="6742"/>
    <cellStyle name="level2a 2 7" xfId="6743"/>
    <cellStyle name="level2a 2 8" xfId="6744"/>
    <cellStyle name="level2a 2 9" xfId="6745"/>
    <cellStyle name="level2a 2_STUD aligned by INSTIT" xfId="6746"/>
    <cellStyle name="level2a 3" xfId="6747"/>
    <cellStyle name="level2a 3 2" xfId="6748"/>
    <cellStyle name="level2a 3 2 2" xfId="6749"/>
    <cellStyle name="level2a 3 2 2 2" xfId="6750"/>
    <cellStyle name="level2a 3 2 2 2 2" xfId="6751"/>
    <cellStyle name="level2a 3 2 2 3" xfId="6752"/>
    <cellStyle name="level2a 3 2 2 3 2" xfId="6753"/>
    <cellStyle name="level2a 3 2 3" xfId="6754"/>
    <cellStyle name="level2a 3 2 3 2" xfId="6755"/>
    <cellStyle name="level2a 3 2_STUD aligned by INSTIT" xfId="6756"/>
    <cellStyle name="level2a 3 3" xfId="6757"/>
    <cellStyle name="level2a 3 3 2" xfId="6758"/>
    <cellStyle name="level2a 3 3 2 2" xfId="6759"/>
    <cellStyle name="level2a 3 3 2 2 2" xfId="6760"/>
    <cellStyle name="level2a 3 3 2 3" xfId="6761"/>
    <cellStyle name="level2a 3 3 2 3 2" xfId="6762"/>
    <cellStyle name="level2a 3 3 2 4" xfId="6763"/>
    <cellStyle name="level2a 3 3 3" xfId="6764"/>
    <cellStyle name="level2a 3 3 3 2" xfId="6765"/>
    <cellStyle name="level2a 3 3 3 2 2" xfId="6766"/>
    <cellStyle name="level2a 3 3 3 3" xfId="6767"/>
    <cellStyle name="level2a 3 3 3 3 2" xfId="6768"/>
    <cellStyle name="level2a 3 3 3 4" xfId="6769"/>
    <cellStyle name="level2a 3 3 3 4 2" xfId="6770"/>
    <cellStyle name="level2a 3 3 3 5" xfId="6771"/>
    <cellStyle name="level2a 3 3 4" xfId="6772"/>
    <cellStyle name="level2a 3 3 4 2" xfId="6773"/>
    <cellStyle name="level2a 3 4" xfId="6774"/>
    <cellStyle name="level2a 3 4 2" xfId="6775"/>
    <cellStyle name="level2a 3 4 2 2" xfId="6776"/>
    <cellStyle name="level2a 3 4 3" xfId="6777"/>
    <cellStyle name="level2a 3 4 3 2" xfId="6778"/>
    <cellStyle name="level2a 3 4 4" xfId="6779"/>
    <cellStyle name="level2a 3 5" xfId="6780"/>
    <cellStyle name="level2a 3 5 2" xfId="6781"/>
    <cellStyle name="level2a 3 5 2 2" xfId="6782"/>
    <cellStyle name="level2a 3 5 3" xfId="6783"/>
    <cellStyle name="level2a 3 6" xfId="6784"/>
    <cellStyle name="level2a 3 6 2" xfId="6785"/>
    <cellStyle name="level2a 3_STUD aligned by INSTIT" xfId="6786"/>
    <cellStyle name="level2a 4" xfId="6787"/>
    <cellStyle name="level2a 4 2" xfId="6788"/>
    <cellStyle name="level2a 4 2 2" xfId="6789"/>
    <cellStyle name="level2a 4 2 2 2" xfId="6790"/>
    <cellStyle name="level2a 4 2 2 2 2" xfId="6791"/>
    <cellStyle name="level2a 4 2 2 3" xfId="6792"/>
    <cellStyle name="level2a 4 2 2 3 2" xfId="6793"/>
    <cellStyle name="level2a 4 2 3" xfId="6794"/>
    <cellStyle name="level2a 4 2 3 2" xfId="6795"/>
    <cellStyle name="level2a 4 2_STUD aligned by INSTIT" xfId="6796"/>
    <cellStyle name="level2a 4 3" xfId="6797"/>
    <cellStyle name="level2a 4 3 2" xfId="6798"/>
    <cellStyle name="level2a 4 3 2 2" xfId="6799"/>
    <cellStyle name="level2a 4 3 2 2 2" xfId="6800"/>
    <cellStyle name="level2a 4 3 2 3" xfId="6801"/>
    <cellStyle name="level2a 4 3 2 3 2" xfId="6802"/>
    <cellStyle name="level2a 4 3 2 4" xfId="6803"/>
    <cellStyle name="level2a 4 3 3" xfId="6804"/>
    <cellStyle name="level2a 4 3 3 2" xfId="6805"/>
    <cellStyle name="level2a 4 3 3 2 2" xfId="6806"/>
    <cellStyle name="level2a 4 3 3 3" xfId="6807"/>
    <cellStyle name="level2a 4 3 3 3 2" xfId="6808"/>
    <cellStyle name="level2a 4 3 3 4" xfId="6809"/>
    <cellStyle name="level2a 4 3 3 4 2" xfId="6810"/>
    <cellStyle name="level2a 4 3 3 5" xfId="6811"/>
    <cellStyle name="level2a 4 3 4" xfId="6812"/>
    <cellStyle name="level2a 4 3 4 2" xfId="6813"/>
    <cellStyle name="level2a 4 4" xfId="6814"/>
    <cellStyle name="level2a 4 4 2" xfId="6815"/>
    <cellStyle name="level2a 4 4 2 2" xfId="6816"/>
    <cellStyle name="level2a 4 4 3" xfId="6817"/>
    <cellStyle name="level2a 4 4 3 2" xfId="6818"/>
    <cellStyle name="level2a 4 4 4" xfId="6819"/>
    <cellStyle name="level2a 4 5" xfId="6820"/>
    <cellStyle name="level2a 4 5 2" xfId="6821"/>
    <cellStyle name="level2a 4 5 2 2" xfId="6822"/>
    <cellStyle name="level2a 4 5 3" xfId="6823"/>
    <cellStyle name="level2a 4 6" xfId="6824"/>
    <cellStyle name="level2a 4 6 2" xfId="6825"/>
    <cellStyle name="level2a 4_STUD aligned by INSTIT" xfId="6826"/>
    <cellStyle name="level2a 5" xfId="6827"/>
    <cellStyle name="level2a 5 2" xfId="6828"/>
    <cellStyle name="level2a 5 2 2" xfId="6829"/>
    <cellStyle name="level2a 5 3" xfId="6830"/>
    <cellStyle name="level2a 6" xfId="6831"/>
    <cellStyle name="level2a 6 2" xfId="6832"/>
    <cellStyle name="level2a 7" xfId="6833"/>
    <cellStyle name="level2a 8" xfId="6834"/>
    <cellStyle name="level2a 9" xfId="6835"/>
    <cellStyle name="level2a_STUD aligned by INSTIT" xfId="6836"/>
    <cellStyle name="level3" xfId="9"/>
    <cellStyle name="level3 2" xfId="37"/>
    <cellStyle name="level3 2 2" xfId="62"/>
    <cellStyle name="level3 2 2 2" xfId="6837"/>
    <cellStyle name="level3 2 2 2 2" xfId="6838"/>
    <cellStyle name="level3 2 2 2 2 2" xfId="6839"/>
    <cellStyle name="level3 2 2 2 2 2 2" xfId="6840"/>
    <cellStyle name="level3 2 2 2 2 2 2 2" xfId="6841"/>
    <cellStyle name="level3 2 2 2 2 2 3" xfId="6842"/>
    <cellStyle name="level3 2 2 2 2 3" xfId="6843"/>
    <cellStyle name="level3 2 2 2 2 3 2" xfId="6844"/>
    <cellStyle name="level3 2 2 2 2 3 2 2" xfId="6845"/>
    <cellStyle name="level3 2 2 2 2 3 3" xfId="6846"/>
    <cellStyle name="level3 2 2 2 2 4" xfId="6847"/>
    <cellStyle name="level3 2 2 2 2 4 2" xfId="6848"/>
    <cellStyle name="level3 2 2 2 2 5" xfId="6849"/>
    <cellStyle name="level3 2 2 2 3" xfId="6850"/>
    <cellStyle name="level3 2 2 2 3 2" xfId="6851"/>
    <cellStyle name="level3 2 2 2 3 2 2" xfId="6852"/>
    <cellStyle name="level3 2 2 2 3 3" xfId="6853"/>
    <cellStyle name="level3 2 2 3" xfId="6854"/>
    <cellStyle name="level3 2 2 3 2" xfId="6855"/>
    <cellStyle name="level3 2 2 3 2 2" xfId="6856"/>
    <cellStyle name="level3 2 2 3 2 2 2" xfId="6857"/>
    <cellStyle name="level3 2 2 3 2 3" xfId="6858"/>
    <cellStyle name="level3 2 2 3 3" xfId="6859"/>
    <cellStyle name="level3 2 2 3 3 2" xfId="6860"/>
    <cellStyle name="level3 2 2 3 3 2 2" xfId="6861"/>
    <cellStyle name="level3 2 2 3 3 3" xfId="6862"/>
    <cellStyle name="level3 2 2 4" xfId="6863"/>
    <cellStyle name="level3 2 2 4 2" xfId="6864"/>
    <cellStyle name="level3 2 2 4 2 2" xfId="6865"/>
    <cellStyle name="level3 2 2 4 3" xfId="6866"/>
    <cellStyle name="level3 2 2 5" xfId="6867"/>
    <cellStyle name="level3 2 3" xfId="6868"/>
    <cellStyle name="level3 2 3 2" xfId="6869"/>
    <cellStyle name="level3 2 3 2 2" xfId="6870"/>
    <cellStyle name="level3 2 3 2 2 2" xfId="6871"/>
    <cellStyle name="level3 2 3 2 2 2 2" xfId="6872"/>
    <cellStyle name="level3 2 3 2 2 3" xfId="6873"/>
    <cellStyle name="level3 2 3 2 3" xfId="6874"/>
    <cellStyle name="level3 2 3 2 3 2" xfId="6875"/>
    <cellStyle name="level3 2 3 2 3 2 2" xfId="6876"/>
    <cellStyle name="level3 2 3 2 3 3" xfId="6877"/>
    <cellStyle name="level3 2 3 3" xfId="6878"/>
    <cellStyle name="level3 2 3 3 2" xfId="6879"/>
    <cellStyle name="level3 2 3 3 2 2" xfId="6880"/>
    <cellStyle name="level3 2 3 3 2 2 2" xfId="6881"/>
    <cellStyle name="level3 2 3 3 2 3" xfId="6882"/>
    <cellStyle name="level3 2 3 3 3" xfId="6883"/>
    <cellStyle name="level3 2 3 3 3 2" xfId="6884"/>
    <cellStyle name="level3 2 3 3 3 2 2" xfId="6885"/>
    <cellStyle name="level3 2 3 3 3 3" xfId="6886"/>
    <cellStyle name="level3 2 3 3 4" xfId="6887"/>
    <cellStyle name="level3 2 3 3 4 2" xfId="6888"/>
    <cellStyle name="level3 2 3 3 5" xfId="6889"/>
    <cellStyle name="level3 2 3 4" xfId="6890"/>
    <cellStyle name="level3 2 3 4 2" xfId="6891"/>
    <cellStyle name="level3 2 3 4 2 2" xfId="6892"/>
    <cellStyle name="level3 2 3 4 3" xfId="6893"/>
    <cellStyle name="level3 2 4" xfId="6894"/>
    <cellStyle name="level3 2 4 2" xfId="6895"/>
    <cellStyle name="level3 2 4 2 2" xfId="6896"/>
    <cellStyle name="level3 2 4 2 2 2" xfId="6897"/>
    <cellStyle name="level3 2 4 2 3" xfId="6898"/>
    <cellStyle name="level3 2 4 3" xfId="6899"/>
    <cellStyle name="level3 2 4 3 2" xfId="6900"/>
    <cellStyle name="level3 2 4 3 2 2" xfId="6901"/>
    <cellStyle name="level3 2 4 3 3" xfId="6902"/>
    <cellStyle name="level3 2 4 4" xfId="6903"/>
    <cellStyle name="level3 2 4 4 2" xfId="6904"/>
    <cellStyle name="level3 2 4 5" xfId="6905"/>
    <cellStyle name="level3 2 5" xfId="6906"/>
    <cellStyle name="level3 2 5 2" xfId="6907"/>
    <cellStyle name="level3 2 5 2 2" xfId="6908"/>
    <cellStyle name="level3 2 5 3" xfId="6909"/>
    <cellStyle name="level3 2 6" xfId="6910"/>
    <cellStyle name="level3 3" xfId="54"/>
    <cellStyle name="level3 3 2" xfId="6911"/>
    <cellStyle name="level3 3 2 2" xfId="6912"/>
    <cellStyle name="level3 3 2 2 2" xfId="6913"/>
    <cellStyle name="level3 3 2 2 2 2" xfId="6914"/>
    <cellStyle name="level3 3 2 2 2 2 2" xfId="6915"/>
    <cellStyle name="level3 3 2 2 2 3" xfId="6916"/>
    <cellStyle name="level3 3 2 2 3" xfId="6917"/>
    <cellStyle name="level3 3 2 2 3 2" xfId="6918"/>
    <cellStyle name="level3 3 2 2 3 2 2" xfId="6919"/>
    <cellStyle name="level3 3 2 2 3 3" xfId="6920"/>
    <cellStyle name="level3 3 2 2 4" xfId="6921"/>
    <cellStyle name="level3 3 2 2 4 2" xfId="6922"/>
    <cellStyle name="level3 3 2 2 5" xfId="6923"/>
    <cellStyle name="level3 3 2 3" xfId="6924"/>
    <cellStyle name="level3 3 2 3 2" xfId="6925"/>
    <cellStyle name="level3 3 2 3 2 2" xfId="6926"/>
    <cellStyle name="level3 3 2 3 3" xfId="6927"/>
    <cellStyle name="level3 3 3" xfId="6928"/>
    <cellStyle name="level3 3 3 2" xfId="6929"/>
    <cellStyle name="level3 3 3 2 2" xfId="6930"/>
    <cellStyle name="level3 3 3 2 2 2" xfId="6931"/>
    <cellStyle name="level3 3 3 2 3" xfId="6932"/>
    <cellStyle name="level3 3 3 3" xfId="6933"/>
    <cellStyle name="level3 3 3 3 2" xfId="6934"/>
    <cellStyle name="level3 3 3 3 2 2" xfId="6935"/>
    <cellStyle name="level3 3 3 3 3" xfId="6936"/>
    <cellStyle name="level3 3 4" xfId="6937"/>
    <cellStyle name="level3 3 4 2" xfId="6938"/>
    <cellStyle name="level3 3 4 2 2" xfId="6939"/>
    <cellStyle name="level3 3 4 3" xfId="6940"/>
    <cellStyle name="level3 3 5" xfId="6941"/>
    <cellStyle name="level3 4" xfId="6942"/>
    <cellStyle name="level3 4 2" xfId="6943"/>
    <cellStyle name="level3 4 2 2" xfId="6944"/>
    <cellStyle name="level3 4 2 2 2" xfId="6945"/>
    <cellStyle name="level3 4 2 2 2 2" xfId="6946"/>
    <cellStyle name="level3 4 2 2 3" xfId="6947"/>
    <cellStyle name="level3 4 2 3" xfId="6948"/>
    <cellStyle name="level3 4 2 3 2" xfId="6949"/>
    <cellStyle name="level3 4 2 3 2 2" xfId="6950"/>
    <cellStyle name="level3 4 2 3 3" xfId="6951"/>
    <cellStyle name="level3 4 3" xfId="6952"/>
    <cellStyle name="level3 4 3 2" xfId="6953"/>
    <cellStyle name="level3 4 3 2 2" xfId="6954"/>
    <cellStyle name="level3 4 3 2 2 2" xfId="6955"/>
    <cellStyle name="level3 4 3 2 3" xfId="6956"/>
    <cellStyle name="level3 4 3 3" xfId="6957"/>
    <cellStyle name="level3 4 3 3 2" xfId="6958"/>
    <cellStyle name="level3 4 3 3 2 2" xfId="6959"/>
    <cellStyle name="level3 4 3 3 3" xfId="6960"/>
    <cellStyle name="level3 4 3 4" xfId="6961"/>
    <cellStyle name="level3 4 3 4 2" xfId="6962"/>
    <cellStyle name="level3 4 3 5" xfId="6963"/>
    <cellStyle name="level3 4 4" xfId="6964"/>
    <cellStyle name="level3 4 4 2" xfId="6965"/>
    <cellStyle name="level3 4 4 2 2" xfId="6966"/>
    <cellStyle name="level3 4 4 3" xfId="6967"/>
    <cellStyle name="level3 5" xfId="6968"/>
    <cellStyle name="level3 5 2" xfId="6969"/>
    <cellStyle name="level3 5 2 2" xfId="6970"/>
    <cellStyle name="level3 5 2 2 2" xfId="6971"/>
    <cellStyle name="level3 5 2 3" xfId="6972"/>
    <cellStyle name="level3 5 3" xfId="6973"/>
    <cellStyle name="level3 5 3 2" xfId="6974"/>
    <cellStyle name="level3 5 3 2 2" xfId="6975"/>
    <cellStyle name="level3 5 3 3" xfId="6976"/>
    <cellStyle name="level3 5 4" xfId="6977"/>
    <cellStyle name="level3 5 4 2" xfId="6978"/>
    <cellStyle name="level3 5 5" xfId="6979"/>
    <cellStyle name="level3 6" xfId="6980"/>
    <cellStyle name="level3 6 2" xfId="6981"/>
    <cellStyle name="level3 6 2 2" xfId="6982"/>
    <cellStyle name="level3 6 3" xfId="6983"/>
    <cellStyle name="level3 7" xfId="6984"/>
    <cellStyle name="level3 8" xfId="6985"/>
    <cellStyle name="level3 9" xfId="6986"/>
    <cellStyle name="level3_STUD aligned by INSTIT" xfId="6987"/>
    <cellStyle name="Normal" xfId="0" builtinId="0"/>
    <cellStyle name="Normal 10" xfId="100"/>
    <cellStyle name="Normal 10 2" xfId="6988"/>
    <cellStyle name="Normal 10 2 2" xfId="39218"/>
    <cellStyle name="Normal 10 3" xfId="6989"/>
    <cellStyle name="Normal 10 4" xfId="6990"/>
    <cellStyle name="Normal 11" xfId="101"/>
    <cellStyle name="Normal 11 2" xfId="63"/>
    <cellStyle name="Normal 11 3" xfId="6991"/>
    <cellStyle name="Normal 11 3 2" xfId="6992"/>
    <cellStyle name="Normal 11 3 3" xfId="6993"/>
    <cellStyle name="Normal 11 4" xfId="6994"/>
    <cellStyle name="Normal 11 5" xfId="6995"/>
    <cellStyle name="Normal 11 6" xfId="6996"/>
    <cellStyle name="Normal 11 7" xfId="6997"/>
    <cellStyle name="Normal 11_STUD aligned by INSTIT" xfId="6998"/>
    <cellStyle name="Normal 12" xfId="99"/>
    <cellStyle name="Normal 12 2" xfId="6999"/>
    <cellStyle name="Normal 12 3" xfId="7000"/>
    <cellStyle name="Normal 13" xfId="7001"/>
    <cellStyle name="Normal 13 2" xfId="7002"/>
    <cellStyle name="Normal 13 2 2" xfId="7003"/>
    <cellStyle name="Normal 13 3" xfId="7004"/>
    <cellStyle name="Normal 13 4" xfId="7005"/>
    <cellStyle name="Normal 13 5" xfId="7006"/>
    <cellStyle name="Normal 14" xfId="7007"/>
    <cellStyle name="Normal 14 2" xfId="7008"/>
    <cellStyle name="Normal 14 3" xfId="7009"/>
    <cellStyle name="Normal 15" xfId="7010"/>
    <cellStyle name="Normal 15 2" xfId="7011"/>
    <cellStyle name="Normal 15 3" xfId="7012"/>
    <cellStyle name="Normal 15 4" xfId="7013"/>
    <cellStyle name="Normal 16" xfId="7014"/>
    <cellStyle name="Normal 16 2" xfId="7015"/>
    <cellStyle name="Normal 16 3" xfId="7016"/>
    <cellStyle name="Normal 17" xfId="7017"/>
    <cellStyle name="Normal 17 2" xfId="7018"/>
    <cellStyle name="Normal 17 3" xfId="7019"/>
    <cellStyle name="Normal 18" xfId="7020"/>
    <cellStyle name="Normal 18 2" xfId="7021"/>
    <cellStyle name="Normal 18 3" xfId="7022"/>
    <cellStyle name="Normal 19" xfId="7023"/>
    <cellStyle name="Normal 19 2" xfId="7024"/>
    <cellStyle name="Normal 19 3" xfId="7025"/>
    <cellStyle name="Normal 2" xfId="1"/>
    <cellStyle name="Normal 2 2" xfId="38"/>
    <cellStyle name="Normal 2 2 2" xfId="71"/>
    <cellStyle name="Normal 2 2 2 2" xfId="39219"/>
    <cellStyle name="Normal 2 2 3" xfId="7026"/>
    <cellStyle name="Normal 2 3" xfId="7"/>
    <cellStyle name="Normal 2 3 2" xfId="7027"/>
    <cellStyle name="Normal 2_STUD aligned by INSTIT" xfId="7028"/>
    <cellStyle name="Normal 20" xfId="7029"/>
    <cellStyle name="Normal 21" xfId="7030"/>
    <cellStyle name="Normal 22" xfId="7031"/>
    <cellStyle name="Normal 23" xfId="7032"/>
    <cellStyle name="Normal 24" xfId="7033"/>
    <cellStyle name="Normal 25" xfId="7034"/>
    <cellStyle name="Normal 26" xfId="7035"/>
    <cellStyle name="Normal 27" xfId="7036"/>
    <cellStyle name="Normal 28" xfId="7037"/>
    <cellStyle name="Normal 29" xfId="7038"/>
    <cellStyle name="Normal 3" xfId="4"/>
    <cellStyle name="Normal 3 2" xfId="18"/>
    <cellStyle name="Normal 3 2 2" xfId="72"/>
    <cellStyle name="Normal 3 2 2 2" xfId="7039"/>
    <cellStyle name="Normal 3 2 3" xfId="7040"/>
    <cellStyle name="Normal 3 2 4" xfId="7041"/>
    <cellStyle name="Normal 3 3" xfId="48"/>
    <cellStyle name="Normal 3 3 2" xfId="39220"/>
    <cellStyle name="Normal 3 4" xfId="59"/>
    <cellStyle name="Normal 3 5" xfId="7042"/>
    <cellStyle name="Normal 3 6" xfId="7043"/>
    <cellStyle name="Normal 4" xfId="39"/>
    <cellStyle name="Normal 4 2" xfId="47"/>
    <cellStyle name="Normal 4 2 10" xfId="7044"/>
    <cellStyle name="Normal 4 2 2" xfId="102"/>
    <cellStyle name="Normal 4 2 2 10" xfId="7045"/>
    <cellStyle name="Normal 4 2 2 2" xfId="7046"/>
    <cellStyle name="Normal 4 2 2 2 2" xfId="7047"/>
    <cellStyle name="Normal 4 2 2 2 2 2" xfId="7048"/>
    <cellStyle name="Normal 4 2 2 2 2 3" xfId="7049"/>
    <cellStyle name="Normal 4 2 2 2 3" xfId="7050"/>
    <cellStyle name="Normal 4 2 2 2 4" xfId="7051"/>
    <cellStyle name="Normal 4 2 2 2 5" xfId="7052"/>
    <cellStyle name="Normal 4 2 2 2_STUD aligned by INSTIT" xfId="7053"/>
    <cellStyle name="Normal 4 2 2 3" xfId="7054"/>
    <cellStyle name="Normal 4 2 2 3 2" xfId="7055"/>
    <cellStyle name="Normal 4 2 2 3 3" xfId="7056"/>
    <cellStyle name="Normal 4 2 2 4" xfId="7057"/>
    <cellStyle name="Normal 4 2 2 5" xfId="7058"/>
    <cellStyle name="Normal 4 2 2 6" xfId="7059"/>
    <cellStyle name="Normal 4 2 2 7" xfId="7060"/>
    <cellStyle name="Normal 4 2 2 8" xfId="7061"/>
    <cellStyle name="Normal 4 2 2 9" xfId="7062"/>
    <cellStyle name="Normal 4 2 2_STUD aligned by INSTIT" xfId="7063"/>
    <cellStyle name="Normal 4 2 3" xfId="7064"/>
    <cellStyle name="Normal 4 2 3 2" xfId="7065"/>
    <cellStyle name="Normal 4 2 3 2 2" xfId="7066"/>
    <cellStyle name="Normal 4 2 3 2 3" xfId="7067"/>
    <cellStyle name="Normal 4 2 3 3" xfId="7068"/>
    <cellStyle name="Normal 4 2 3 4" xfId="7069"/>
    <cellStyle name="Normal 4 2 3 5" xfId="7070"/>
    <cellStyle name="Normal 4 2 3_STUD aligned by INSTIT" xfId="7071"/>
    <cellStyle name="Normal 4 2 4" xfId="7072"/>
    <cellStyle name="Normal 4 2 4 2" xfId="7073"/>
    <cellStyle name="Normal 4 2 4 3" xfId="7074"/>
    <cellStyle name="Normal 4 2 5" xfId="7075"/>
    <cellStyle name="Normal 4 2 6" xfId="7076"/>
    <cellStyle name="Normal 4 2 7" xfId="7077"/>
    <cellStyle name="Normal 4 2 8" xfId="7078"/>
    <cellStyle name="Normal 4 2 9" xfId="7079"/>
    <cellStyle name="Normal 4 2_STUD aligned by INSTIT" xfId="7080"/>
    <cellStyle name="Normal 4 3" xfId="103"/>
    <cellStyle name="Normal 4 4" xfId="7081"/>
    <cellStyle name="Normal 4 5" xfId="7082"/>
    <cellStyle name="Normal 4 6" xfId="7083"/>
    <cellStyle name="Normal 5" xfId="5"/>
    <cellStyle name="Normal 5 2" xfId="93"/>
    <cellStyle name="Normal 5 3" xfId="104"/>
    <cellStyle name="Normal 6" xfId="64"/>
    <cellStyle name="Normal 6 10" xfId="7084"/>
    <cellStyle name="Normal 6 2" xfId="65"/>
    <cellStyle name="Normal 6 2 10" xfId="7085"/>
    <cellStyle name="Normal 6 2 2" xfId="105"/>
    <cellStyle name="Normal 6 2 2 10" xfId="7086"/>
    <cellStyle name="Normal 6 2 2 2" xfId="7087"/>
    <cellStyle name="Normal 6 2 2 2 2" xfId="7088"/>
    <cellStyle name="Normal 6 2 2 2 2 2" xfId="7089"/>
    <cellStyle name="Normal 6 2 2 2 2 3" xfId="7090"/>
    <cellStyle name="Normal 6 2 2 2 3" xfId="7091"/>
    <cellStyle name="Normal 6 2 2 2 4" xfId="7092"/>
    <cellStyle name="Normal 6 2 2 2 5" xfId="7093"/>
    <cellStyle name="Normal 6 2 2 2_STUD aligned by INSTIT" xfId="7094"/>
    <cellStyle name="Normal 6 2 2 3" xfId="7095"/>
    <cellStyle name="Normal 6 2 2 3 2" xfId="7096"/>
    <cellStyle name="Normal 6 2 2 3 3" xfId="7097"/>
    <cellStyle name="Normal 6 2 2 4" xfId="7098"/>
    <cellStyle name="Normal 6 2 2 5" xfId="7099"/>
    <cellStyle name="Normal 6 2 2 6" xfId="7100"/>
    <cellStyle name="Normal 6 2 2 7" xfId="7101"/>
    <cellStyle name="Normal 6 2 2 8" xfId="7102"/>
    <cellStyle name="Normal 6 2 2 9" xfId="7103"/>
    <cellStyle name="Normal 6 2 2_STUD aligned by INSTIT" xfId="7104"/>
    <cellStyle name="Normal 6 2 3" xfId="7105"/>
    <cellStyle name="Normal 6 2 3 2" xfId="7106"/>
    <cellStyle name="Normal 6 2 3 2 2" xfId="7107"/>
    <cellStyle name="Normal 6 2 3 2 3" xfId="7108"/>
    <cellStyle name="Normal 6 2 3 3" xfId="7109"/>
    <cellStyle name="Normal 6 2 3 4" xfId="7110"/>
    <cellStyle name="Normal 6 2 3 5" xfId="7111"/>
    <cellStyle name="Normal 6 2 3_STUD aligned by INSTIT" xfId="7112"/>
    <cellStyle name="Normal 6 2 4" xfId="7113"/>
    <cellStyle name="Normal 6 2 4 2" xfId="7114"/>
    <cellStyle name="Normal 6 2 4 3" xfId="7115"/>
    <cellStyle name="Normal 6 2 5" xfId="7116"/>
    <cellStyle name="Normal 6 2 6" xfId="7117"/>
    <cellStyle name="Normal 6 2 7" xfId="7118"/>
    <cellStyle name="Normal 6 2 8" xfId="7119"/>
    <cellStyle name="Normal 6 2 9" xfId="7120"/>
    <cellStyle name="Normal 6 2_STUD aligned by INSTIT" xfId="7121"/>
    <cellStyle name="Normal 6 3" xfId="106"/>
    <cellStyle name="Normal 6 3 10" xfId="7122"/>
    <cellStyle name="Normal 6 3 2" xfId="7123"/>
    <cellStyle name="Normal 6 3 2 2" xfId="7124"/>
    <cellStyle name="Normal 6 3 2 2 2" xfId="7125"/>
    <cellStyle name="Normal 6 3 2 2 3" xfId="7126"/>
    <cellStyle name="Normal 6 3 2 3" xfId="7127"/>
    <cellStyle name="Normal 6 3 2 4" xfId="7128"/>
    <cellStyle name="Normal 6 3 2 5" xfId="7129"/>
    <cellStyle name="Normal 6 3 2_STUD aligned by INSTIT" xfId="7130"/>
    <cellStyle name="Normal 6 3 3" xfId="7131"/>
    <cellStyle name="Normal 6 3 3 2" xfId="7132"/>
    <cellStyle name="Normal 6 3 3 3" xfId="7133"/>
    <cellStyle name="Normal 6 3 4" xfId="7134"/>
    <cellStyle name="Normal 6 3 5" xfId="7135"/>
    <cellStyle name="Normal 6 3 6" xfId="7136"/>
    <cellStyle name="Normal 6 3 7" xfId="7137"/>
    <cellStyle name="Normal 6 3 8" xfId="7138"/>
    <cellStyle name="Normal 6 3 9" xfId="7139"/>
    <cellStyle name="Normal 6 3_STUD aligned by INSTIT" xfId="7140"/>
    <cellStyle name="Normal 6 4" xfId="7141"/>
    <cellStyle name="Normal 6 4 2" xfId="7142"/>
    <cellStyle name="Normal 6 4 2 2" xfId="7143"/>
    <cellStyle name="Normal 6 4 2 3" xfId="7144"/>
    <cellStyle name="Normal 6 4 3" xfId="7145"/>
    <cellStyle name="Normal 6 4 4" xfId="7146"/>
    <cellStyle name="Normal 6 4 5" xfId="7147"/>
    <cellStyle name="Normal 6 4_STUD aligned by INSTIT" xfId="7148"/>
    <cellStyle name="Normal 6 5" xfId="7149"/>
    <cellStyle name="Normal 6 5 2" xfId="7150"/>
    <cellStyle name="Normal 6 5 3" xfId="7151"/>
    <cellStyle name="Normal 6 6" xfId="7152"/>
    <cellStyle name="Normal 6 7" xfId="7153"/>
    <cellStyle name="Normal 6 8" xfId="7154"/>
    <cellStyle name="Normal 6 9" xfId="7155"/>
    <cellStyle name="Normal 6_STUD aligned by INSTIT" xfId="7156"/>
    <cellStyle name="Normal 7" xfId="66"/>
    <cellStyle name="Normal 8" xfId="67"/>
    <cellStyle name="Normal 8 10" xfId="7157"/>
    <cellStyle name="Normal 8 2" xfId="107"/>
    <cellStyle name="Normal 8 2 10" xfId="7158"/>
    <cellStyle name="Normal 8 2 2" xfId="7159"/>
    <cellStyle name="Normal 8 2 2 2" xfId="7160"/>
    <cellStyle name="Normal 8 2 2 2 2" xfId="7161"/>
    <cellStyle name="Normal 8 2 2 2 3" xfId="7162"/>
    <cellStyle name="Normal 8 2 2 3" xfId="7163"/>
    <cellStyle name="Normal 8 2 2 4" xfId="7164"/>
    <cellStyle name="Normal 8 2 2 5" xfId="7165"/>
    <cellStyle name="Normal 8 2 2_STUD aligned by INSTIT" xfId="7166"/>
    <cellStyle name="Normal 8 2 3" xfId="7167"/>
    <cellStyle name="Normal 8 2 3 2" xfId="7168"/>
    <cellStyle name="Normal 8 2 3 3" xfId="7169"/>
    <cellStyle name="Normal 8 2 4" xfId="7170"/>
    <cellStyle name="Normal 8 2 5" xfId="7171"/>
    <cellStyle name="Normal 8 2 6" xfId="7172"/>
    <cellStyle name="Normal 8 2 7" xfId="7173"/>
    <cellStyle name="Normal 8 2 8" xfId="7174"/>
    <cellStyle name="Normal 8 2 9" xfId="7175"/>
    <cellStyle name="Normal 8 2_STUD aligned by INSTIT" xfId="7176"/>
    <cellStyle name="Normal 8 3" xfId="7177"/>
    <cellStyle name="Normal 8 3 2" xfId="7178"/>
    <cellStyle name="Normal 8 3 2 2" xfId="7179"/>
    <cellStyle name="Normal 8 3 2 3" xfId="7180"/>
    <cellStyle name="Normal 8 3 3" xfId="7181"/>
    <cellStyle name="Normal 8 3 4" xfId="7182"/>
    <cellStyle name="Normal 8 3 5" xfId="7183"/>
    <cellStyle name="Normal 8 3_STUD aligned by INSTIT" xfId="7184"/>
    <cellStyle name="Normal 8 4" xfId="7185"/>
    <cellStyle name="Normal 8 4 2" xfId="7186"/>
    <cellStyle name="Normal 8 4 3" xfId="7187"/>
    <cellStyle name="Normal 8 5" xfId="7188"/>
    <cellStyle name="Normal 8 6" xfId="7189"/>
    <cellStyle name="Normal 8 7" xfId="7190"/>
    <cellStyle name="Normal 8 8" xfId="7191"/>
    <cellStyle name="Normal 8 9" xfId="7192"/>
    <cellStyle name="Normal 8_STUD aligned by INSTIT" xfId="7193"/>
    <cellStyle name="Normal 9" xfId="68"/>
    <cellStyle name="Normal_Sheet1" xfId="2"/>
    <cellStyle name="Percent 2" xfId="39221"/>
    <cellStyle name="row" xfId="10"/>
    <cellStyle name="row 10" xfId="7194"/>
    <cellStyle name="row 11" xfId="7195"/>
    <cellStyle name="row 12" xfId="7196"/>
    <cellStyle name="row 13" xfId="7197"/>
    <cellStyle name="row 14" xfId="7198"/>
    <cellStyle name="row 15" xfId="7199"/>
    <cellStyle name="row 2" xfId="15"/>
    <cellStyle name="row 2 10" xfId="7200"/>
    <cellStyle name="row 2 10 2" xfId="7201"/>
    <cellStyle name="row 2 10 2 2" xfId="7202"/>
    <cellStyle name="row 2 10 3" xfId="7203"/>
    <cellStyle name="row 2 10 3 2" xfId="7204"/>
    <cellStyle name="row 2 10 4" xfId="7205"/>
    <cellStyle name="row 2 10 5" xfId="7206"/>
    <cellStyle name="row 2 10 6" xfId="7207"/>
    <cellStyle name="row 2 10 7" xfId="7208"/>
    <cellStyle name="row 2 11" xfId="7209"/>
    <cellStyle name="row 2 11 2" xfId="7210"/>
    <cellStyle name="row 2 11 2 2" xfId="7211"/>
    <cellStyle name="row 2 11 3" xfId="7212"/>
    <cellStyle name="row 2 11 3 2" xfId="7213"/>
    <cellStyle name="row 2 11 4" xfId="7214"/>
    <cellStyle name="row 2 11 5" xfId="7215"/>
    <cellStyle name="row 2 11 6" xfId="7216"/>
    <cellStyle name="row 2 11 7" xfId="7217"/>
    <cellStyle name="row 2 12" xfId="7218"/>
    <cellStyle name="row 2 13" xfId="7219"/>
    <cellStyle name="row 2 14" xfId="7220"/>
    <cellStyle name="row 2 15" xfId="7221"/>
    <cellStyle name="row 2 16" xfId="7222"/>
    <cellStyle name="row 2 17" xfId="7223"/>
    <cellStyle name="row 2 2" xfId="50"/>
    <cellStyle name="row 2 2 2" xfId="7224"/>
    <cellStyle name="row 2 2 2 2" xfId="7225"/>
    <cellStyle name="row 2 2 2 2 2" xfId="7226"/>
    <cellStyle name="row 2 2 2 2 3" xfId="7227"/>
    <cellStyle name="row 2 2 2 2 4" xfId="7228"/>
    <cellStyle name="row 2 2 2 2 5" xfId="7229"/>
    <cellStyle name="row 2 2 2 3" xfId="7230"/>
    <cellStyle name="row 2 2 2 4" xfId="7231"/>
    <cellStyle name="row 2 2 2 5" xfId="7232"/>
    <cellStyle name="row 2 2 2 6" xfId="7233"/>
    <cellStyle name="row 2 2 2_STUD aligned by INSTIT" xfId="7234"/>
    <cellStyle name="row 2 2 3" xfId="7235"/>
    <cellStyle name="row 2 2 3 2" xfId="7236"/>
    <cellStyle name="row 2 2 3 3" xfId="7237"/>
    <cellStyle name="row 2 2 3 4" xfId="7238"/>
    <cellStyle name="row 2 2 3 5" xfId="7239"/>
    <cellStyle name="row 2 2 4" xfId="7240"/>
    <cellStyle name="row 2 2 5" xfId="7241"/>
    <cellStyle name="row 2 2 6" xfId="7242"/>
    <cellStyle name="row 2 2 7" xfId="7243"/>
    <cellStyle name="row 2 2 8" xfId="7244"/>
    <cellStyle name="row 2 2 9" xfId="7245"/>
    <cellStyle name="row 2 2_STUD aligned by INSTIT" xfId="7246"/>
    <cellStyle name="row 2 3" xfId="7247"/>
    <cellStyle name="row 2 3 2" xfId="7248"/>
    <cellStyle name="row 2 3 2 2" xfId="7249"/>
    <cellStyle name="row 2 3 2 3" xfId="7250"/>
    <cellStyle name="row 2 3 2 4" xfId="7251"/>
    <cellStyle name="row 2 3 2 5" xfId="7252"/>
    <cellStyle name="row 2 3 3" xfId="7253"/>
    <cellStyle name="row 2 3 4" xfId="7254"/>
    <cellStyle name="row 2 3 5" xfId="7255"/>
    <cellStyle name="row 2 3 6" xfId="7256"/>
    <cellStyle name="row 2 3_STUD aligned by INSTIT" xfId="7257"/>
    <cellStyle name="row 2 4" xfId="7258"/>
    <cellStyle name="row 2 4 10" xfId="7259"/>
    <cellStyle name="row 2 4 2" xfId="7260"/>
    <cellStyle name="row 2 4 2 2" xfId="7261"/>
    <cellStyle name="row 2 4 2 3" xfId="7262"/>
    <cellStyle name="row 2 4 2 4" xfId="7263"/>
    <cellStyle name="row 2 4 2 5" xfId="7264"/>
    <cellStyle name="row 2 4 3" xfId="7265"/>
    <cellStyle name="row 2 4 3 2" xfId="7266"/>
    <cellStyle name="row 2 4 3 2 2" xfId="7267"/>
    <cellStyle name="row 2 4 3 3" xfId="7268"/>
    <cellStyle name="row 2 4 3 3 2" xfId="7269"/>
    <cellStyle name="row 2 4 3 4" xfId="7270"/>
    <cellStyle name="row 2 4 3 5" xfId="7271"/>
    <cellStyle name="row 2 4 3 6" xfId="7272"/>
    <cellStyle name="row 2 4 3 7" xfId="7273"/>
    <cellStyle name="row 2 4 4" xfId="7274"/>
    <cellStyle name="row 2 4 4 2" xfId="7275"/>
    <cellStyle name="row 2 4 4 2 2" xfId="7276"/>
    <cellStyle name="row 2 4 4 3" xfId="7277"/>
    <cellStyle name="row 2 4 4 3 2" xfId="7278"/>
    <cellStyle name="row 2 4 4 4" xfId="7279"/>
    <cellStyle name="row 2 4 4 5" xfId="7280"/>
    <cellStyle name="row 2 4 4 6" xfId="7281"/>
    <cellStyle name="row 2 4 4 7" xfId="7282"/>
    <cellStyle name="row 2 4 5" xfId="7283"/>
    <cellStyle name="row 2 4 5 2" xfId="7284"/>
    <cellStyle name="row 2 4 5 2 2" xfId="7285"/>
    <cellStyle name="row 2 4 5 3" xfId="7286"/>
    <cellStyle name="row 2 4 5 3 2" xfId="7287"/>
    <cellStyle name="row 2 4 5 4" xfId="7288"/>
    <cellStyle name="row 2 4 5 5" xfId="7289"/>
    <cellStyle name="row 2 4 5 6" xfId="7290"/>
    <cellStyle name="row 2 4 5 7" xfId="7291"/>
    <cellStyle name="row 2 4 6" xfId="7292"/>
    <cellStyle name="row 2 4 6 2" xfId="7293"/>
    <cellStyle name="row 2 4 6 2 2" xfId="7294"/>
    <cellStyle name="row 2 4 6 3" xfId="7295"/>
    <cellStyle name="row 2 4 6 3 2" xfId="7296"/>
    <cellStyle name="row 2 4 6 4" xfId="7297"/>
    <cellStyle name="row 2 4 6 5" xfId="7298"/>
    <cellStyle name="row 2 4 6 6" xfId="7299"/>
    <cellStyle name="row 2 4 6 7" xfId="7300"/>
    <cellStyle name="row 2 4 7" xfId="7301"/>
    <cellStyle name="row 2 4 8" xfId="7302"/>
    <cellStyle name="row 2 4 9" xfId="7303"/>
    <cellStyle name="row 2 4_STUD aligned by INSTIT" xfId="7304"/>
    <cellStyle name="row 2 5" xfId="7305"/>
    <cellStyle name="row 2 5 10" xfId="7306"/>
    <cellStyle name="row 2 5 11" xfId="7307"/>
    <cellStyle name="row 2 5 2" xfId="7308"/>
    <cellStyle name="row 2 5 2 2" xfId="7309"/>
    <cellStyle name="row 2 5 2 2 2" xfId="7310"/>
    <cellStyle name="row 2 5 2 3" xfId="7311"/>
    <cellStyle name="row 2 5 2 3 2" xfId="7312"/>
    <cellStyle name="row 2 5 2 4" xfId="7313"/>
    <cellStyle name="row 2 5 2 5" xfId="7314"/>
    <cellStyle name="row 2 5 2 6" xfId="7315"/>
    <cellStyle name="row 2 5 3" xfId="7316"/>
    <cellStyle name="row 2 5 3 2" xfId="7317"/>
    <cellStyle name="row 2 5 3 2 2" xfId="7318"/>
    <cellStyle name="row 2 5 3 3" xfId="7319"/>
    <cellStyle name="row 2 5 3 3 2" xfId="7320"/>
    <cellStyle name="row 2 5 3 4" xfId="7321"/>
    <cellStyle name="row 2 5 3 5" xfId="7322"/>
    <cellStyle name="row 2 5 3 6" xfId="7323"/>
    <cellStyle name="row 2 5 3 7" xfId="7324"/>
    <cellStyle name="row 2 5 3 8" xfId="7325"/>
    <cellStyle name="row 2 5 4" xfId="7326"/>
    <cellStyle name="row 2 5 4 2" xfId="7327"/>
    <cellStyle name="row 2 5 4 2 2" xfId="7328"/>
    <cellStyle name="row 2 5 4 3" xfId="7329"/>
    <cellStyle name="row 2 5 4 3 2" xfId="7330"/>
    <cellStyle name="row 2 5 4 4" xfId="7331"/>
    <cellStyle name="row 2 5 4 5" xfId="7332"/>
    <cellStyle name="row 2 5 4 6" xfId="7333"/>
    <cellStyle name="row 2 5 4 7" xfId="7334"/>
    <cellStyle name="row 2 5 5" xfId="7335"/>
    <cellStyle name="row 2 5 5 2" xfId="7336"/>
    <cellStyle name="row 2 5 5 2 2" xfId="7337"/>
    <cellStyle name="row 2 5 5 3" xfId="7338"/>
    <cellStyle name="row 2 5 5 3 2" xfId="7339"/>
    <cellStyle name="row 2 5 5 4" xfId="7340"/>
    <cellStyle name="row 2 5 5 5" xfId="7341"/>
    <cellStyle name="row 2 5 5 6" xfId="7342"/>
    <cellStyle name="row 2 5 5 7" xfId="7343"/>
    <cellStyle name="row 2 5 6" xfId="7344"/>
    <cellStyle name="row 2 5 6 2" xfId="7345"/>
    <cellStyle name="row 2 5 6 2 2" xfId="7346"/>
    <cellStyle name="row 2 5 6 3" xfId="7347"/>
    <cellStyle name="row 2 5 6 3 2" xfId="7348"/>
    <cellStyle name="row 2 5 6 4" xfId="7349"/>
    <cellStyle name="row 2 5 6 5" xfId="7350"/>
    <cellStyle name="row 2 5 6 6" xfId="7351"/>
    <cellStyle name="row 2 5 6 7" xfId="7352"/>
    <cellStyle name="row 2 5 7" xfId="7353"/>
    <cellStyle name="row 2 5 7 2" xfId="7354"/>
    <cellStyle name="row 2 5 8" xfId="7355"/>
    <cellStyle name="row 2 5 8 2" xfId="7356"/>
    <cellStyle name="row 2 5 9" xfId="7357"/>
    <cellStyle name="row 2 5_STUD aligned by INSTIT" xfId="7358"/>
    <cellStyle name="row 2 6" xfId="7359"/>
    <cellStyle name="row 2 6 10" xfId="7360"/>
    <cellStyle name="row 2 6 11" xfId="7361"/>
    <cellStyle name="row 2 6 2" xfId="7362"/>
    <cellStyle name="row 2 6 2 2" xfId="7363"/>
    <cellStyle name="row 2 6 2 2 2" xfId="7364"/>
    <cellStyle name="row 2 6 2 3" xfId="7365"/>
    <cellStyle name="row 2 6 2 3 2" xfId="7366"/>
    <cellStyle name="row 2 6 2 4" xfId="7367"/>
    <cellStyle name="row 2 6 2 5" xfId="7368"/>
    <cellStyle name="row 2 6 2 6" xfId="7369"/>
    <cellStyle name="row 2 6 3" xfId="7370"/>
    <cellStyle name="row 2 6 3 2" xfId="7371"/>
    <cellStyle name="row 2 6 3 2 2" xfId="7372"/>
    <cellStyle name="row 2 6 3 3" xfId="7373"/>
    <cellStyle name="row 2 6 3 3 2" xfId="7374"/>
    <cellStyle name="row 2 6 3 4" xfId="7375"/>
    <cellStyle name="row 2 6 3 5" xfId="7376"/>
    <cellStyle name="row 2 6 3 6" xfId="7377"/>
    <cellStyle name="row 2 6 3 7" xfId="7378"/>
    <cellStyle name="row 2 6 3 8" xfId="7379"/>
    <cellStyle name="row 2 6 4" xfId="7380"/>
    <cellStyle name="row 2 6 4 2" xfId="7381"/>
    <cellStyle name="row 2 6 4 2 2" xfId="7382"/>
    <cellStyle name="row 2 6 4 3" xfId="7383"/>
    <cellStyle name="row 2 6 4 3 2" xfId="7384"/>
    <cellStyle name="row 2 6 4 4" xfId="7385"/>
    <cellStyle name="row 2 6 4 5" xfId="7386"/>
    <cellStyle name="row 2 6 4 6" xfId="7387"/>
    <cellStyle name="row 2 6 4 7" xfId="7388"/>
    <cellStyle name="row 2 6 5" xfId="7389"/>
    <cellStyle name="row 2 6 5 2" xfId="7390"/>
    <cellStyle name="row 2 6 5 2 2" xfId="7391"/>
    <cellStyle name="row 2 6 5 3" xfId="7392"/>
    <cellStyle name="row 2 6 5 3 2" xfId="7393"/>
    <cellStyle name="row 2 6 5 4" xfId="7394"/>
    <cellStyle name="row 2 6 5 5" xfId="7395"/>
    <cellStyle name="row 2 6 5 6" xfId="7396"/>
    <cellStyle name="row 2 6 5 7" xfId="7397"/>
    <cellStyle name="row 2 6 6" xfId="7398"/>
    <cellStyle name="row 2 6 6 2" xfId="7399"/>
    <cellStyle name="row 2 6 6 2 2" xfId="7400"/>
    <cellStyle name="row 2 6 6 3" xfId="7401"/>
    <cellStyle name="row 2 6 6 3 2" xfId="7402"/>
    <cellStyle name="row 2 6 6 4" xfId="7403"/>
    <cellStyle name="row 2 6 6 5" xfId="7404"/>
    <cellStyle name="row 2 6 6 6" xfId="7405"/>
    <cellStyle name="row 2 6 6 7" xfId="7406"/>
    <cellStyle name="row 2 6 7" xfId="7407"/>
    <cellStyle name="row 2 6 7 2" xfId="7408"/>
    <cellStyle name="row 2 6 8" xfId="7409"/>
    <cellStyle name="row 2 6 8 2" xfId="7410"/>
    <cellStyle name="row 2 6 9" xfId="7411"/>
    <cellStyle name="row 2 6_STUD aligned by INSTIT" xfId="7412"/>
    <cellStyle name="row 2 7" xfId="7413"/>
    <cellStyle name="row 2 7 2" xfId="7414"/>
    <cellStyle name="row 2 7 3" xfId="7415"/>
    <cellStyle name="row 2 7 4" xfId="7416"/>
    <cellStyle name="row 2 7 5" xfId="7417"/>
    <cellStyle name="row 2 8" xfId="7418"/>
    <cellStyle name="row 2 8 2" xfId="7419"/>
    <cellStyle name="row 2 8 2 2" xfId="7420"/>
    <cellStyle name="row 2 8 3" xfId="7421"/>
    <cellStyle name="row 2 8 3 2" xfId="7422"/>
    <cellStyle name="row 2 8 4" xfId="7423"/>
    <cellStyle name="row 2 8 5" xfId="7424"/>
    <cellStyle name="row 2 8 6" xfId="7425"/>
    <cellStyle name="row 2 8 7" xfId="7426"/>
    <cellStyle name="row 2 9" xfId="7427"/>
    <cellStyle name="row 2 9 2" xfId="7428"/>
    <cellStyle name="row 2 9 2 2" xfId="7429"/>
    <cellStyle name="row 2 9 3" xfId="7430"/>
    <cellStyle name="row 2 9 3 2" xfId="7431"/>
    <cellStyle name="row 2 9 4" xfId="7432"/>
    <cellStyle name="row 2 9 5" xfId="7433"/>
    <cellStyle name="row 2 9 6" xfId="7434"/>
    <cellStyle name="row 2 9 7" xfId="7435"/>
    <cellStyle name="row 2_STUD aligned by INSTIT" xfId="7436"/>
    <cellStyle name="row 3" xfId="40"/>
    <cellStyle name="row 3 10" xfId="7437"/>
    <cellStyle name="row 3 2" xfId="7438"/>
    <cellStyle name="row 3 2 2" xfId="7439"/>
    <cellStyle name="row 3 2 2 2" xfId="7440"/>
    <cellStyle name="row 3 2 2 3" xfId="7441"/>
    <cellStyle name="row 3 2 2 4" xfId="7442"/>
    <cellStyle name="row 3 2 2 5" xfId="7443"/>
    <cellStyle name="row 3 2 3" xfId="7444"/>
    <cellStyle name="row 3 2 4" xfId="7445"/>
    <cellStyle name="row 3 2 5" xfId="7446"/>
    <cellStyle name="row 3 2 6" xfId="7447"/>
    <cellStyle name="row 3 2_STUD aligned by INSTIT" xfId="7448"/>
    <cellStyle name="row 3 3" xfId="7449"/>
    <cellStyle name="row 3 3 2" xfId="7450"/>
    <cellStyle name="row 3 3 3" xfId="7451"/>
    <cellStyle name="row 3 3 4" xfId="7452"/>
    <cellStyle name="row 3 3 5" xfId="7453"/>
    <cellStyle name="row 3 4" xfId="7454"/>
    <cellStyle name="row 3 4 2" xfId="7455"/>
    <cellStyle name="row 3 5" xfId="7456"/>
    <cellStyle name="row 3 6" xfId="7457"/>
    <cellStyle name="row 3 7" xfId="7458"/>
    <cellStyle name="row 3 8" xfId="7459"/>
    <cellStyle name="row 3 9" xfId="7460"/>
    <cellStyle name="row 3_STUD aligned by INSTIT" xfId="7461"/>
    <cellStyle name="row 4" xfId="53"/>
    <cellStyle name="row 4 10" xfId="7462"/>
    <cellStyle name="row 4 2" xfId="7463"/>
    <cellStyle name="row 4 2 2" xfId="7464"/>
    <cellStyle name="row 4 2 2 2" xfId="7465"/>
    <cellStyle name="row 4 2 2 3" xfId="7466"/>
    <cellStyle name="row 4 2 2 4" xfId="7467"/>
    <cellStyle name="row 4 2 2 5" xfId="7468"/>
    <cellStyle name="row 4 2 3" xfId="7469"/>
    <cellStyle name="row 4 2 4" xfId="7470"/>
    <cellStyle name="row 4 2 5" xfId="7471"/>
    <cellStyle name="row 4 2 6" xfId="7472"/>
    <cellStyle name="row 4 2_STUD aligned by INSTIT" xfId="7473"/>
    <cellStyle name="row 4 3" xfId="7474"/>
    <cellStyle name="row 4 3 2" xfId="7475"/>
    <cellStyle name="row 4 3 3" xfId="7476"/>
    <cellStyle name="row 4 3 4" xfId="7477"/>
    <cellStyle name="row 4 3 5" xfId="7478"/>
    <cellStyle name="row 4 4" xfId="7479"/>
    <cellStyle name="row 4 4 2" xfId="7480"/>
    <cellStyle name="row 4 5" xfId="7481"/>
    <cellStyle name="row 4 6" xfId="7482"/>
    <cellStyle name="row 4 7" xfId="7483"/>
    <cellStyle name="row 4 8" xfId="7484"/>
    <cellStyle name="row 4 9" xfId="7485"/>
    <cellStyle name="row 4_STUD aligned by INSTIT" xfId="7486"/>
    <cellStyle name="row 5" xfId="7487"/>
    <cellStyle name="row 5 10" xfId="7488"/>
    <cellStyle name="row 5 2" xfId="7489"/>
    <cellStyle name="row 5 2 2" xfId="7490"/>
    <cellStyle name="row 5 2 3" xfId="7491"/>
    <cellStyle name="row 5 2 4" xfId="7492"/>
    <cellStyle name="row 5 2 5" xfId="7493"/>
    <cellStyle name="row 5 3" xfId="7494"/>
    <cellStyle name="row 5 3 2" xfId="7495"/>
    <cellStyle name="row 5 3 2 2" xfId="7496"/>
    <cellStyle name="row 5 3 3" xfId="7497"/>
    <cellStyle name="row 5 3 3 2" xfId="7498"/>
    <cellStyle name="row 5 3 4" xfId="7499"/>
    <cellStyle name="row 5 3 5" xfId="7500"/>
    <cellStyle name="row 5 3 6" xfId="7501"/>
    <cellStyle name="row 5 3 7" xfId="7502"/>
    <cellStyle name="row 5 4" xfId="7503"/>
    <cellStyle name="row 5 4 2" xfId="7504"/>
    <cellStyle name="row 5 4 2 2" xfId="7505"/>
    <cellStyle name="row 5 4 3" xfId="7506"/>
    <cellStyle name="row 5 4 3 2" xfId="7507"/>
    <cellStyle name="row 5 4 4" xfId="7508"/>
    <cellStyle name="row 5 4 5" xfId="7509"/>
    <cellStyle name="row 5 4 6" xfId="7510"/>
    <cellStyle name="row 5 4 7" xfId="7511"/>
    <cellStyle name="row 5 5" xfId="7512"/>
    <cellStyle name="row 5 5 2" xfId="7513"/>
    <cellStyle name="row 5 5 2 2" xfId="7514"/>
    <cellStyle name="row 5 5 3" xfId="7515"/>
    <cellStyle name="row 5 5 3 2" xfId="7516"/>
    <cellStyle name="row 5 5 4" xfId="7517"/>
    <cellStyle name="row 5 5 5" xfId="7518"/>
    <cellStyle name="row 5 5 6" xfId="7519"/>
    <cellStyle name="row 5 5 7" xfId="7520"/>
    <cellStyle name="row 5 6" xfId="7521"/>
    <cellStyle name="row 5 6 2" xfId="7522"/>
    <cellStyle name="row 5 6 2 2" xfId="7523"/>
    <cellStyle name="row 5 6 3" xfId="7524"/>
    <cellStyle name="row 5 6 3 2" xfId="7525"/>
    <cellStyle name="row 5 6 4" xfId="7526"/>
    <cellStyle name="row 5 6 5" xfId="7527"/>
    <cellStyle name="row 5 6 6" xfId="7528"/>
    <cellStyle name="row 5 6 7" xfId="7529"/>
    <cellStyle name="row 5 7" xfId="7530"/>
    <cellStyle name="row 5 8" xfId="7531"/>
    <cellStyle name="row 5 9" xfId="7532"/>
    <cellStyle name="row 5_STUD aligned by INSTIT" xfId="7533"/>
    <cellStyle name="row 6" xfId="7534"/>
    <cellStyle name="row 6 10" xfId="7535"/>
    <cellStyle name="row 6 11" xfId="7536"/>
    <cellStyle name="row 6 2" xfId="7537"/>
    <cellStyle name="row 6 2 2" xfId="7538"/>
    <cellStyle name="row 6 2 2 2" xfId="7539"/>
    <cellStyle name="row 6 2 3" xfId="7540"/>
    <cellStyle name="row 6 2 3 2" xfId="7541"/>
    <cellStyle name="row 6 2 4" xfId="7542"/>
    <cellStyle name="row 6 2 5" xfId="7543"/>
    <cellStyle name="row 6 2 6" xfId="7544"/>
    <cellStyle name="row 6 3" xfId="7545"/>
    <cellStyle name="row 6 3 2" xfId="7546"/>
    <cellStyle name="row 6 3 2 2" xfId="7547"/>
    <cellStyle name="row 6 3 3" xfId="7548"/>
    <cellStyle name="row 6 3 3 2" xfId="7549"/>
    <cellStyle name="row 6 3 4" xfId="7550"/>
    <cellStyle name="row 6 3 5" xfId="7551"/>
    <cellStyle name="row 6 3 6" xfId="7552"/>
    <cellStyle name="row 6 3 7" xfId="7553"/>
    <cellStyle name="row 6 3 8" xfId="7554"/>
    <cellStyle name="row 6 4" xfId="7555"/>
    <cellStyle name="row 6 4 2" xfId="7556"/>
    <cellStyle name="row 6 4 2 2" xfId="7557"/>
    <cellStyle name="row 6 4 3" xfId="7558"/>
    <cellStyle name="row 6 4 3 2" xfId="7559"/>
    <cellStyle name="row 6 4 4" xfId="7560"/>
    <cellStyle name="row 6 4 5" xfId="7561"/>
    <cellStyle name="row 6 4 6" xfId="7562"/>
    <cellStyle name="row 6 4 7" xfId="7563"/>
    <cellStyle name="row 6 5" xfId="7564"/>
    <cellStyle name="row 6 5 2" xfId="7565"/>
    <cellStyle name="row 6 5 2 2" xfId="7566"/>
    <cellStyle name="row 6 5 3" xfId="7567"/>
    <cellStyle name="row 6 5 3 2" xfId="7568"/>
    <cellStyle name="row 6 5 4" xfId="7569"/>
    <cellStyle name="row 6 5 5" xfId="7570"/>
    <cellStyle name="row 6 5 6" xfId="7571"/>
    <cellStyle name="row 6 5 7" xfId="7572"/>
    <cellStyle name="row 6 6" xfId="7573"/>
    <cellStyle name="row 6 6 2" xfId="7574"/>
    <cellStyle name="row 6 6 2 2" xfId="7575"/>
    <cellStyle name="row 6 6 3" xfId="7576"/>
    <cellStyle name="row 6 6 3 2" xfId="7577"/>
    <cellStyle name="row 6 6 4" xfId="7578"/>
    <cellStyle name="row 6 6 5" xfId="7579"/>
    <cellStyle name="row 6 6 6" xfId="7580"/>
    <cellStyle name="row 6 6 7" xfId="7581"/>
    <cellStyle name="row 6 7" xfId="7582"/>
    <cellStyle name="row 6 7 2" xfId="7583"/>
    <cellStyle name="row 6 8" xfId="7584"/>
    <cellStyle name="row 6 8 2" xfId="7585"/>
    <cellStyle name="row 6 9" xfId="7586"/>
    <cellStyle name="row 6_STUD aligned by INSTIT" xfId="7587"/>
    <cellStyle name="row 7" xfId="7588"/>
    <cellStyle name="row 7 2" xfId="7589"/>
    <cellStyle name="row 7 3" xfId="7590"/>
    <cellStyle name="row 7 4" xfId="7591"/>
    <cellStyle name="row 7 5" xfId="7592"/>
    <cellStyle name="row 8" xfId="7593"/>
    <cellStyle name="row 9" xfId="7594"/>
    <cellStyle name="row_ENRLSUP5" xfId="94"/>
    <cellStyle name="RowCodes" xfId="41"/>
    <cellStyle name="Row-Col Headings" xfId="42"/>
    <cellStyle name="RowTitles" xfId="43"/>
    <cellStyle name="RowTitles 10" xfId="7595"/>
    <cellStyle name="RowTitles 2" xfId="95"/>
    <cellStyle name="RowTitles 2 2" xfId="7596"/>
    <cellStyle name="RowTitles 2 2 2" xfId="7597"/>
    <cellStyle name="RowTitles 2 2 2 2" xfId="7598"/>
    <cellStyle name="RowTitles 2 2 2 3" xfId="7599"/>
    <cellStyle name="RowTitles 2 2 2 4" xfId="7600"/>
    <cellStyle name="RowTitles 2 2 2 5" xfId="7601"/>
    <cellStyle name="RowTitles 2 2 3" xfId="7602"/>
    <cellStyle name="RowTitles 2 2 4" xfId="7603"/>
    <cellStyle name="RowTitles 2 2 5" xfId="7604"/>
    <cellStyle name="RowTitles 2 2 6" xfId="7605"/>
    <cellStyle name="RowTitles 2 2_STUD aligned by INSTIT" xfId="7606"/>
    <cellStyle name="RowTitles 2 3" xfId="7607"/>
    <cellStyle name="RowTitles 2 3 2" xfId="7608"/>
    <cellStyle name="RowTitles 2 3 3" xfId="7609"/>
    <cellStyle name="RowTitles 2 3 4" xfId="7610"/>
    <cellStyle name="RowTitles 2 3 5" xfId="7611"/>
    <cellStyle name="RowTitles 2 4" xfId="7612"/>
    <cellStyle name="RowTitles 2 5" xfId="7613"/>
    <cellStyle name="RowTitles 2 6" xfId="7614"/>
    <cellStyle name="RowTitles 2 7" xfId="7615"/>
    <cellStyle name="RowTitles 2 8" xfId="7616"/>
    <cellStyle name="RowTitles 2 9" xfId="7617"/>
    <cellStyle name="RowTitles 2_STUD aligned by INSTIT" xfId="7618"/>
    <cellStyle name="RowTitles 3" xfId="7619"/>
    <cellStyle name="RowTitles 3 2" xfId="7620"/>
    <cellStyle name="RowTitles 3 2 2" xfId="7621"/>
    <cellStyle name="RowTitles 3 2 3" xfId="7622"/>
    <cellStyle name="RowTitles 3 2 4" xfId="7623"/>
    <cellStyle name="RowTitles 3 2 5" xfId="7624"/>
    <cellStyle name="RowTitles 3 3" xfId="7625"/>
    <cellStyle name="RowTitles 3 4" xfId="7626"/>
    <cellStyle name="RowTitles 3 5" xfId="7627"/>
    <cellStyle name="RowTitles 3 6" xfId="7628"/>
    <cellStyle name="RowTitles 3_STUD aligned by INSTIT" xfId="7629"/>
    <cellStyle name="RowTitles 4" xfId="7630"/>
    <cellStyle name="RowTitles 4 2" xfId="7631"/>
    <cellStyle name="RowTitles 4 3" xfId="7632"/>
    <cellStyle name="RowTitles 4 4" xfId="7633"/>
    <cellStyle name="RowTitles 4 5" xfId="7634"/>
    <cellStyle name="RowTitles 5" xfId="7635"/>
    <cellStyle name="RowTitles 6" xfId="7636"/>
    <cellStyle name="RowTitles 7" xfId="7637"/>
    <cellStyle name="RowTitles 8" xfId="7638"/>
    <cellStyle name="RowTitles 9" xfId="7639"/>
    <cellStyle name="RowTitles_CENTRAL_GOVT" xfId="108"/>
    <cellStyle name="RowTitles1-Detail" xfId="12"/>
    <cellStyle name="RowTitles1-Detail 10" xfId="7640"/>
    <cellStyle name="RowTitles1-Detail 10 2" xfId="7641"/>
    <cellStyle name="RowTitles1-Detail 10 2 2" xfId="7642"/>
    <cellStyle name="RowTitles1-Detail 10 2 2 2" xfId="7643"/>
    <cellStyle name="RowTitles1-Detail 10 2 2 2 2" xfId="7644"/>
    <cellStyle name="RowTitles1-Detail 10 2 2 3" xfId="7645"/>
    <cellStyle name="RowTitles1-Detail 10 2 3" xfId="7646"/>
    <cellStyle name="RowTitles1-Detail 10 2 3 2" xfId="7647"/>
    <cellStyle name="RowTitles1-Detail 10 2 3 2 2" xfId="7648"/>
    <cellStyle name="RowTitles1-Detail 10 2 4" xfId="7649"/>
    <cellStyle name="RowTitles1-Detail 10 2 4 2" xfId="7650"/>
    <cellStyle name="RowTitles1-Detail 10 2 5" xfId="7651"/>
    <cellStyle name="RowTitles1-Detail 10 3" xfId="7652"/>
    <cellStyle name="RowTitles1-Detail 10 3 2" xfId="7653"/>
    <cellStyle name="RowTitles1-Detail 10 3 2 2" xfId="7654"/>
    <cellStyle name="RowTitles1-Detail 10 3 2 2 2" xfId="7655"/>
    <cellStyle name="RowTitles1-Detail 10 3 2 3" xfId="7656"/>
    <cellStyle name="RowTitles1-Detail 10 3 3" xfId="7657"/>
    <cellStyle name="RowTitles1-Detail 10 3 3 2" xfId="7658"/>
    <cellStyle name="RowTitles1-Detail 10 3 3 2 2" xfId="7659"/>
    <cellStyle name="RowTitles1-Detail 10 3 4" xfId="7660"/>
    <cellStyle name="RowTitles1-Detail 10 3 4 2" xfId="7661"/>
    <cellStyle name="RowTitles1-Detail 10 3 5" xfId="7662"/>
    <cellStyle name="RowTitles1-Detail 10 4" xfId="7663"/>
    <cellStyle name="RowTitles1-Detail 10 4 2" xfId="7664"/>
    <cellStyle name="RowTitles1-Detail 10 4 2 2" xfId="7665"/>
    <cellStyle name="RowTitles1-Detail 10 4 3" xfId="7666"/>
    <cellStyle name="RowTitles1-Detail 10 5" xfId="7667"/>
    <cellStyle name="RowTitles1-Detail 10 5 2" xfId="7668"/>
    <cellStyle name="RowTitles1-Detail 10 5 2 2" xfId="7669"/>
    <cellStyle name="RowTitles1-Detail 10 6" xfId="7670"/>
    <cellStyle name="RowTitles1-Detail 10 6 2" xfId="7671"/>
    <cellStyle name="RowTitles1-Detail 10 7" xfId="7672"/>
    <cellStyle name="RowTitles1-Detail 11" xfId="7673"/>
    <cellStyle name="RowTitles1-Detail 11 2" xfId="7674"/>
    <cellStyle name="RowTitles1-Detail 11 2 2" xfId="7675"/>
    <cellStyle name="RowTitles1-Detail 11 2 2 2" xfId="7676"/>
    <cellStyle name="RowTitles1-Detail 11 2 2 2 2" xfId="7677"/>
    <cellStyle name="RowTitles1-Detail 11 2 2 3" xfId="7678"/>
    <cellStyle name="RowTitles1-Detail 11 2 3" xfId="7679"/>
    <cellStyle name="RowTitles1-Detail 11 2 3 2" xfId="7680"/>
    <cellStyle name="RowTitles1-Detail 11 2 3 2 2" xfId="7681"/>
    <cellStyle name="RowTitles1-Detail 11 2 4" xfId="7682"/>
    <cellStyle name="RowTitles1-Detail 11 2 4 2" xfId="7683"/>
    <cellStyle name="RowTitles1-Detail 11 2 5" xfId="7684"/>
    <cellStyle name="RowTitles1-Detail 11 3" xfId="7685"/>
    <cellStyle name="RowTitles1-Detail 11 3 2" xfId="7686"/>
    <cellStyle name="RowTitles1-Detail 11 3 2 2" xfId="7687"/>
    <cellStyle name="RowTitles1-Detail 11 3 2 2 2" xfId="7688"/>
    <cellStyle name="RowTitles1-Detail 11 3 2 3" xfId="7689"/>
    <cellStyle name="RowTitles1-Detail 11 3 3" xfId="7690"/>
    <cellStyle name="RowTitles1-Detail 11 3 3 2" xfId="7691"/>
    <cellStyle name="RowTitles1-Detail 11 3 3 2 2" xfId="7692"/>
    <cellStyle name="RowTitles1-Detail 11 3 4" xfId="7693"/>
    <cellStyle name="RowTitles1-Detail 11 3 4 2" xfId="7694"/>
    <cellStyle name="RowTitles1-Detail 11 3 5" xfId="7695"/>
    <cellStyle name="RowTitles1-Detail 11 4" xfId="7696"/>
    <cellStyle name="RowTitles1-Detail 11 4 2" xfId="7697"/>
    <cellStyle name="RowTitles1-Detail 11 4 2 2" xfId="7698"/>
    <cellStyle name="RowTitles1-Detail 11 4 3" xfId="7699"/>
    <cellStyle name="RowTitles1-Detail 11 5" xfId="7700"/>
    <cellStyle name="RowTitles1-Detail 11 5 2" xfId="7701"/>
    <cellStyle name="RowTitles1-Detail 11 5 2 2" xfId="7702"/>
    <cellStyle name="RowTitles1-Detail 11 6" xfId="7703"/>
    <cellStyle name="RowTitles1-Detail 11 6 2" xfId="7704"/>
    <cellStyle name="RowTitles1-Detail 11 7" xfId="7705"/>
    <cellStyle name="RowTitles1-Detail 12" xfId="7706"/>
    <cellStyle name="RowTitles1-Detail 12 2" xfId="7707"/>
    <cellStyle name="RowTitles1-Detail 12 2 2" xfId="7708"/>
    <cellStyle name="RowTitles1-Detail 12 2 2 2" xfId="7709"/>
    <cellStyle name="RowTitles1-Detail 12 2 2 2 2" xfId="7710"/>
    <cellStyle name="RowTitles1-Detail 12 2 2 3" xfId="7711"/>
    <cellStyle name="RowTitles1-Detail 12 2 3" xfId="7712"/>
    <cellStyle name="RowTitles1-Detail 12 2 3 2" xfId="7713"/>
    <cellStyle name="RowTitles1-Detail 12 2 3 2 2" xfId="7714"/>
    <cellStyle name="RowTitles1-Detail 12 2 4" xfId="7715"/>
    <cellStyle name="RowTitles1-Detail 12 2 4 2" xfId="7716"/>
    <cellStyle name="RowTitles1-Detail 12 2 5" xfId="7717"/>
    <cellStyle name="RowTitles1-Detail 12 3" xfId="7718"/>
    <cellStyle name="RowTitles1-Detail 12 3 2" xfId="7719"/>
    <cellStyle name="RowTitles1-Detail 12 3 2 2" xfId="7720"/>
    <cellStyle name="RowTitles1-Detail 12 3 2 2 2" xfId="7721"/>
    <cellStyle name="RowTitles1-Detail 12 3 2 3" xfId="7722"/>
    <cellStyle name="RowTitles1-Detail 12 3 3" xfId="7723"/>
    <cellStyle name="RowTitles1-Detail 12 3 3 2" xfId="7724"/>
    <cellStyle name="RowTitles1-Detail 12 3 3 2 2" xfId="7725"/>
    <cellStyle name="RowTitles1-Detail 12 3 4" xfId="7726"/>
    <cellStyle name="RowTitles1-Detail 12 3 4 2" xfId="7727"/>
    <cellStyle name="RowTitles1-Detail 12 3 5" xfId="7728"/>
    <cellStyle name="RowTitles1-Detail 12 4" xfId="7729"/>
    <cellStyle name="RowTitles1-Detail 12 4 2" xfId="7730"/>
    <cellStyle name="RowTitles1-Detail 12 4 2 2" xfId="7731"/>
    <cellStyle name="RowTitles1-Detail 12 4 3" xfId="7732"/>
    <cellStyle name="RowTitles1-Detail 12 5" xfId="7733"/>
    <cellStyle name="RowTitles1-Detail 12 5 2" xfId="7734"/>
    <cellStyle name="RowTitles1-Detail 12 5 2 2" xfId="7735"/>
    <cellStyle name="RowTitles1-Detail 12 6" xfId="7736"/>
    <cellStyle name="RowTitles1-Detail 12 6 2" xfId="7737"/>
    <cellStyle name="RowTitles1-Detail 12 7" xfId="7738"/>
    <cellStyle name="RowTitles1-Detail 13" xfId="7739"/>
    <cellStyle name="RowTitles1-Detail 13 2" xfId="7740"/>
    <cellStyle name="RowTitles1-Detail 13 2 2" xfId="7741"/>
    <cellStyle name="RowTitles1-Detail 13 2 2 2" xfId="7742"/>
    <cellStyle name="RowTitles1-Detail 13 2 3" xfId="7743"/>
    <cellStyle name="RowTitles1-Detail 13 3" xfId="7744"/>
    <cellStyle name="RowTitles1-Detail 13 3 2" xfId="7745"/>
    <cellStyle name="RowTitles1-Detail 13 3 2 2" xfId="7746"/>
    <cellStyle name="RowTitles1-Detail 13 4" xfId="7747"/>
    <cellStyle name="RowTitles1-Detail 13 4 2" xfId="7748"/>
    <cellStyle name="RowTitles1-Detail 13 5" xfId="7749"/>
    <cellStyle name="RowTitles1-Detail 14" xfId="7750"/>
    <cellStyle name="RowTitles1-Detail 14 2" xfId="7751"/>
    <cellStyle name="RowTitles1-Detail 14 2 2" xfId="7752"/>
    <cellStyle name="RowTitles1-Detail 15" xfId="7753"/>
    <cellStyle name="RowTitles1-Detail 15 2" xfId="7754"/>
    <cellStyle name="RowTitles1-Detail 15 2 2" xfId="7755"/>
    <cellStyle name="RowTitles1-Detail 16" xfId="7756"/>
    <cellStyle name="RowTitles1-Detail 17" xfId="7757"/>
    <cellStyle name="RowTitles1-Detail 2" xfId="17"/>
    <cellStyle name="RowTitles1-Detail 2 10" xfId="7758"/>
    <cellStyle name="RowTitles1-Detail 2 10 2" xfId="7759"/>
    <cellStyle name="RowTitles1-Detail 2 10 2 2" xfId="7760"/>
    <cellStyle name="RowTitles1-Detail 2 10 2 2 2" xfId="7761"/>
    <cellStyle name="RowTitles1-Detail 2 10 2 2 2 2" xfId="7762"/>
    <cellStyle name="RowTitles1-Detail 2 10 2 2 3" xfId="7763"/>
    <cellStyle name="RowTitles1-Detail 2 10 2 3" xfId="7764"/>
    <cellStyle name="RowTitles1-Detail 2 10 2 3 2" xfId="7765"/>
    <cellStyle name="RowTitles1-Detail 2 10 2 3 2 2" xfId="7766"/>
    <cellStyle name="RowTitles1-Detail 2 10 2 4" xfId="7767"/>
    <cellStyle name="RowTitles1-Detail 2 10 2 4 2" xfId="7768"/>
    <cellStyle name="RowTitles1-Detail 2 10 2 5" xfId="7769"/>
    <cellStyle name="RowTitles1-Detail 2 10 3" xfId="7770"/>
    <cellStyle name="RowTitles1-Detail 2 10 3 2" xfId="7771"/>
    <cellStyle name="RowTitles1-Detail 2 10 3 2 2" xfId="7772"/>
    <cellStyle name="RowTitles1-Detail 2 10 3 2 2 2" xfId="7773"/>
    <cellStyle name="RowTitles1-Detail 2 10 3 2 3" xfId="7774"/>
    <cellStyle name="RowTitles1-Detail 2 10 3 3" xfId="7775"/>
    <cellStyle name="RowTitles1-Detail 2 10 3 3 2" xfId="7776"/>
    <cellStyle name="RowTitles1-Detail 2 10 3 3 2 2" xfId="7777"/>
    <cellStyle name="RowTitles1-Detail 2 10 3 4" xfId="7778"/>
    <cellStyle name="RowTitles1-Detail 2 10 3 4 2" xfId="7779"/>
    <cellStyle name="RowTitles1-Detail 2 10 3 5" xfId="7780"/>
    <cellStyle name="RowTitles1-Detail 2 10 4" xfId="7781"/>
    <cellStyle name="RowTitles1-Detail 2 10 4 2" xfId="7782"/>
    <cellStyle name="RowTitles1-Detail 2 10 5" xfId="7783"/>
    <cellStyle name="RowTitles1-Detail 2 10 5 2" xfId="7784"/>
    <cellStyle name="RowTitles1-Detail 2 10 5 2 2" xfId="7785"/>
    <cellStyle name="RowTitles1-Detail 2 10 5 3" xfId="7786"/>
    <cellStyle name="RowTitles1-Detail 2 10 6" xfId="7787"/>
    <cellStyle name="RowTitles1-Detail 2 10 6 2" xfId="7788"/>
    <cellStyle name="RowTitles1-Detail 2 10 6 2 2" xfId="7789"/>
    <cellStyle name="RowTitles1-Detail 2 10 7" xfId="7790"/>
    <cellStyle name="RowTitles1-Detail 2 10 7 2" xfId="7791"/>
    <cellStyle name="RowTitles1-Detail 2 10 8" xfId="7792"/>
    <cellStyle name="RowTitles1-Detail 2 11" xfId="7793"/>
    <cellStyle name="RowTitles1-Detail 2 11 2" xfId="7794"/>
    <cellStyle name="RowTitles1-Detail 2 11 2 2" xfId="7795"/>
    <cellStyle name="RowTitles1-Detail 2 11 2 2 2" xfId="7796"/>
    <cellStyle name="RowTitles1-Detail 2 11 2 2 2 2" xfId="7797"/>
    <cellStyle name="RowTitles1-Detail 2 11 2 2 3" xfId="7798"/>
    <cellStyle name="RowTitles1-Detail 2 11 2 3" xfId="7799"/>
    <cellStyle name="RowTitles1-Detail 2 11 2 3 2" xfId="7800"/>
    <cellStyle name="RowTitles1-Detail 2 11 2 3 2 2" xfId="7801"/>
    <cellStyle name="RowTitles1-Detail 2 11 2 4" xfId="7802"/>
    <cellStyle name="RowTitles1-Detail 2 11 2 4 2" xfId="7803"/>
    <cellStyle name="RowTitles1-Detail 2 11 2 5" xfId="7804"/>
    <cellStyle name="RowTitles1-Detail 2 11 3" xfId="7805"/>
    <cellStyle name="RowTitles1-Detail 2 11 3 2" xfId="7806"/>
    <cellStyle name="RowTitles1-Detail 2 11 3 2 2" xfId="7807"/>
    <cellStyle name="RowTitles1-Detail 2 11 3 2 2 2" xfId="7808"/>
    <cellStyle name="RowTitles1-Detail 2 11 3 2 3" xfId="7809"/>
    <cellStyle name="RowTitles1-Detail 2 11 3 3" xfId="7810"/>
    <cellStyle name="RowTitles1-Detail 2 11 3 3 2" xfId="7811"/>
    <cellStyle name="RowTitles1-Detail 2 11 3 3 2 2" xfId="7812"/>
    <cellStyle name="RowTitles1-Detail 2 11 3 4" xfId="7813"/>
    <cellStyle name="RowTitles1-Detail 2 11 3 4 2" xfId="7814"/>
    <cellStyle name="RowTitles1-Detail 2 11 3 5" xfId="7815"/>
    <cellStyle name="RowTitles1-Detail 2 11 4" xfId="7816"/>
    <cellStyle name="RowTitles1-Detail 2 11 4 2" xfId="7817"/>
    <cellStyle name="RowTitles1-Detail 2 11 4 2 2" xfId="7818"/>
    <cellStyle name="RowTitles1-Detail 2 11 4 3" xfId="7819"/>
    <cellStyle name="RowTitles1-Detail 2 11 5" xfId="7820"/>
    <cellStyle name="RowTitles1-Detail 2 11 5 2" xfId="7821"/>
    <cellStyle name="RowTitles1-Detail 2 11 5 2 2" xfId="7822"/>
    <cellStyle name="RowTitles1-Detail 2 11 6" xfId="7823"/>
    <cellStyle name="RowTitles1-Detail 2 11 6 2" xfId="7824"/>
    <cellStyle name="RowTitles1-Detail 2 11 7" xfId="7825"/>
    <cellStyle name="RowTitles1-Detail 2 12" xfId="7826"/>
    <cellStyle name="RowTitles1-Detail 2 12 2" xfId="7827"/>
    <cellStyle name="RowTitles1-Detail 2 12 2 2" xfId="7828"/>
    <cellStyle name="RowTitles1-Detail 2 12 2 2 2" xfId="7829"/>
    <cellStyle name="RowTitles1-Detail 2 12 2 2 2 2" xfId="7830"/>
    <cellStyle name="RowTitles1-Detail 2 12 2 2 3" xfId="7831"/>
    <cellStyle name="RowTitles1-Detail 2 12 2 3" xfId="7832"/>
    <cellStyle name="RowTitles1-Detail 2 12 2 3 2" xfId="7833"/>
    <cellStyle name="RowTitles1-Detail 2 12 2 3 2 2" xfId="7834"/>
    <cellStyle name="RowTitles1-Detail 2 12 2 4" xfId="7835"/>
    <cellStyle name="RowTitles1-Detail 2 12 2 4 2" xfId="7836"/>
    <cellStyle name="RowTitles1-Detail 2 12 2 5" xfId="7837"/>
    <cellStyle name="RowTitles1-Detail 2 12 3" xfId="7838"/>
    <cellStyle name="RowTitles1-Detail 2 12 3 2" xfId="7839"/>
    <cellStyle name="RowTitles1-Detail 2 12 3 2 2" xfId="7840"/>
    <cellStyle name="RowTitles1-Detail 2 12 3 2 2 2" xfId="7841"/>
    <cellStyle name="RowTitles1-Detail 2 12 3 2 3" xfId="7842"/>
    <cellStyle name="RowTitles1-Detail 2 12 3 3" xfId="7843"/>
    <cellStyle name="RowTitles1-Detail 2 12 3 3 2" xfId="7844"/>
    <cellStyle name="RowTitles1-Detail 2 12 3 3 2 2" xfId="7845"/>
    <cellStyle name="RowTitles1-Detail 2 12 3 4" xfId="7846"/>
    <cellStyle name="RowTitles1-Detail 2 12 3 4 2" xfId="7847"/>
    <cellStyle name="RowTitles1-Detail 2 12 3 5" xfId="7848"/>
    <cellStyle name="RowTitles1-Detail 2 12 4" xfId="7849"/>
    <cellStyle name="RowTitles1-Detail 2 12 4 2" xfId="7850"/>
    <cellStyle name="RowTitles1-Detail 2 12 4 2 2" xfId="7851"/>
    <cellStyle name="RowTitles1-Detail 2 12 4 3" xfId="7852"/>
    <cellStyle name="RowTitles1-Detail 2 12 5" xfId="7853"/>
    <cellStyle name="RowTitles1-Detail 2 12 5 2" xfId="7854"/>
    <cellStyle name="RowTitles1-Detail 2 12 5 2 2" xfId="7855"/>
    <cellStyle name="RowTitles1-Detail 2 12 6" xfId="7856"/>
    <cellStyle name="RowTitles1-Detail 2 12 6 2" xfId="7857"/>
    <cellStyle name="RowTitles1-Detail 2 12 7" xfId="7858"/>
    <cellStyle name="RowTitles1-Detail 2 13" xfId="7859"/>
    <cellStyle name="RowTitles1-Detail 2 13 2" xfId="7860"/>
    <cellStyle name="RowTitles1-Detail 2 13 2 2" xfId="7861"/>
    <cellStyle name="RowTitles1-Detail 2 13 2 2 2" xfId="7862"/>
    <cellStyle name="RowTitles1-Detail 2 13 2 3" xfId="7863"/>
    <cellStyle name="RowTitles1-Detail 2 13 3" xfId="7864"/>
    <cellStyle name="RowTitles1-Detail 2 13 3 2" xfId="7865"/>
    <cellStyle name="RowTitles1-Detail 2 13 3 2 2" xfId="7866"/>
    <cellStyle name="RowTitles1-Detail 2 13 4" xfId="7867"/>
    <cellStyle name="RowTitles1-Detail 2 13 4 2" xfId="7868"/>
    <cellStyle name="RowTitles1-Detail 2 13 5" xfId="7869"/>
    <cellStyle name="RowTitles1-Detail 2 14" xfId="7870"/>
    <cellStyle name="RowTitles1-Detail 2 14 2" xfId="7871"/>
    <cellStyle name="RowTitles1-Detail 2 14 2 2" xfId="7872"/>
    <cellStyle name="RowTitles1-Detail 2 15" xfId="7873"/>
    <cellStyle name="RowTitles1-Detail 2 15 2" xfId="7874"/>
    <cellStyle name="RowTitles1-Detail 2 16" xfId="7875"/>
    <cellStyle name="RowTitles1-Detail 2 16 2" xfId="7876"/>
    <cellStyle name="RowTitles1-Detail 2 16 2 2" xfId="7877"/>
    <cellStyle name="RowTitles1-Detail 2 17" xfId="7878"/>
    <cellStyle name="RowTitles1-Detail 2 2" xfId="96"/>
    <cellStyle name="RowTitles1-Detail 2 2 10" xfId="7879"/>
    <cellStyle name="RowTitles1-Detail 2 2 10 2" xfId="7880"/>
    <cellStyle name="RowTitles1-Detail 2 2 10 2 2" xfId="7881"/>
    <cellStyle name="RowTitles1-Detail 2 2 10 2 2 2" xfId="7882"/>
    <cellStyle name="RowTitles1-Detail 2 2 10 2 2 2 2" xfId="7883"/>
    <cellStyle name="RowTitles1-Detail 2 2 10 2 2 3" xfId="7884"/>
    <cellStyle name="RowTitles1-Detail 2 2 10 2 3" xfId="7885"/>
    <cellStyle name="RowTitles1-Detail 2 2 10 2 3 2" xfId="7886"/>
    <cellStyle name="RowTitles1-Detail 2 2 10 2 3 2 2" xfId="7887"/>
    <cellStyle name="RowTitles1-Detail 2 2 10 2 4" xfId="7888"/>
    <cellStyle name="RowTitles1-Detail 2 2 10 2 4 2" xfId="7889"/>
    <cellStyle name="RowTitles1-Detail 2 2 10 2 5" xfId="7890"/>
    <cellStyle name="RowTitles1-Detail 2 2 10 3" xfId="7891"/>
    <cellStyle name="RowTitles1-Detail 2 2 10 3 2" xfId="7892"/>
    <cellStyle name="RowTitles1-Detail 2 2 10 3 2 2" xfId="7893"/>
    <cellStyle name="RowTitles1-Detail 2 2 10 3 2 2 2" xfId="7894"/>
    <cellStyle name="RowTitles1-Detail 2 2 10 3 2 3" xfId="7895"/>
    <cellStyle name="RowTitles1-Detail 2 2 10 3 3" xfId="7896"/>
    <cellStyle name="RowTitles1-Detail 2 2 10 3 3 2" xfId="7897"/>
    <cellStyle name="RowTitles1-Detail 2 2 10 3 3 2 2" xfId="7898"/>
    <cellStyle name="RowTitles1-Detail 2 2 10 3 4" xfId="7899"/>
    <cellStyle name="RowTitles1-Detail 2 2 10 3 4 2" xfId="7900"/>
    <cellStyle name="RowTitles1-Detail 2 2 10 3 5" xfId="7901"/>
    <cellStyle name="RowTitles1-Detail 2 2 10 4" xfId="7902"/>
    <cellStyle name="RowTitles1-Detail 2 2 10 4 2" xfId="7903"/>
    <cellStyle name="RowTitles1-Detail 2 2 10 4 2 2" xfId="7904"/>
    <cellStyle name="RowTitles1-Detail 2 2 10 4 3" xfId="7905"/>
    <cellStyle name="RowTitles1-Detail 2 2 10 5" xfId="7906"/>
    <cellStyle name="RowTitles1-Detail 2 2 10 5 2" xfId="7907"/>
    <cellStyle name="RowTitles1-Detail 2 2 10 5 2 2" xfId="7908"/>
    <cellStyle name="RowTitles1-Detail 2 2 10 6" xfId="7909"/>
    <cellStyle name="RowTitles1-Detail 2 2 10 6 2" xfId="7910"/>
    <cellStyle name="RowTitles1-Detail 2 2 10 7" xfId="7911"/>
    <cellStyle name="RowTitles1-Detail 2 2 11" xfId="7912"/>
    <cellStyle name="RowTitles1-Detail 2 2 11 2" xfId="7913"/>
    <cellStyle name="RowTitles1-Detail 2 2 11 2 2" xfId="7914"/>
    <cellStyle name="RowTitles1-Detail 2 2 11 2 2 2" xfId="7915"/>
    <cellStyle name="RowTitles1-Detail 2 2 11 2 2 2 2" xfId="7916"/>
    <cellStyle name="RowTitles1-Detail 2 2 11 2 2 3" xfId="7917"/>
    <cellStyle name="RowTitles1-Detail 2 2 11 2 3" xfId="7918"/>
    <cellStyle name="RowTitles1-Detail 2 2 11 2 3 2" xfId="7919"/>
    <cellStyle name="RowTitles1-Detail 2 2 11 2 3 2 2" xfId="7920"/>
    <cellStyle name="RowTitles1-Detail 2 2 11 2 4" xfId="7921"/>
    <cellStyle name="RowTitles1-Detail 2 2 11 2 4 2" xfId="7922"/>
    <cellStyle name="RowTitles1-Detail 2 2 11 2 5" xfId="7923"/>
    <cellStyle name="RowTitles1-Detail 2 2 11 3" xfId="7924"/>
    <cellStyle name="RowTitles1-Detail 2 2 11 3 2" xfId="7925"/>
    <cellStyle name="RowTitles1-Detail 2 2 11 3 2 2" xfId="7926"/>
    <cellStyle name="RowTitles1-Detail 2 2 11 3 2 2 2" xfId="7927"/>
    <cellStyle name="RowTitles1-Detail 2 2 11 3 2 3" xfId="7928"/>
    <cellStyle name="RowTitles1-Detail 2 2 11 3 3" xfId="7929"/>
    <cellStyle name="RowTitles1-Detail 2 2 11 3 3 2" xfId="7930"/>
    <cellStyle name="RowTitles1-Detail 2 2 11 3 3 2 2" xfId="7931"/>
    <cellStyle name="RowTitles1-Detail 2 2 11 3 4" xfId="7932"/>
    <cellStyle name="RowTitles1-Detail 2 2 11 3 4 2" xfId="7933"/>
    <cellStyle name="RowTitles1-Detail 2 2 11 3 5" xfId="7934"/>
    <cellStyle name="RowTitles1-Detail 2 2 11 4" xfId="7935"/>
    <cellStyle name="RowTitles1-Detail 2 2 11 4 2" xfId="7936"/>
    <cellStyle name="RowTitles1-Detail 2 2 11 4 2 2" xfId="7937"/>
    <cellStyle name="RowTitles1-Detail 2 2 11 4 3" xfId="7938"/>
    <cellStyle name="RowTitles1-Detail 2 2 11 5" xfId="7939"/>
    <cellStyle name="RowTitles1-Detail 2 2 11 5 2" xfId="7940"/>
    <cellStyle name="RowTitles1-Detail 2 2 11 5 2 2" xfId="7941"/>
    <cellStyle name="RowTitles1-Detail 2 2 11 6" xfId="7942"/>
    <cellStyle name="RowTitles1-Detail 2 2 11 6 2" xfId="7943"/>
    <cellStyle name="RowTitles1-Detail 2 2 11 7" xfId="7944"/>
    <cellStyle name="RowTitles1-Detail 2 2 12" xfId="7945"/>
    <cellStyle name="RowTitles1-Detail 2 2 12 2" xfId="7946"/>
    <cellStyle name="RowTitles1-Detail 2 2 12 2 2" xfId="7947"/>
    <cellStyle name="RowTitles1-Detail 2 2 12 2 2 2" xfId="7948"/>
    <cellStyle name="RowTitles1-Detail 2 2 12 2 3" xfId="7949"/>
    <cellStyle name="RowTitles1-Detail 2 2 12 3" xfId="7950"/>
    <cellStyle name="RowTitles1-Detail 2 2 12 3 2" xfId="7951"/>
    <cellStyle name="RowTitles1-Detail 2 2 12 3 2 2" xfId="7952"/>
    <cellStyle name="RowTitles1-Detail 2 2 12 4" xfId="7953"/>
    <cellStyle name="RowTitles1-Detail 2 2 12 4 2" xfId="7954"/>
    <cellStyle name="RowTitles1-Detail 2 2 12 5" xfId="7955"/>
    <cellStyle name="RowTitles1-Detail 2 2 13" xfId="7956"/>
    <cellStyle name="RowTitles1-Detail 2 2 13 2" xfId="7957"/>
    <cellStyle name="RowTitles1-Detail 2 2 13 2 2" xfId="7958"/>
    <cellStyle name="RowTitles1-Detail 2 2 14" xfId="7959"/>
    <cellStyle name="RowTitles1-Detail 2 2 14 2" xfId="7960"/>
    <cellStyle name="RowTitles1-Detail 2 2 15" xfId="7961"/>
    <cellStyle name="RowTitles1-Detail 2 2 15 2" xfId="7962"/>
    <cellStyle name="RowTitles1-Detail 2 2 15 2 2" xfId="7963"/>
    <cellStyle name="RowTitles1-Detail 2 2 16" xfId="7964"/>
    <cellStyle name="RowTitles1-Detail 2 2 17" xfId="7965"/>
    <cellStyle name="RowTitles1-Detail 2 2 2" xfId="7966"/>
    <cellStyle name="RowTitles1-Detail 2 2 2 10" xfId="7967"/>
    <cellStyle name="RowTitles1-Detail 2 2 2 10 2" xfId="7968"/>
    <cellStyle name="RowTitles1-Detail 2 2 2 10 2 2" xfId="7969"/>
    <cellStyle name="RowTitles1-Detail 2 2 2 10 2 2 2" xfId="7970"/>
    <cellStyle name="RowTitles1-Detail 2 2 2 10 2 2 2 2" xfId="7971"/>
    <cellStyle name="RowTitles1-Detail 2 2 2 10 2 2 3" xfId="7972"/>
    <cellStyle name="RowTitles1-Detail 2 2 2 10 2 3" xfId="7973"/>
    <cellStyle name="RowTitles1-Detail 2 2 2 10 2 3 2" xfId="7974"/>
    <cellStyle name="RowTitles1-Detail 2 2 2 10 2 3 2 2" xfId="7975"/>
    <cellStyle name="RowTitles1-Detail 2 2 2 10 2 4" xfId="7976"/>
    <cellStyle name="RowTitles1-Detail 2 2 2 10 2 4 2" xfId="7977"/>
    <cellStyle name="RowTitles1-Detail 2 2 2 10 2 5" xfId="7978"/>
    <cellStyle name="RowTitles1-Detail 2 2 2 10 3" xfId="7979"/>
    <cellStyle name="RowTitles1-Detail 2 2 2 10 3 2" xfId="7980"/>
    <cellStyle name="RowTitles1-Detail 2 2 2 10 3 2 2" xfId="7981"/>
    <cellStyle name="RowTitles1-Detail 2 2 2 10 3 2 2 2" xfId="7982"/>
    <cellStyle name="RowTitles1-Detail 2 2 2 10 3 2 3" xfId="7983"/>
    <cellStyle name="RowTitles1-Detail 2 2 2 10 3 3" xfId="7984"/>
    <cellStyle name="RowTitles1-Detail 2 2 2 10 3 3 2" xfId="7985"/>
    <cellStyle name="RowTitles1-Detail 2 2 2 10 3 3 2 2" xfId="7986"/>
    <cellStyle name="RowTitles1-Detail 2 2 2 10 3 4" xfId="7987"/>
    <cellStyle name="RowTitles1-Detail 2 2 2 10 3 4 2" xfId="7988"/>
    <cellStyle name="RowTitles1-Detail 2 2 2 10 3 5" xfId="7989"/>
    <cellStyle name="RowTitles1-Detail 2 2 2 10 4" xfId="7990"/>
    <cellStyle name="RowTitles1-Detail 2 2 2 10 4 2" xfId="7991"/>
    <cellStyle name="RowTitles1-Detail 2 2 2 10 4 2 2" xfId="7992"/>
    <cellStyle name="RowTitles1-Detail 2 2 2 10 4 3" xfId="7993"/>
    <cellStyle name="RowTitles1-Detail 2 2 2 10 5" xfId="7994"/>
    <cellStyle name="RowTitles1-Detail 2 2 2 10 5 2" xfId="7995"/>
    <cellStyle name="RowTitles1-Detail 2 2 2 10 5 2 2" xfId="7996"/>
    <cellStyle name="RowTitles1-Detail 2 2 2 10 6" xfId="7997"/>
    <cellStyle name="RowTitles1-Detail 2 2 2 10 6 2" xfId="7998"/>
    <cellStyle name="RowTitles1-Detail 2 2 2 10 7" xfId="7999"/>
    <cellStyle name="RowTitles1-Detail 2 2 2 11" xfId="8000"/>
    <cellStyle name="RowTitles1-Detail 2 2 2 11 2" xfId="8001"/>
    <cellStyle name="RowTitles1-Detail 2 2 2 11 2 2" xfId="8002"/>
    <cellStyle name="RowTitles1-Detail 2 2 2 11 2 2 2" xfId="8003"/>
    <cellStyle name="RowTitles1-Detail 2 2 2 11 2 3" xfId="8004"/>
    <cellStyle name="RowTitles1-Detail 2 2 2 11 3" xfId="8005"/>
    <cellStyle name="RowTitles1-Detail 2 2 2 11 3 2" xfId="8006"/>
    <cellStyle name="RowTitles1-Detail 2 2 2 11 3 2 2" xfId="8007"/>
    <cellStyle name="RowTitles1-Detail 2 2 2 11 4" xfId="8008"/>
    <cellStyle name="RowTitles1-Detail 2 2 2 11 4 2" xfId="8009"/>
    <cellStyle name="RowTitles1-Detail 2 2 2 11 5" xfId="8010"/>
    <cellStyle name="RowTitles1-Detail 2 2 2 12" xfId="8011"/>
    <cellStyle name="RowTitles1-Detail 2 2 2 12 2" xfId="8012"/>
    <cellStyle name="RowTitles1-Detail 2 2 2 13" xfId="8013"/>
    <cellStyle name="RowTitles1-Detail 2 2 2 13 2" xfId="8014"/>
    <cellStyle name="RowTitles1-Detail 2 2 2 13 2 2" xfId="8015"/>
    <cellStyle name="RowTitles1-Detail 2 2 2 2" xfId="8016"/>
    <cellStyle name="RowTitles1-Detail 2 2 2 2 10" xfId="8017"/>
    <cellStyle name="RowTitles1-Detail 2 2 2 2 10 2" xfId="8018"/>
    <cellStyle name="RowTitles1-Detail 2 2 2 2 10 2 2" xfId="8019"/>
    <cellStyle name="RowTitles1-Detail 2 2 2 2 10 2 2 2" xfId="8020"/>
    <cellStyle name="RowTitles1-Detail 2 2 2 2 10 2 3" xfId="8021"/>
    <cellStyle name="RowTitles1-Detail 2 2 2 2 10 3" xfId="8022"/>
    <cellStyle name="RowTitles1-Detail 2 2 2 2 10 3 2" xfId="8023"/>
    <cellStyle name="RowTitles1-Detail 2 2 2 2 10 3 2 2" xfId="8024"/>
    <cellStyle name="RowTitles1-Detail 2 2 2 2 10 4" xfId="8025"/>
    <cellStyle name="RowTitles1-Detail 2 2 2 2 10 4 2" xfId="8026"/>
    <cellStyle name="RowTitles1-Detail 2 2 2 2 10 5" xfId="8027"/>
    <cellStyle name="RowTitles1-Detail 2 2 2 2 11" xfId="8028"/>
    <cellStyle name="RowTitles1-Detail 2 2 2 2 11 2" xfId="8029"/>
    <cellStyle name="RowTitles1-Detail 2 2 2 2 12" xfId="8030"/>
    <cellStyle name="RowTitles1-Detail 2 2 2 2 12 2" xfId="8031"/>
    <cellStyle name="RowTitles1-Detail 2 2 2 2 12 2 2" xfId="8032"/>
    <cellStyle name="RowTitles1-Detail 2 2 2 2 2" xfId="8033"/>
    <cellStyle name="RowTitles1-Detail 2 2 2 2 2 2" xfId="8034"/>
    <cellStyle name="RowTitles1-Detail 2 2 2 2 2 2 2" xfId="8035"/>
    <cellStyle name="RowTitles1-Detail 2 2 2 2 2 2 2 2" xfId="8036"/>
    <cellStyle name="RowTitles1-Detail 2 2 2 2 2 2 2 2 2" xfId="8037"/>
    <cellStyle name="RowTitles1-Detail 2 2 2 2 2 2 2 2 2 2" xfId="8038"/>
    <cellStyle name="RowTitles1-Detail 2 2 2 2 2 2 2 2 3" xfId="8039"/>
    <cellStyle name="RowTitles1-Detail 2 2 2 2 2 2 2 3" xfId="8040"/>
    <cellStyle name="RowTitles1-Detail 2 2 2 2 2 2 2 3 2" xfId="8041"/>
    <cellStyle name="RowTitles1-Detail 2 2 2 2 2 2 2 3 2 2" xfId="8042"/>
    <cellStyle name="RowTitles1-Detail 2 2 2 2 2 2 2 4" xfId="8043"/>
    <cellStyle name="RowTitles1-Detail 2 2 2 2 2 2 2 4 2" xfId="8044"/>
    <cellStyle name="RowTitles1-Detail 2 2 2 2 2 2 2 5" xfId="8045"/>
    <cellStyle name="RowTitles1-Detail 2 2 2 2 2 2 3" xfId="8046"/>
    <cellStyle name="RowTitles1-Detail 2 2 2 2 2 2 3 2" xfId="8047"/>
    <cellStyle name="RowTitles1-Detail 2 2 2 2 2 2 3 2 2" xfId="8048"/>
    <cellStyle name="RowTitles1-Detail 2 2 2 2 2 2 3 2 2 2" xfId="8049"/>
    <cellStyle name="RowTitles1-Detail 2 2 2 2 2 2 3 2 3" xfId="8050"/>
    <cellStyle name="RowTitles1-Detail 2 2 2 2 2 2 3 3" xfId="8051"/>
    <cellStyle name="RowTitles1-Detail 2 2 2 2 2 2 3 3 2" xfId="8052"/>
    <cellStyle name="RowTitles1-Detail 2 2 2 2 2 2 3 3 2 2" xfId="8053"/>
    <cellStyle name="RowTitles1-Detail 2 2 2 2 2 2 3 4" xfId="8054"/>
    <cellStyle name="RowTitles1-Detail 2 2 2 2 2 2 3 4 2" xfId="8055"/>
    <cellStyle name="RowTitles1-Detail 2 2 2 2 2 2 3 5" xfId="8056"/>
    <cellStyle name="RowTitles1-Detail 2 2 2 2 2 2 4" xfId="8057"/>
    <cellStyle name="RowTitles1-Detail 2 2 2 2 2 2 4 2" xfId="8058"/>
    <cellStyle name="RowTitles1-Detail 2 2 2 2 2 2 5" xfId="8059"/>
    <cellStyle name="RowTitles1-Detail 2 2 2 2 2 2 5 2" xfId="8060"/>
    <cellStyle name="RowTitles1-Detail 2 2 2 2 2 2 5 2 2" xfId="8061"/>
    <cellStyle name="RowTitles1-Detail 2 2 2 2 2 3" xfId="8062"/>
    <cellStyle name="RowTitles1-Detail 2 2 2 2 2 3 2" xfId="8063"/>
    <cellStyle name="RowTitles1-Detail 2 2 2 2 2 3 2 2" xfId="8064"/>
    <cellStyle name="RowTitles1-Detail 2 2 2 2 2 3 2 2 2" xfId="8065"/>
    <cellStyle name="RowTitles1-Detail 2 2 2 2 2 3 2 2 2 2" xfId="8066"/>
    <cellStyle name="RowTitles1-Detail 2 2 2 2 2 3 2 2 3" xfId="8067"/>
    <cellStyle name="RowTitles1-Detail 2 2 2 2 2 3 2 3" xfId="8068"/>
    <cellStyle name="RowTitles1-Detail 2 2 2 2 2 3 2 3 2" xfId="8069"/>
    <cellStyle name="RowTitles1-Detail 2 2 2 2 2 3 2 3 2 2" xfId="8070"/>
    <cellStyle name="RowTitles1-Detail 2 2 2 2 2 3 2 4" xfId="8071"/>
    <cellStyle name="RowTitles1-Detail 2 2 2 2 2 3 2 4 2" xfId="8072"/>
    <cellStyle name="RowTitles1-Detail 2 2 2 2 2 3 2 5" xfId="8073"/>
    <cellStyle name="RowTitles1-Detail 2 2 2 2 2 3 3" xfId="8074"/>
    <cellStyle name="RowTitles1-Detail 2 2 2 2 2 3 3 2" xfId="8075"/>
    <cellStyle name="RowTitles1-Detail 2 2 2 2 2 3 3 2 2" xfId="8076"/>
    <cellStyle name="RowTitles1-Detail 2 2 2 2 2 3 3 2 2 2" xfId="8077"/>
    <cellStyle name="RowTitles1-Detail 2 2 2 2 2 3 3 2 3" xfId="8078"/>
    <cellStyle name="RowTitles1-Detail 2 2 2 2 2 3 3 3" xfId="8079"/>
    <cellStyle name="RowTitles1-Detail 2 2 2 2 2 3 3 3 2" xfId="8080"/>
    <cellStyle name="RowTitles1-Detail 2 2 2 2 2 3 3 3 2 2" xfId="8081"/>
    <cellStyle name="RowTitles1-Detail 2 2 2 2 2 3 3 4" xfId="8082"/>
    <cellStyle name="RowTitles1-Detail 2 2 2 2 2 3 3 4 2" xfId="8083"/>
    <cellStyle name="RowTitles1-Detail 2 2 2 2 2 3 3 5" xfId="8084"/>
    <cellStyle name="RowTitles1-Detail 2 2 2 2 2 3 4" xfId="8085"/>
    <cellStyle name="RowTitles1-Detail 2 2 2 2 2 3 4 2" xfId="8086"/>
    <cellStyle name="RowTitles1-Detail 2 2 2 2 2 3 5" xfId="8087"/>
    <cellStyle name="RowTitles1-Detail 2 2 2 2 2 3 5 2" xfId="8088"/>
    <cellStyle name="RowTitles1-Detail 2 2 2 2 2 3 5 2 2" xfId="8089"/>
    <cellStyle name="RowTitles1-Detail 2 2 2 2 2 3 5 3" xfId="8090"/>
    <cellStyle name="RowTitles1-Detail 2 2 2 2 2 3 6" xfId="8091"/>
    <cellStyle name="RowTitles1-Detail 2 2 2 2 2 3 6 2" xfId="8092"/>
    <cellStyle name="RowTitles1-Detail 2 2 2 2 2 3 6 2 2" xfId="8093"/>
    <cellStyle name="RowTitles1-Detail 2 2 2 2 2 3 7" xfId="8094"/>
    <cellStyle name="RowTitles1-Detail 2 2 2 2 2 3 7 2" xfId="8095"/>
    <cellStyle name="RowTitles1-Detail 2 2 2 2 2 3 8" xfId="8096"/>
    <cellStyle name="RowTitles1-Detail 2 2 2 2 2 4" xfId="8097"/>
    <cellStyle name="RowTitles1-Detail 2 2 2 2 2 4 2" xfId="8098"/>
    <cellStyle name="RowTitles1-Detail 2 2 2 2 2 4 2 2" xfId="8099"/>
    <cellStyle name="RowTitles1-Detail 2 2 2 2 2 4 2 2 2" xfId="8100"/>
    <cellStyle name="RowTitles1-Detail 2 2 2 2 2 4 2 2 2 2" xfId="8101"/>
    <cellStyle name="RowTitles1-Detail 2 2 2 2 2 4 2 2 3" xfId="8102"/>
    <cellStyle name="RowTitles1-Detail 2 2 2 2 2 4 2 3" xfId="8103"/>
    <cellStyle name="RowTitles1-Detail 2 2 2 2 2 4 2 3 2" xfId="8104"/>
    <cellStyle name="RowTitles1-Detail 2 2 2 2 2 4 2 3 2 2" xfId="8105"/>
    <cellStyle name="RowTitles1-Detail 2 2 2 2 2 4 2 4" xfId="8106"/>
    <cellStyle name="RowTitles1-Detail 2 2 2 2 2 4 2 4 2" xfId="8107"/>
    <cellStyle name="RowTitles1-Detail 2 2 2 2 2 4 2 5" xfId="8108"/>
    <cellStyle name="RowTitles1-Detail 2 2 2 2 2 4 3" xfId="8109"/>
    <cellStyle name="RowTitles1-Detail 2 2 2 2 2 4 3 2" xfId="8110"/>
    <cellStyle name="RowTitles1-Detail 2 2 2 2 2 4 3 2 2" xfId="8111"/>
    <cellStyle name="RowTitles1-Detail 2 2 2 2 2 4 3 2 2 2" xfId="8112"/>
    <cellStyle name="RowTitles1-Detail 2 2 2 2 2 4 3 2 3" xfId="8113"/>
    <cellStyle name="RowTitles1-Detail 2 2 2 2 2 4 3 3" xfId="8114"/>
    <cellStyle name="RowTitles1-Detail 2 2 2 2 2 4 3 3 2" xfId="8115"/>
    <cellStyle name="RowTitles1-Detail 2 2 2 2 2 4 3 3 2 2" xfId="8116"/>
    <cellStyle name="RowTitles1-Detail 2 2 2 2 2 4 3 4" xfId="8117"/>
    <cellStyle name="RowTitles1-Detail 2 2 2 2 2 4 3 4 2" xfId="8118"/>
    <cellStyle name="RowTitles1-Detail 2 2 2 2 2 4 3 5" xfId="8119"/>
    <cellStyle name="RowTitles1-Detail 2 2 2 2 2 4 4" xfId="8120"/>
    <cellStyle name="RowTitles1-Detail 2 2 2 2 2 4 4 2" xfId="8121"/>
    <cellStyle name="RowTitles1-Detail 2 2 2 2 2 4 4 2 2" xfId="8122"/>
    <cellStyle name="RowTitles1-Detail 2 2 2 2 2 4 4 3" xfId="8123"/>
    <cellStyle name="RowTitles1-Detail 2 2 2 2 2 4 5" xfId="8124"/>
    <cellStyle name="RowTitles1-Detail 2 2 2 2 2 4 5 2" xfId="8125"/>
    <cellStyle name="RowTitles1-Detail 2 2 2 2 2 4 5 2 2" xfId="8126"/>
    <cellStyle name="RowTitles1-Detail 2 2 2 2 2 4 6" xfId="8127"/>
    <cellStyle name="RowTitles1-Detail 2 2 2 2 2 4 6 2" xfId="8128"/>
    <cellStyle name="RowTitles1-Detail 2 2 2 2 2 4 7" xfId="8129"/>
    <cellStyle name="RowTitles1-Detail 2 2 2 2 2 5" xfId="8130"/>
    <cellStyle name="RowTitles1-Detail 2 2 2 2 2 5 2" xfId="8131"/>
    <cellStyle name="RowTitles1-Detail 2 2 2 2 2 5 2 2" xfId="8132"/>
    <cellStyle name="RowTitles1-Detail 2 2 2 2 2 5 2 2 2" xfId="8133"/>
    <cellStyle name="RowTitles1-Detail 2 2 2 2 2 5 2 2 2 2" xfId="8134"/>
    <cellStyle name="RowTitles1-Detail 2 2 2 2 2 5 2 2 3" xfId="8135"/>
    <cellStyle name="RowTitles1-Detail 2 2 2 2 2 5 2 3" xfId="8136"/>
    <cellStyle name="RowTitles1-Detail 2 2 2 2 2 5 2 3 2" xfId="8137"/>
    <cellStyle name="RowTitles1-Detail 2 2 2 2 2 5 2 3 2 2" xfId="8138"/>
    <cellStyle name="RowTitles1-Detail 2 2 2 2 2 5 2 4" xfId="8139"/>
    <cellStyle name="RowTitles1-Detail 2 2 2 2 2 5 2 4 2" xfId="8140"/>
    <cellStyle name="RowTitles1-Detail 2 2 2 2 2 5 2 5" xfId="8141"/>
    <cellStyle name="RowTitles1-Detail 2 2 2 2 2 5 3" xfId="8142"/>
    <cellStyle name="RowTitles1-Detail 2 2 2 2 2 5 3 2" xfId="8143"/>
    <cellStyle name="RowTitles1-Detail 2 2 2 2 2 5 3 2 2" xfId="8144"/>
    <cellStyle name="RowTitles1-Detail 2 2 2 2 2 5 3 2 2 2" xfId="8145"/>
    <cellStyle name="RowTitles1-Detail 2 2 2 2 2 5 3 2 3" xfId="8146"/>
    <cellStyle name="RowTitles1-Detail 2 2 2 2 2 5 3 3" xfId="8147"/>
    <cellStyle name="RowTitles1-Detail 2 2 2 2 2 5 3 3 2" xfId="8148"/>
    <cellStyle name="RowTitles1-Detail 2 2 2 2 2 5 3 3 2 2" xfId="8149"/>
    <cellStyle name="RowTitles1-Detail 2 2 2 2 2 5 3 4" xfId="8150"/>
    <cellStyle name="RowTitles1-Detail 2 2 2 2 2 5 3 4 2" xfId="8151"/>
    <cellStyle name="RowTitles1-Detail 2 2 2 2 2 5 3 5" xfId="8152"/>
    <cellStyle name="RowTitles1-Detail 2 2 2 2 2 5 4" xfId="8153"/>
    <cellStyle name="RowTitles1-Detail 2 2 2 2 2 5 4 2" xfId="8154"/>
    <cellStyle name="RowTitles1-Detail 2 2 2 2 2 5 4 2 2" xfId="8155"/>
    <cellStyle name="RowTitles1-Detail 2 2 2 2 2 5 4 3" xfId="8156"/>
    <cellStyle name="RowTitles1-Detail 2 2 2 2 2 5 5" xfId="8157"/>
    <cellStyle name="RowTitles1-Detail 2 2 2 2 2 5 5 2" xfId="8158"/>
    <cellStyle name="RowTitles1-Detail 2 2 2 2 2 5 5 2 2" xfId="8159"/>
    <cellStyle name="RowTitles1-Detail 2 2 2 2 2 5 6" xfId="8160"/>
    <cellStyle name="RowTitles1-Detail 2 2 2 2 2 5 6 2" xfId="8161"/>
    <cellStyle name="RowTitles1-Detail 2 2 2 2 2 5 7" xfId="8162"/>
    <cellStyle name="RowTitles1-Detail 2 2 2 2 2 6" xfId="8163"/>
    <cellStyle name="RowTitles1-Detail 2 2 2 2 2 6 2" xfId="8164"/>
    <cellStyle name="RowTitles1-Detail 2 2 2 2 2 6 2 2" xfId="8165"/>
    <cellStyle name="RowTitles1-Detail 2 2 2 2 2 6 2 2 2" xfId="8166"/>
    <cellStyle name="RowTitles1-Detail 2 2 2 2 2 6 2 2 2 2" xfId="8167"/>
    <cellStyle name="RowTitles1-Detail 2 2 2 2 2 6 2 2 3" xfId="8168"/>
    <cellStyle name="RowTitles1-Detail 2 2 2 2 2 6 2 3" xfId="8169"/>
    <cellStyle name="RowTitles1-Detail 2 2 2 2 2 6 2 3 2" xfId="8170"/>
    <cellStyle name="RowTitles1-Detail 2 2 2 2 2 6 2 3 2 2" xfId="8171"/>
    <cellStyle name="RowTitles1-Detail 2 2 2 2 2 6 2 4" xfId="8172"/>
    <cellStyle name="RowTitles1-Detail 2 2 2 2 2 6 2 4 2" xfId="8173"/>
    <cellStyle name="RowTitles1-Detail 2 2 2 2 2 6 2 5" xfId="8174"/>
    <cellStyle name="RowTitles1-Detail 2 2 2 2 2 6 3" xfId="8175"/>
    <cellStyle name="RowTitles1-Detail 2 2 2 2 2 6 3 2" xfId="8176"/>
    <cellStyle name="RowTitles1-Detail 2 2 2 2 2 6 3 2 2" xfId="8177"/>
    <cellStyle name="RowTitles1-Detail 2 2 2 2 2 6 3 2 2 2" xfId="8178"/>
    <cellStyle name="RowTitles1-Detail 2 2 2 2 2 6 3 2 3" xfId="8179"/>
    <cellStyle name="RowTitles1-Detail 2 2 2 2 2 6 3 3" xfId="8180"/>
    <cellStyle name="RowTitles1-Detail 2 2 2 2 2 6 3 3 2" xfId="8181"/>
    <cellStyle name="RowTitles1-Detail 2 2 2 2 2 6 3 3 2 2" xfId="8182"/>
    <cellStyle name="RowTitles1-Detail 2 2 2 2 2 6 3 4" xfId="8183"/>
    <cellStyle name="RowTitles1-Detail 2 2 2 2 2 6 3 4 2" xfId="8184"/>
    <cellStyle name="RowTitles1-Detail 2 2 2 2 2 6 3 5" xfId="8185"/>
    <cellStyle name="RowTitles1-Detail 2 2 2 2 2 6 4" xfId="8186"/>
    <cellStyle name="RowTitles1-Detail 2 2 2 2 2 6 4 2" xfId="8187"/>
    <cellStyle name="RowTitles1-Detail 2 2 2 2 2 6 4 2 2" xfId="8188"/>
    <cellStyle name="RowTitles1-Detail 2 2 2 2 2 6 4 3" xfId="8189"/>
    <cellStyle name="RowTitles1-Detail 2 2 2 2 2 6 5" xfId="8190"/>
    <cellStyle name="RowTitles1-Detail 2 2 2 2 2 6 5 2" xfId="8191"/>
    <cellStyle name="RowTitles1-Detail 2 2 2 2 2 6 5 2 2" xfId="8192"/>
    <cellStyle name="RowTitles1-Detail 2 2 2 2 2 6 6" xfId="8193"/>
    <cellStyle name="RowTitles1-Detail 2 2 2 2 2 6 6 2" xfId="8194"/>
    <cellStyle name="RowTitles1-Detail 2 2 2 2 2 6 7" xfId="8195"/>
    <cellStyle name="RowTitles1-Detail 2 2 2 2 2 7" xfId="8196"/>
    <cellStyle name="RowTitles1-Detail 2 2 2 2 2 7 2" xfId="8197"/>
    <cellStyle name="RowTitles1-Detail 2 2 2 2 2 7 2 2" xfId="8198"/>
    <cellStyle name="RowTitles1-Detail 2 2 2 2 2 7 2 2 2" xfId="8199"/>
    <cellStyle name="RowTitles1-Detail 2 2 2 2 2 7 2 3" xfId="8200"/>
    <cellStyle name="RowTitles1-Detail 2 2 2 2 2 7 3" xfId="8201"/>
    <cellStyle name="RowTitles1-Detail 2 2 2 2 2 7 3 2" xfId="8202"/>
    <cellStyle name="RowTitles1-Detail 2 2 2 2 2 7 3 2 2" xfId="8203"/>
    <cellStyle name="RowTitles1-Detail 2 2 2 2 2 7 4" xfId="8204"/>
    <cellStyle name="RowTitles1-Detail 2 2 2 2 2 7 4 2" xfId="8205"/>
    <cellStyle name="RowTitles1-Detail 2 2 2 2 2 7 5" xfId="8206"/>
    <cellStyle name="RowTitles1-Detail 2 2 2 2 2 8" xfId="8207"/>
    <cellStyle name="RowTitles1-Detail 2 2 2 2 2 8 2" xfId="8208"/>
    <cellStyle name="RowTitles1-Detail 2 2 2 2 2 9" xfId="8209"/>
    <cellStyle name="RowTitles1-Detail 2 2 2 2 2 9 2" xfId="8210"/>
    <cellStyle name="RowTitles1-Detail 2 2 2 2 2 9 2 2" xfId="8211"/>
    <cellStyle name="RowTitles1-Detail 2 2 2 2 2_STUD aligned by INSTIT" xfId="8212"/>
    <cellStyle name="RowTitles1-Detail 2 2 2 2 3" xfId="8213"/>
    <cellStyle name="RowTitles1-Detail 2 2 2 2 3 2" xfId="8214"/>
    <cellStyle name="RowTitles1-Detail 2 2 2 2 3 2 2" xfId="8215"/>
    <cellStyle name="RowTitles1-Detail 2 2 2 2 3 2 2 2" xfId="8216"/>
    <cellStyle name="RowTitles1-Detail 2 2 2 2 3 2 2 2 2" xfId="8217"/>
    <cellStyle name="RowTitles1-Detail 2 2 2 2 3 2 2 2 2 2" xfId="8218"/>
    <cellStyle name="RowTitles1-Detail 2 2 2 2 3 2 2 2 3" xfId="8219"/>
    <cellStyle name="RowTitles1-Detail 2 2 2 2 3 2 2 3" xfId="8220"/>
    <cellStyle name="RowTitles1-Detail 2 2 2 2 3 2 2 3 2" xfId="8221"/>
    <cellStyle name="RowTitles1-Detail 2 2 2 2 3 2 2 3 2 2" xfId="8222"/>
    <cellStyle name="RowTitles1-Detail 2 2 2 2 3 2 2 4" xfId="8223"/>
    <cellStyle name="RowTitles1-Detail 2 2 2 2 3 2 2 4 2" xfId="8224"/>
    <cellStyle name="RowTitles1-Detail 2 2 2 2 3 2 2 5" xfId="8225"/>
    <cellStyle name="RowTitles1-Detail 2 2 2 2 3 2 3" xfId="8226"/>
    <cellStyle name="RowTitles1-Detail 2 2 2 2 3 2 3 2" xfId="8227"/>
    <cellStyle name="RowTitles1-Detail 2 2 2 2 3 2 3 2 2" xfId="8228"/>
    <cellStyle name="RowTitles1-Detail 2 2 2 2 3 2 3 2 2 2" xfId="8229"/>
    <cellStyle name="RowTitles1-Detail 2 2 2 2 3 2 3 2 3" xfId="8230"/>
    <cellStyle name="RowTitles1-Detail 2 2 2 2 3 2 3 3" xfId="8231"/>
    <cellStyle name="RowTitles1-Detail 2 2 2 2 3 2 3 3 2" xfId="8232"/>
    <cellStyle name="RowTitles1-Detail 2 2 2 2 3 2 3 3 2 2" xfId="8233"/>
    <cellStyle name="RowTitles1-Detail 2 2 2 2 3 2 3 4" xfId="8234"/>
    <cellStyle name="RowTitles1-Detail 2 2 2 2 3 2 3 4 2" xfId="8235"/>
    <cellStyle name="RowTitles1-Detail 2 2 2 2 3 2 3 5" xfId="8236"/>
    <cellStyle name="RowTitles1-Detail 2 2 2 2 3 2 4" xfId="8237"/>
    <cellStyle name="RowTitles1-Detail 2 2 2 2 3 2 4 2" xfId="8238"/>
    <cellStyle name="RowTitles1-Detail 2 2 2 2 3 2 5" xfId="8239"/>
    <cellStyle name="RowTitles1-Detail 2 2 2 2 3 2 5 2" xfId="8240"/>
    <cellStyle name="RowTitles1-Detail 2 2 2 2 3 2 5 2 2" xfId="8241"/>
    <cellStyle name="RowTitles1-Detail 2 2 2 2 3 2 5 3" xfId="8242"/>
    <cellStyle name="RowTitles1-Detail 2 2 2 2 3 2 6" xfId="8243"/>
    <cellStyle name="RowTitles1-Detail 2 2 2 2 3 2 6 2" xfId="8244"/>
    <cellStyle name="RowTitles1-Detail 2 2 2 2 3 2 6 2 2" xfId="8245"/>
    <cellStyle name="RowTitles1-Detail 2 2 2 2 3 2 7" xfId="8246"/>
    <cellStyle name="RowTitles1-Detail 2 2 2 2 3 2 7 2" xfId="8247"/>
    <cellStyle name="RowTitles1-Detail 2 2 2 2 3 2 8" xfId="8248"/>
    <cellStyle name="RowTitles1-Detail 2 2 2 2 3 3" xfId="8249"/>
    <cellStyle name="RowTitles1-Detail 2 2 2 2 3 3 2" xfId="8250"/>
    <cellStyle name="RowTitles1-Detail 2 2 2 2 3 3 2 2" xfId="8251"/>
    <cellStyle name="RowTitles1-Detail 2 2 2 2 3 3 2 2 2" xfId="8252"/>
    <cellStyle name="RowTitles1-Detail 2 2 2 2 3 3 2 2 2 2" xfId="8253"/>
    <cellStyle name="RowTitles1-Detail 2 2 2 2 3 3 2 2 3" xfId="8254"/>
    <cellStyle name="RowTitles1-Detail 2 2 2 2 3 3 2 3" xfId="8255"/>
    <cellStyle name="RowTitles1-Detail 2 2 2 2 3 3 2 3 2" xfId="8256"/>
    <cellStyle name="RowTitles1-Detail 2 2 2 2 3 3 2 3 2 2" xfId="8257"/>
    <cellStyle name="RowTitles1-Detail 2 2 2 2 3 3 2 4" xfId="8258"/>
    <cellStyle name="RowTitles1-Detail 2 2 2 2 3 3 2 4 2" xfId="8259"/>
    <cellStyle name="RowTitles1-Detail 2 2 2 2 3 3 2 5" xfId="8260"/>
    <cellStyle name="RowTitles1-Detail 2 2 2 2 3 3 3" xfId="8261"/>
    <cellStyle name="RowTitles1-Detail 2 2 2 2 3 3 3 2" xfId="8262"/>
    <cellStyle name="RowTitles1-Detail 2 2 2 2 3 3 3 2 2" xfId="8263"/>
    <cellStyle name="RowTitles1-Detail 2 2 2 2 3 3 3 2 2 2" xfId="8264"/>
    <cellStyle name="RowTitles1-Detail 2 2 2 2 3 3 3 2 3" xfId="8265"/>
    <cellStyle name="RowTitles1-Detail 2 2 2 2 3 3 3 3" xfId="8266"/>
    <cellStyle name="RowTitles1-Detail 2 2 2 2 3 3 3 3 2" xfId="8267"/>
    <cellStyle name="RowTitles1-Detail 2 2 2 2 3 3 3 3 2 2" xfId="8268"/>
    <cellStyle name="RowTitles1-Detail 2 2 2 2 3 3 3 4" xfId="8269"/>
    <cellStyle name="RowTitles1-Detail 2 2 2 2 3 3 3 4 2" xfId="8270"/>
    <cellStyle name="RowTitles1-Detail 2 2 2 2 3 3 3 5" xfId="8271"/>
    <cellStyle name="RowTitles1-Detail 2 2 2 2 3 3 4" xfId="8272"/>
    <cellStyle name="RowTitles1-Detail 2 2 2 2 3 3 4 2" xfId="8273"/>
    <cellStyle name="RowTitles1-Detail 2 2 2 2 3 3 5" xfId="8274"/>
    <cellStyle name="RowTitles1-Detail 2 2 2 2 3 3 5 2" xfId="8275"/>
    <cellStyle name="RowTitles1-Detail 2 2 2 2 3 3 5 2 2" xfId="8276"/>
    <cellStyle name="RowTitles1-Detail 2 2 2 2 3 4" xfId="8277"/>
    <cellStyle name="RowTitles1-Detail 2 2 2 2 3 4 2" xfId="8278"/>
    <cellStyle name="RowTitles1-Detail 2 2 2 2 3 4 2 2" xfId="8279"/>
    <cellStyle name="RowTitles1-Detail 2 2 2 2 3 4 2 2 2" xfId="8280"/>
    <cellStyle name="RowTitles1-Detail 2 2 2 2 3 4 2 2 2 2" xfId="8281"/>
    <cellStyle name="RowTitles1-Detail 2 2 2 2 3 4 2 2 3" xfId="8282"/>
    <cellStyle name="RowTitles1-Detail 2 2 2 2 3 4 2 3" xfId="8283"/>
    <cellStyle name="RowTitles1-Detail 2 2 2 2 3 4 2 3 2" xfId="8284"/>
    <cellStyle name="RowTitles1-Detail 2 2 2 2 3 4 2 3 2 2" xfId="8285"/>
    <cellStyle name="RowTitles1-Detail 2 2 2 2 3 4 2 4" xfId="8286"/>
    <cellStyle name="RowTitles1-Detail 2 2 2 2 3 4 2 4 2" xfId="8287"/>
    <cellStyle name="RowTitles1-Detail 2 2 2 2 3 4 2 5" xfId="8288"/>
    <cellStyle name="RowTitles1-Detail 2 2 2 2 3 4 3" xfId="8289"/>
    <cellStyle name="RowTitles1-Detail 2 2 2 2 3 4 3 2" xfId="8290"/>
    <cellStyle name="RowTitles1-Detail 2 2 2 2 3 4 3 2 2" xfId="8291"/>
    <cellStyle name="RowTitles1-Detail 2 2 2 2 3 4 3 2 2 2" xfId="8292"/>
    <cellStyle name="RowTitles1-Detail 2 2 2 2 3 4 3 2 3" xfId="8293"/>
    <cellStyle name="RowTitles1-Detail 2 2 2 2 3 4 3 3" xfId="8294"/>
    <cellStyle name="RowTitles1-Detail 2 2 2 2 3 4 3 3 2" xfId="8295"/>
    <cellStyle name="RowTitles1-Detail 2 2 2 2 3 4 3 3 2 2" xfId="8296"/>
    <cellStyle name="RowTitles1-Detail 2 2 2 2 3 4 3 4" xfId="8297"/>
    <cellStyle name="RowTitles1-Detail 2 2 2 2 3 4 3 4 2" xfId="8298"/>
    <cellStyle name="RowTitles1-Detail 2 2 2 2 3 4 3 5" xfId="8299"/>
    <cellStyle name="RowTitles1-Detail 2 2 2 2 3 4 4" xfId="8300"/>
    <cellStyle name="RowTitles1-Detail 2 2 2 2 3 4 4 2" xfId="8301"/>
    <cellStyle name="RowTitles1-Detail 2 2 2 2 3 4 4 2 2" xfId="8302"/>
    <cellStyle name="RowTitles1-Detail 2 2 2 2 3 4 4 3" xfId="8303"/>
    <cellStyle name="RowTitles1-Detail 2 2 2 2 3 4 5" xfId="8304"/>
    <cellStyle name="RowTitles1-Detail 2 2 2 2 3 4 5 2" xfId="8305"/>
    <cellStyle name="RowTitles1-Detail 2 2 2 2 3 4 5 2 2" xfId="8306"/>
    <cellStyle name="RowTitles1-Detail 2 2 2 2 3 4 6" xfId="8307"/>
    <cellStyle name="RowTitles1-Detail 2 2 2 2 3 4 6 2" xfId="8308"/>
    <cellStyle name="RowTitles1-Detail 2 2 2 2 3 4 7" xfId="8309"/>
    <cellStyle name="RowTitles1-Detail 2 2 2 2 3 5" xfId="8310"/>
    <cellStyle name="RowTitles1-Detail 2 2 2 2 3 5 2" xfId="8311"/>
    <cellStyle name="RowTitles1-Detail 2 2 2 2 3 5 2 2" xfId="8312"/>
    <cellStyle name="RowTitles1-Detail 2 2 2 2 3 5 2 2 2" xfId="8313"/>
    <cellStyle name="RowTitles1-Detail 2 2 2 2 3 5 2 2 2 2" xfId="8314"/>
    <cellStyle name="RowTitles1-Detail 2 2 2 2 3 5 2 2 3" xfId="8315"/>
    <cellStyle name="RowTitles1-Detail 2 2 2 2 3 5 2 3" xfId="8316"/>
    <cellStyle name="RowTitles1-Detail 2 2 2 2 3 5 2 3 2" xfId="8317"/>
    <cellStyle name="RowTitles1-Detail 2 2 2 2 3 5 2 3 2 2" xfId="8318"/>
    <cellStyle name="RowTitles1-Detail 2 2 2 2 3 5 2 4" xfId="8319"/>
    <cellStyle name="RowTitles1-Detail 2 2 2 2 3 5 2 4 2" xfId="8320"/>
    <cellStyle name="RowTitles1-Detail 2 2 2 2 3 5 2 5" xfId="8321"/>
    <cellStyle name="RowTitles1-Detail 2 2 2 2 3 5 3" xfId="8322"/>
    <cellStyle name="RowTitles1-Detail 2 2 2 2 3 5 3 2" xfId="8323"/>
    <cellStyle name="RowTitles1-Detail 2 2 2 2 3 5 3 2 2" xfId="8324"/>
    <cellStyle name="RowTitles1-Detail 2 2 2 2 3 5 3 2 2 2" xfId="8325"/>
    <cellStyle name="RowTitles1-Detail 2 2 2 2 3 5 3 2 3" xfId="8326"/>
    <cellStyle name="RowTitles1-Detail 2 2 2 2 3 5 3 3" xfId="8327"/>
    <cellStyle name="RowTitles1-Detail 2 2 2 2 3 5 3 3 2" xfId="8328"/>
    <cellStyle name="RowTitles1-Detail 2 2 2 2 3 5 3 3 2 2" xfId="8329"/>
    <cellStyle name="RowTitles1-Detail 2 2 2 2 3 5 3 4" xfId="8330"/>
    <cellStyle name="RowTitles1-Detail 2 2 2 2 3 5 3 4 2" xfId="8331"/>
    <cellStyle name="RowTitles1-Detail 2 2 2 2 3 5 3 5" xfId="8332"/>
    <cellStyle name="RowTitles1-Detail 2 2 2 2 3 5 4" xfId="8333"/>
    <cellStyle name="RowTitles1-Detail 2 2 2 2 3 5 4 2" xfId="8334"/>
    <cellStyle name="RowTitles1-Detail 2 2 2 2 3 5 4 2 2" xfId="8335"/>
    <cellStyle name="RowTitles1-Detail 2 2 2 2 3 5 4 3" xfId="8336"/>
    <cellStyle name="RowTitles1-Detail 2 2 2 2 3 5 5" xfId="8337"/>
    <cellStyle name="RowTitles1-Detail 2 2 2 2 3 5 5 2" xfId="8338"/>
    <cellStyle name="RowTitles1-Detail 2 2 2 2 3 5 5 2 2" xfId="8339"/>
    <cellStyle name="RowTitles1-Detail 2 2 2 2 3 5 6" xfId="8340"/>
    <cellStyle name="RowTitles1-Detail 2 2 2 2 3 5 6 2" xfId="8341"/>
    <cellStyle name="RowTitles1-Detail 2 2 2 2 3 5 7" xfId="8342"/>
    <cellStyle name="RowTitles1-Detail 2 2 2 2 3 6" xfId="8343"/>
    <cellStyle name="RowTitles1-Detail 2 2 2 2 3 6 2" xfId="8344"/>
    <cellStyle name="RowTitles1-Detail 2 2 2 2 3 6 2 2" xfId="8345"/>
    <cellStyle name="RowTitles1-Detail 2 2 2 2 3 6 2 2 2" xfId="8346"/>
    <cellStyle name="RowTitles1-Detail 2 2 2 2 3 6 2 2 2 2" xfId="8347"/>
    <cellStyle name="RowTitles1-Detail 2 2 2 2 3 6 2 2 3" xfId="8348"/>
    <cellStyle name="RowTitles1-Detail 2 2 2 2 3 6 2 3" xfId="8349"/>
    <cellStyle name="RowTitles1-Detail 2 2 2 2 3 6 2 3 2" xfId="8350"/>
    <cellStyle name="RowTitles1-Detail 2 2 2 2 3 6 2 3 2 2" xfId="8351"/>
    <cellStyle name="RowTitles1-Detail 2 2 2 2 3 6 2 4" xfId="8352"/>
    <cellStyle name="RowTitles1-Detail 2 2 2 2 3 6 2 4 2" xfId="8353"/>
    <cellStyle name="RowTitles1-Detail 2 2 2 2 3 6 2 5" xfId="8354"/>
    <cellStyle name="RowTitles1-Detail 2 2 2 2 3 6 3" xfId="8355"/>
    <cellStyle name="RowTitles1-Detail 2 2 2 2 3 6 3 2" xfId="8356"/>
    <cellStyle name="RowTitles1-Detail 2 2 2 2 3 6 3 2 2" xfId="8357"/>
    <cellStyle name="RowTitles1-Detail 2 2 2 2 3 6 3 2 2 2" xfId="8358"/>
    <cellStyle name="RowTitles1-Detail 2 2 2 2 3 6 3 2 3" xfId="8359"/>
    <cellStyle name="RowTitles1-Detail 2 2 2 2 3 6 3 3" xfId="8360"/>
    <cellStyle name="RowTitles1-Detail 2 2 2 2 3 6 3 3 2" xfId="8361"/>
    <cellStyle name="RowTitles1-Detail 2 2 2 2 3 6 3 3 2 2" xfId="8362"/>
    <cellStyle name="RowTitles1-Detail 2 2 2 2 3 6 3 4" xfId="8363"/>
    <cellStyle name="RowTitles1-Detail 2 2 2 2 3 6 3 4 2" xfId="8364"/>
    <cellStyle name="RowTitles1-Detail 2 2 2 2 3 6 3 5" xfId="8365"/>
    <cellStyle name="RowTitles1-Detail 2 2 2 2 3 6 4" xfId="8366"/>
    <cellStyle name="RowTitles1-Detail 2 2 2 2 3 6 4 2" xfId="8367"/>
    <cellStyle name="RowTitles1-Detail 2 2 2 2 3 6 4 2 2" xfId="8368"/>
    <cellStyle name="RowTitles1-Detail 2 2 2 2 3 6 4 3" xfId="8369"/>
    <cellStyle name="RowTitles1-Detail 2 2 2 2 3 6 5" xfId="8370"/>
    <cellStyle name="RowTitles1-Detail 2 2 2 2 3 6 5 2" xfId="8371"/>
    <cellStyle name="RowTitles1-Detail 2 2 2 2 3 6 5 2 2" xfId="8372"/>
    <cellStyle name="RowTitles1-Detail 2 2 2 2 3 6 6" xfId="8373"/>
    <cellStyle name="RowTitles1-Detail 2 2 2 2 3 6 6 2" xfId="8374"/>
    <cellStyle name="RowTitles1-Detail 2 2 2 2 3 6 7" xfId="8375"/>
    <cellStyle name="RowTitles1-Detail 2 2 2 2 3 7" xfId="8376"/>
    <cellStyle name="RowTitles1-Detail 2 2 2 2 3 7 2" xfId="8377"/>
    <cellStyle name="RowTitles1-Detail 2 2 2 2 3 7 2 2" xfId="8378"/>
    <cellStyle name="RowTitles1-Detail 2 2 2 2 3 7 2 2 2" xfId="8379"/>
    <cellStyle name="RowTitles1-Detail 2 2 2 2 3 7 2 3" xfId="8380"/>
    <cellStyle name="RowTitles1-Detail 2 2 2 2 3 7 3" xfId="8381"/>
    <cellStyle name="RowTitles1-Detail 2 2 2 2 3 7 3 2" xfId="8382"/>
    <cellStyle name="RowTitles1-Detail 2 2 2 2 3 7 3 2 2" xfId="8383"/>
    <cellStyle name="RowTitles1-Detail 2 2 2 2 3 7 4" xfId="8384"/>
    <cellStyle name="RowTitles1-Detail 2 2 2 2 3 7 4 2" xfId="8385"/>
    <cellStyle name="RowTitles1-Detail 2 2 2 2 3 7 5" xfId="8386"/>
    <cellStyle name="RowTitles1-Detail 2 2 2 2 3 8" xfId="8387"/>
    <cellStyle name="RowTitles1-Detail 2 2 2 2 3 8 2" xfId="8388"/>
    <cellStyle name="RowTitles1-Detail 2 2 2 2 3 8 2 2" xfId="8389"/>
    <cellStyle name="RowTitles1-Detail 2 2 2 2 3 8 2 2 2" xfId="8390"/>
    <cellStyle name="RowTitles1-Detail 2 2 2 2 3 8 2 3" xfId="8391"/>
    <cellStyle name="RowTitles1-Detail 2 2 2 2 3 8 3" xfId="8392"/>
    <cellStyle name="RowTitles1-Detail 2 2 2 2 3 8 3 2" xfId="8393"/>
    <cellStyle name="RowTitles1-Detail 2 2 2 2 3 8 3 2 2" xfId="8394"/>
    <cellStyle name="RowTitles1-Detail 2 2 2 2 3 8 4" xfId="8395"/>
    <cellStyle name="RowTitles1-Detail 2 2 2 2 3 8 4 2" xfId="8396"/>
    <cellStyle name="RowTitles1-Detail 2 2 2 2 3 8 5" xfId="8397"/>
    <cellStyle name="RowTitles1-Detail 2 2 2 2 3 9" xfId="8398"/>
    <cellStyle name="RowTitles1-Detail 2 2 2 2 3 9 2" xfId="8399"/>
    <cellStyle name="RowTitles1-Detail 2 2 2 2 3 9 2 2" xfId="8400"/>
    <cellStyle name="RowTitles1-Detail 2 2 2 2 3_STUD aligned by INSTIT" xfId="8401"/>
    <cellStyle name="RowTitles1-Detail 2 2 2 2 4" xfId="8402"/>
    <cellStyle name="RowTitles1-Detail 2 2 2 2 4 2" xfId="8403"/>
    <cellStyle name="RowTitles1-Detail 2 2 2 2 4 2 2" xfId="8404"/>
    <cellStyle name="RowTitles1-Detail 2 2 2 2 4 2 2 2" xfId="8405"/>
    <cellStyle name="RowTitles1-Detail 2 2 2 2 4 2 2 2 2" xfId="8406"/>
    <cellStyle name="RowTitles1-Detail 2 2 2 2 4 2 2 2 2 2" xfId="8407"/>
    <cellStyle name="RowTitles1-Detail 2 2 2 2 4 2 2 2 3" xfId="8408"/>
    <cellStyle name="RowTitles1-Detail 2 2 2 2 4 2 2 3" xfId="8409"/>
    <cellStyle name="RowTitles1-Detail 2 2 2 2 4 2 2 3 2" xfId="8410"/>
    <cellStyle name="RowTitles1-Detail 2 2 2 2 4 2 2 3 2 2" xfId="8411"/>
    <cellStyle name="RowTitles1-Detail 2 2 2 2 4 2 2 4" xfId="8412"/>
    <cellStyle name="RowTitles1-Detail 2 2 2 2 4 2 2 4 2" xfId="8413"/>
    <cellStyle name="RowTitles1-Detail 2 2 2 2 4 2 2 5" xfId="8414"/>
    <cellStyle name="RowTitles1-Detail 2 2 2 2 4 2 3" xfId="8415"/>
    <cellStyle name="RowTitles1-Detail 2 2 2 2 4 2 3 2" xfId="8416"/>
    <cellStyle name="RowTitles1-Detail 2 2 2 2 4 2 3 2 2" xfId="8417"/>
    <cellStyle name="RowTitles1-Detail 2 2 2 2 4 2 3 2 2 2" xfId="8418"/>
    <cellStyle name="RowTitles1-Detail 2 2 2 2 4 2 3 2 3" xfId="8419"/>
    <cellStyle name="RowTitles1-Detail 2 2 2 2 4 2 3 3" xfId="8420"/>
    <cellStyle name="RowTitles1-Detail 2 2 2 2 4 2 3 3 2" xfId="8421"/>
    <cellStyle name="RowTitles1-Detail 2 2 2 2 4 2 3 3 2 2" xfId="8422"/>
    <cellStyle name="RowTitles1-Detail 2 2 2 2 4 2 3 4" xfId="8423"/>
    <cellStyle name="RowTitles1-Detail 2 2 2 2 4 2 3 4 2" xfId="8424"/>
    <cellStyle name="RowTitles1-Detail 2 2 2 2 4 2 3 5" xfId="8425"/>
    <cellStyle name="RowTitles1-Detail 2 2 2 2 4 2 4" xfId="8426"/>
    <cellStyle name="RowTitles1-Detail 2 2 2 2 4 2 4 2" xfId="8427"/>
    <cellStyle name="RowTitles1-Detail 2 2 2 2 4 2 5" xfId="8428"/>
    <cellStyle name="RowTitles1-Detail 2 2 2 2 4 2 5 2" xfId="8429"/>
    <cellStyle name="RowTitles1-Detail 2 2 2 2 4 2 5 2 2" xfId="8430"/>
    <cellStyle name="RowTitles1-Detail 2 2 2 2 4 2 5 3" xfId="8431"/>
    <cellStyle name="RowTitles1-Detail 2 2 2 2 4 2 6" xfId="8432"/>
    <cellStyle name="RowTitles1-Detail 2 2 2 2 4 2 6 2" xfId="8433"/>
    <cellStyle name="RowTitles1-Detail 2 2 2 2 4 2 6 2 2" xfId="8434"/>
    <cellStyle name="RowTitles1-Detail 2 2 2 2 4 3" xfId="8435"/>
    <cellStyle name="RowTitles1-Detail 2 2 2 2 4 3 2" xfId="8436"/>
    <cellStyle name="RowTitles1-Detail 2 2 2 2 4 3 2 2" xfId="8437"/>
    <cellStyle name="RowTitles1-Detail 2 2 2 2 4 3 2 2 2" xfId="8438"/>
    <cellStyle name="RowTitles1-Detail 2 2 2 2 4 3 2 2 2 2" xfId="8439"/>
    <cellStyle name="RowTitles1-Detail 2 2 2 2 4 3 2 2 3" xfId="8440"/>
    <cellStyle name="RowTitles1-Detail 2 2 2 2 4 3 2 3" xfId="8441"/>
    <cellStyle name="RowTitles1-Detail 2 2 2 2 4 3 2 3 2" xfId="8442"/>
    <cellStyle name="RowTitles1-Detail 2 2 2 2 4 3 2 3 2 2" xfId="8443"/>
    <cellStyle name="RowTitles1-Detail 2 2 2 2 4 3 2 4" xfId="8444"/>
    <cellStyle name="RowTitles1-Detail 2 2 2 2 4 3 2 4 2" xfId="8445"/>
    <cellStyle name="RowTitles1-Detail 2 2 2 2 4 3 2 5" xfId="8446"/>
    <cellStyle name="RowTitles1-Detail 2 2 2 2 4 3 3" xfId="8447"/>
    <cellStyle name="RowTitles1-Detail 2 2 2 2 4 3 3 2" xfId="8448"/>
    <cellStyle name="RowTitles1-Detail 2 2 2 2 4 3 3 2 2" xfId="8449"/>
    <cellStyle name="RowTitles1-Detail 2 2 2 2 4 3 3 2 2 2" xfId="8450"/>
    <cellStyle name="RowTitles1-Detail 2 2 2 2 4 3 3 2 3" xfId="8451"/>
    <cellStyle name="RowTitles1-Detail 2 2 2 2 4 3 3 3" xfId="8452"/>
    <cellStyle name="RowTitles1-Detail 2 2 2 2 4 3 3 3 2" xfId="8453"/>
    <cellStyle name="RowTitles1-Detail 2 2 2 2 4 3 3 3 2 2" xfId="8454"/>
    <cellStyle name="RowTitles1-Detail 2 2 2 2 4 3 3 4" xfId="8455"/>
    <cellStyle name="RowTitles1-Detail 2 2 2 2 4 3 3 4 2" xfId="8456"/>
    <cellStyle name="RowTitles1-Detail 2 2 2 2 4 3 3 5" xfId="8457"/>
    <cellStyle name="RowTitles1-Detail 2 2 2 2 4 3 4" xfId="8458"/>
    <cellStyle name="RowTitles1-Detail 2 2 2 2 4 3 4 2" xfId="8459"/>
    <cellStyle name="RowTitles1-Detail 2 2 2 2 4 3 5" xfId="8460"/>
    <cellStyle name="RowTitles1-Detail 2 2 2 2 4 3 5 2" xfId="8461"/>
    <cellStyle name="RowTitles1-Detail 2 2 2 2 4 3 5 2 2" xfId="8462"/>
    <cellStyle name="RowTitles1-Detail 2 2 2 2 4 3 6" xfId="8463"/>
    <cellStyle name="RowTitles1-Detail 2 2 2 2 4 3 6 2" xfId="8464"/>
    <cellStyle name="RowTitles1-Detail 2 2 2 2 4 3 7" xfId="8465"/>
    <cellStyle name="RowTitles1-Detail 2 2 2 2 4 4" xfId="8466"/>
    <cellStyle name="RowTitles1-Detail 2 2 2 2 4 4 2" xfId="8467"/>
    <cellStyle name="RowTitles1-Detail 2 2 2 2 4 4 2 2" xfId="8468"/>
    <cellStyle name="RowTitles1-Detail 2 2 2 2 4 4 2 2 2" xfId="8469"/>
    <cellStyle name="RowTitles1-Detail 2 2 2 2 4 4 2 2 2 2" xfId="8470"/>
    <cellStyle name="RowTitles1-Detail 2 2 2 2 4 4 2 2 3" xfId="8471"/>
    <cellStyle name="RowTitles1-Detail 2 2 2 2 4 4 2 3" xfId="8472"/>
    <cellStyle name="RowTitles1-Detail 2 2 2 2 4 4 2 3 2" xfId="8473"/>
    <cellStyle name="RowTitles1-Detail 2 2 2 2 4 4 2 3 2 2" xfId="8474"/>
    <cellStyle name="RowTitles1-Detail 2 2 2 2 4 4 2 4" xfId="8475"/>
    <cellStyle name="RowTitles1-Detail 2 2 2 2 4 4 2 4 2" xfId="8476"/>
    <cellStyle name="RowTitles1-Detail 2 2 2 2 4 4 2 5" xfId="8477"/>
    <cellStyle name="RowTitles1-Detail 2 2 2 2 4 4 3" xfId="8478"/>
    <cellStyle name="RowTitles1-Detail 2 2 2 2 4 4 3 2" xfId="8479"/>
    <cellStyle name="RowTitles1-Detail 2 2 2 2 4 4 3 2 2" xfId="8480"/>
    <cellStyle name="RowTitles1-Detail 2 2 2 2 4 4 3 2 2 2" xfId="8481"/>
    <cellStyle name="RowTitles1-Detail 2 2 2 2 4 4 3 2 3" xfId="8482"/>
    <cellStyle name="RowTitles1-Detail 2 2 2 2 4 4 3 3" xfId="8483"/>
    <cellStyle name="RowTitles1-Detail 2 2 2 2 4 4 3 3 2" xfId="8484"/>
    <cellStyle name="RowTitles1-Detail 2 2 2 2 4 4 3 3 2 2" xfId="8485"/>
    <cellStyle name="RowTitles1-Detail 2 2 2 2 4 4 3 4" xfId="8486"/>
    <cellStyle name="RowTitles1-Detail 2 2 2 2 4 4 3 4 2" xfId="8487"/>
    <cellStyle name="RowTitles1-Detail 2 2 2 2 4 4 3 5" xfId="8488"/>
    <cellStyle name="RowTitles1-Detail 2 2 2 2 4 4 4" xfId="8489"/>
    <cellStyle name="RowTitles1-Detail 2 2 2 2 4 4 4 2" xfId="8490"/>
    <cellStyle name="RowTitles1-Detail 2 2 2 2 4 4 5" xfId="8491"/>
    <cellStyle name="RowTitles1-Detail 2 2 2 2 4 4 5 2" xfId="8492"/>
    <cellStyle name="RowTitles1-Detail 2 2 2 2 4 4 5 2 2" xfId="8493"/>
    <cellStyle name="RowTitles1-Detail 2 2 2 2 4 4 5 3" xfId="8494"/>
    <cellStyle name="RowTitles1-Detail 2 2 2 2 4 4 6" xfId="8495"/>
    <cellStyle name="RowTitles1-Detail 2 2 2 2 4 4 6 2" xfId="8496"/>
    <cellStyle name="RowTitles1-Detail 2 2 2 2 4 4 6 2 2" xfId="8497"/>
    <cellStyle name="RowTitles1-Detail 2 2 2 2 4 4 7" xfId="8498"/>
    <cellStyle name="RowTitles1-Detail 2 2 2 2 4 4 7 2" xfId="8499"/>
    <cellStyle name="RowTitles1-Detail 2 2 2 2 4 4 8" xfId="8500"/>
    <cellStyle name="RowTitles1-Detail 2 2 2 2 4 5" xfId="8501"/>
    <cellStyle name="RowTitles1-Detail 2 2 2 2 4 5 2" xfId="8502"/>
    <cellStyle name="RowTitles1-Detail 2 2 2 2 4 5 2 2" xfId="8503"/>
    <cellStyle name="RowTitles1-Detail 2 2 2 2 4 5 2 2 2" xfId="8504"/>
    <cellStyle name="RowTitles1-Detail 2 2 2 2 4 5 2 2 2 2" xfId="8505"/>
    <cellStyle name="RowTitles1-Detail 2 2 2 2 4 5 2 2 3" xfId="8506"/>
    <cellStyle name="RowTitles1-Detail 2 2 2 2 4 5 2 3" xfId="8507"/>
    <cellStyle name="RowTitles1-Detail 2 2 2 2 4 5 2 3 2" xfId="8508"/>
    <cellStyle name="RowTitles1-Detail 2 2 2 2 4 5 2 3 2 2" xfId="8509"/>
    <cellStyle name="RowTitles1-Detail 2 2 2 2 4 5 2 4" xfId="8510"/>
    <cellStyle name="RowTitles1-Detail 2 2 2 2 4 5 2 4 2" xfId="8511"/>
    <cellStyle name="RowTitles1-Detail 2 2 2 2 4 5 2 5" xfId="8512"/>
    <cellStyle name="RowTitles1-Detail 2 2 2 2 4 5 3" xfId="8513"/>
    <cellStyle name="RowTitles1-Detail 2 2 2 2 4 5 3 2" xfId="8514"/>
    <cellStyle name="RowTitles1-Detail 2 2 2 2 4 5 3 2 2" xfId="8515"/>
    <cellStyle name="RowTitles1-Detail 2 2 2 2 4 5 3 2 2 2" xfId="8516"/>
    <cellStyle name="RowTitles1-Detail 2 2 2 2 4 5 3 2 3" xfId="8517"/>
    <cellStyle name="RowTitles1-Detail 2 2 2 2 4 5 3 3" xfId="8518"/>
    <cellStyle name="RowTitles1-Detail 2 2 2 2 4 5 3 3 2" xfId="8519"/>
    <cellStyle name="RowTitles1-Detail 2 2 2 2 4 5 3 3 2 2" xfId="8520"/>
    <cellStyle name="RowTitles1-Detail 2 2 2 2 4 5 3 4" xfId="8521"/>
    <cellStyle name="RowTitles1-Detail 2 2 2 2 4 5 3 4 2" xfId="8522"/>
    <cellStyle name="RowTitles1-Detail 2 2 2 2 4 5 3 5" xfId="8523"/>
    <cellStyle name="RowTitles1-Detail 2 2 2 2 4 5 4" xfId="8524"/>
    <cellStyle name="RowTitles1-Detail 2 2 2 2 4 5 4 2" xfId="8525"/>
    <cellStyle name="RowTitles1-Detail 2 2 2 2 4 5 4 2 2" xfId="8526"/>
    <cellStyle name="RowTitles1-Detail 2 2 2 2 4 5 4 3" xfId="8527"/>
    <cellStyle name="RowTitles1-Detail 2 2 2 2 4 5 5" xfId="8528"/>
    <cellStyle name="RowTitles1-Detail 2 2 2 2 4 5 5 2" xfId="8529"/>
    <cellStyle name="RowTitles1-Detail 2 2 2 2 4 5 5 2 2" xfId="8530"/>
    <cellStyle name="RowTitles1-Detail 2 2 2 2 4 5 6" xfId="8531"/>
    <cellStyle name="RowTitles1-Detail 2 2 2 2 4 5 6 2" xfId="8532"/>
    <cellStyle name="RowTitles1-Detail 2 2 2 2 4 5 7" xfId="8533"/>
    <cellStyle name="RowTitles1-Detail 2 2 2 2 4 6" xfId="8534"/>
    <cellStyle name="RowTitles1-Detail 2 2 2 2 4 6 2" xfId="8535"/>
    <cellStyle name="RowTitles1-Detail 2 2 2 2 4 6 2 2" xfId="8536"/>
    <cellStyle name="RowTitles1-Detail 2 2 2 2 4 6 2 2 2" xfId="8537"/>
    <cellStyle name="RowTitles1-Detail 2 2 2 2 4 6 2 2 2 2" xfId="8538"/>
    <cellStyle name="RowTitles1-Detail 2 2 2 2 4 6 2 2 3" xfId="8539"/>
    <cellStyle name="RowTitles1-Detail 2 2 2 2 4 6 2 3" xfId="8540"/>
    <cellStyle name="RowTitles1-Detail 2 2 2 2 4 6 2 3 2" xfId="8541"/>
    <cellStyle name="RowTitles1-Detail 2 2 2 2 4 6 2 3 2 2" xfId="8542"/>
    <cellStyle name="RowTitles1-Detail 2 2 2 2 4 6 2 4" xfId="8543"/>
    <cellStyle name="RowTitles1-Detail 2 2 2 2 4 6 2 4 2" xfId="8544"/>
    <cellStyle name="RowTitles1-Detail 2 2 2 2 4 6 2 5" xfId="8545"/>
    <cellStyle name="RowTitles1-Detail 2 2 2 2 4 6 3" xfId="8546"/>
    <cellStyle name="RowTitles1-Detail 2 2 2 2 4 6 3 2" xfId="8547"/>
    <cellStyle name="RowTitles1-Detail 2 2 2 2 4 6 3 2 2" xfId="8548"/>
    <cellStyle name="RowTitles1-Detail 2 2 2 2 4 6 3 2 2 2" xfId="8549"/>
    <cellStyle name="RowTitles1-Detail 2 2 2 2 4 6 3 2 3" xfId="8550"/>
    <cellStyle name="RowTitles1-Detail 2 2 2 2 4 6 3 3" xfId="8551"/>
    <cellStyle name="RowTitles1-Detail 2 2 2 2 4 6 3 3 2" xfId="8552"/>
    <cellStyle name="RowTitles1-Detail 2 2 2 2 4 6 3 3 2 2" xfId="8553"/>
    <cellStyle name="RowTitles1-Detail 2 2 2 2 4 6 3 4" xfId="8554"/>
    <cellStyle name="RowTitles1-Detail 2 2 2 2 4 6 3 4 2" xfId="8555"/>
    <cellStyle name="RowTitles1-Detail 2 2 2 2 4 6 3 5" xfId="8556"/>
    <cellStyle name="RowTitles1-Detail 2 2 2 2 4 6 4" xfId="8557"/>
    <cellStyle name="RowTitles1-Detail 2 2 2 2 4 6 4 2" xfId="8558"/>
    <cellStyle name="RowTitles1-Detail 2 2 2 2 4 6 4 2 2" xfId="8559"/>
    <cellStyle name="RowTitles1-Detail 2 2 2 2 4 6 4 3" xfId="8560"/>
    <cellStyle name="RowTitles1-Detail 2 2 2 2 4 6 5" xfId="8561"/>
    <cellStyle name="RowTitles1-Detail 2 2 2 2 4 6 5 2" xfId="8562"/>
    <cellStyle name="RowTitles1-Detail 2 2 2 2 4 6 5 2 2" xfId="8563"/>
    <cellStyle name="RowTitles1-Detail 2 2 2 2 4 6 6" xfId="8564"/>
    <cellStyle name="RowTitles1-Detail 2 2 2 2 4 6 6 2" xfId="8565"/>
    <cellStyle name="RowTitles1-Detail 2 2 2 2 4 6 7" xfId="8566"/>
    <cellStyle name="RowTitles1-Detail 2 2 2 2 4 7" xfId="8567"/>
    <cellStyle name="RowTitles1-Detail 2 2 2 2 4 7 2" xfId="8568"/>
    <cellStyle name="RowTitles1-Detail 2 2 2 2 4 7 2 2" xfId="8569"/>
    <cellStyle name="RowTitles1-Detail 2 2 2 2 4 7 2 2 2" xfId="8570"/>
    <cellStyle name="RowTitles1-Detail 2 2 2 2 4 7 2 3" xfId="8571"/>
    <cellStyle name="RowTitles1-Detail 2 2 2 2 4 7 3" xfId="8572"/>
    <cellStyle name="RowTitles1-Detail 2 2 2 2 4 7 3 2" xfId="8573"/>
    <cellStyle name="RowTitles1-Detail 2 2 2 2 4 7 3 2 2" xfId="8574"/>
    <cellStyle name="RowTitles1-Detail 2 2 2 2 4 7 4" xfId="8575"/>
    <cellStyle name="RowTitles1-Detail 2 2 2 2 4 7 4 2" xfId="8576"/>
    <cellStyle name="RowTitles1-Detail 2 2 2 2 4 7 5" xfId="8577"/>
    <cellStyle name="RowTitles1-Detail 2 2 2 2 4 8" xfId="8578"/>
    <cellStyle name="RowTitles1-Detail 2 2 2 2 4 8 2" xfId="8579"/>
    <cellStyle name="RowTitles1-Detail 2 2 2 2 4 9" xfId="8580"/>
    <cellStyle name="RowTitles1-Detail 2 2 2 2 4 9 2" xfId="8581"/>
    <cellStyle name="RowTitles1-Detail 2 2 2 2 4 9 2 2" xfId="8582"/>
    <cellStyle name="RowTitles1-Detail 2 2 2 2 4_STUD aligned by INSTIT" xfId="8583"/>
    <cellStyle name="RowTitles1-Detail 2 2 2 2 5" xfId="8584"/>
    <cellStyle name="RowTitles1-Detail 2 2 2 2 5 2" xfId="8585"/>
    <cellStyle name="RowTitles1-Detail 2 2 2 2 5 2 2" xfId="8586"/>
    <cellStyle name="RowTitles1-Detail 2 2 2 2 5 2 2 2" xfId="8587"/>
    <cellStyle name="RowTitles1-Detail 2 2 2 2 5 2 2 2 2" xfId="8588"/>
    <cellStyle name="RowTitles1-Detail 2 2 2 2 5 2 2 3" xfId="8589"/>
    <cellStyle name="RowTitles1-Detail 2 2 2 2 5 2 3" xfId="8590"/>
    <cellStyle name="RowTitles1-Detail 2 2 2 2 5 2 3 2" xfId="8591"/>
    <cellStyle name="RowTitles1-Detail 2 2 2 2 5 2 3 2 2" xfId="8592"/>
    <cellStyle name="RowTitles1-Detail 2 2 2 2 5 2 4" xfId="8593"/>
    <cellStyle name="RowTitles1-Detail 2 2 2 2 5 2 4 2" xfId="8594"/>
    <cellStyle name="RowTitles1-Detail 2 2 2 2 5 2 5" xfId="8595"/>
    <cellStyle name="RowTitles1-Detail 2 2 2 2 5 3" xfId="8596"/>
    <cellStyle name="RowTitles1-Detail 2 2 2 2 5 3 2" xfId="8597"/>
    <cellStyle name="RowTitles1-Detail 2 2 2 2 5 3 2 2" xfId="8598"/>
    <cellStyle name="RowTitles1-Detail 2 2 2 2 5 3 2 2 2" xfId="8599"/>
    <cellStyle name="RowTitles1-Detail 2 2 2 2 5 3 2 3" xfId="8600"/>
    <cellStyle name="RowTitles1-Detail 2 2 2 2 5 3 3" xfId="8601"/>
    <cellStyle name="RowTitles1-Detail 2 2 2 2 5 3 3 2" xfId="8602"/>
    <cellStyle name="RowTitles1-Detail 2 2 2 2 5 3 3 2 2" xfId="8603"/>
    <cellStyle name="RowTitles1-Detail 2 2 2 2 5 3 4" xfId="8604"/>
    <cellStyle name="RowTitles1-Detail 2 2 2 2 5 3 4 2" xfId="8605"/>
    <cellStyle name="RowTitles1-Detail 2 2 2 2 5 3 5" xfId="8606"/>
    <cellStyle name="RowTitles1-Detail 2 2 2 2 5 4" xfId="8607"/>
    <cellStyle name="RowTitles1-Detail 2 2 2 2 5 4 2" xfId="8608"/>
    <cellStyle name="RowTitles1-Detail 2 2 2 2 5 5" xfId="8609"/>
    <cellStyle name="RowTitles1-Detail 2 2 2 2 5 5 2" xfId="8610"/>
    <cellStyle name="RowTitles1-Detail 2 2 2 2 5 5 2 2" xfId="8611"/>
    <cellStyle name="RowTitles1-Detail 2 2 2 2 5 5 3" xfId="8612"/>
    <cellStyle name="RowTitles1-Detail 2 2 2 2 5 6" xfId="8613"/>
    <cellStyle name="RowTitles1-Detail 2 2 2 2 5 6 2" xfId="8614"/>
    <cellStyle name="RowTitles1-Detail 2 2 2 2 5 6 2 2" xfId="8615"/>
    <cellStyle name="RowTitles1-Detail 2 2 2 2 6" xfId="8616"/>
    <cellStyle name="RowTitles1-Detail 2 2 2 2 6 2" xfId="8617"/>
    <cellStyle name="RowTitles1-Detail 2 2 2 2 6 2 2" xfId="8618"/>
    <cellStyle name="RowTitles1-Detail 2 2 2 2 6 2 2 2" xfId="8619"/>
    <cellStyle name="RowTitles1-Detail 2 2 2 2 6 2 2 2 2" xfId="8620"/>
    <cellStyle name="RowTitles1-Detail 2 2 2 2 6 2 2 3" xfId="8621"/>
    <cellStyle name="RowTitles1-Detail 2 2 2 2 6 2 3" xfId="8622"/>
    <cellStyle name="RowTitles1-Detail 2 2 2 2 6 2 3 2" xfId="8623"/>
    <cellStyle name="RowTitles1-Detail 2 2 2 2 6 2 3 2 2" xfId="8624"/>
    <cellStyle name="RowTitles1-Detail 2 2 2 2 6 2 4" xfId="8625"/>
    <cellStyle name="RowTitles1-Detail 2 2 2 2 6 2 4 2" xfId="8626"/>
    <cellStyle name="RowTitles1-Detail 2 2 2 2 6 2 5" xfId="8627"/>
    <cellStyle name="RowTitles1-Detail 2 2 2 2 6 3" xfId="8628"/>
    <cellStyle name="RowTitles1-Detail 2 2 2 2 6 3 2" xfId="8629"/>
    <cellStyle name="RowTitles1-Detail 2 2 2 2 6 3 2 2" xfId="8630"/>
    <cellStyle name="RowTitles1-Detail 2 2 2 2 6 3 2 2 2" xfId="8631"/>
    <cellStyle name="RowTitles1-Detail 2 2 2 2 6 3 2 3" xfId="8632"/>
    <cellStyle name="RowTitles1-Detail 2 2 2 2 6 3 3" xfId="8633"/>
    <cellStyle name="RowTitles1-Detail 2 2 2 2 6 3 3 2" xfId="8634"/>
    <cellStyle name="RowTitles1-Detail 2 2 2 2 6 3 3 2 2" xfId="8635"/>
    <cellStyle name="RowTitles1-Detail 2 2 2 2 6 3 4" xfId="8636"/>
    <cellStyle name="RowTitles1-Detail 2 2 2 2 6 3 4 2" xfId="8637"/>
    <cellStyle name="RowTitles1-Detail 2 2 2 2 6 3 5" xfId="8638"/>
    <cellStyle name="RowTitles1-Detail 2 2 2 2 6 4" xfId="8639"/>
    <cellStyle name="RowTitles1-Detail 2 2 2 2 6 4 2" xfId="8640"/>
    <cellStyle name="RowTitles1-Detail 2 2 2 2 6 5" xfId="8641"/>
    <cellStyle name="RowTitles1-Detail 2 2 2 2 6 5 2" xfId="8642"/>
    <cellStyle name="RowTitles1-Detail 2 2 2 2 6 5 2 2" xfId="8643"/>
    <cellStyle name="RowTitles1-Detail 2 2 2 2 6 6" xfId="8644"/>
    <cellStyle name="RowTitles1-Detail 2 2 2 2 6 6 2" xfId="8645"/>
    <cellStyle name="RowTitles1-Detail 2 2 2 2 6 7" xfId="8646"/>
    <cellStyle name="RowTitles1-Detail 2 2 2 2 7" xfId="8647"/>
    <cellStyle name="RowTitles1-Detail 2 2 2 2 7 2" xfId="8648"/>
    <cellStyle name="RowTitles1-Detail 2 2 2 2 7 2 2" xfId="8649"/>
    <cellStyle name="RowTitles1-Detail 2 2 2 2 7 2 2 2" xfId="8650"/>
    <cellStyle name="RowTitles1-Detail 2 2 2 2 7 2 2 2 2" xfId="8651"/>
    <cellStyle name="RowTitles1-Detail 2 2 2 2 7 2 2 3" xfId="8652"/>
    <cellStyle name="RowTitles1-Detail 2 2 2 2 7 2 3" xfId="8653"/>
    <cellStyle name="RowTitles1-Detail 2 2 2 2 7 2 3 2" xfId="8654"/>
    <cellStyle name="RowTitles1-Detail 2 2 2 2 7 2 3 2 2" xfId="8655"/>
    <cellStyle name="RowTitles1-Detail 2 2 2 2 7 2 4" xfId="8656"/>
    <cellStyle name="RowTitles1-Detail 2 2 2 2 7 2 4 2" xfId="8657"/>
    <cellStyle name="RowTitles1-Detail 2 2 2 2 7 2 5" xfId="8658"/>
    <cellStyle name="RowTitles1-Detail 2 2 2 2 7 3" xfId="8659"/>
    <cellStyle name="RowTitles1-Detail 2 2 2 2 7 3 2" xfId="8660"/>
    <cellStyle name="RowTitles1-Detail 2 2 2 2 7 3 2 2" xfId="8661"/>
    <cellStyle name="RowTitles1-Detail 2 2 2 2 7 3 2 2 2" xfId="8662"/>
    <cellStyle name="RowTitles1-Detail 2 2 2 2 7 3 2 3" xfId="8663"/>
    <cellStyle name="RowTitles1-Detail 2 2 2 2 7 3 3" xfId="8664"/>
    <cellStyle name="RowTitles1-Detail 2 2 2 2 7 3 3 2" xfId="8665"/>
    <cellStyle name="RowTitles1-Detail 2 2 2 2 7 3 3 2 2" xfId="8666"/>
    <cellStyle name="RowTitles1-Detail 2 2 2 2 7 3 4" xfId="8667"/>
    <cellStyle name="RowTitles1-Detail 2 2 2 2 7 3 4 2" xfId="8668"/>
    <cellStyle name="RowTitles1-Detail 2 2 2 2 7 3 5" xfId="8669"/>
    <cellStyle name="RowTitles1-Detail 2 2 2 2 7 4" xfId="8670"/>
    <cellStyle name="RowTitles1-Detail 2 2 2 2 7 4 2" xfId="8671"/>
    <cellStyle name="RowTitles1-Detail 2 2 2 2 7 5" xfId="8672"/>
    <cellStyle name="RowTitles1-Detail 2 2 2 2 7 5 2" xfId="8673"/>
    <cellStyle name="RowTitles1-Detail 2 2 2 2 7 5 2 2" xfId="8674"/>
    <cellStyle name="RowTitles1-Detail 2 2 2 2 7 5 3" xfId="8675"/>
    <cellStyle name="RowTitles1-Detail 2 2 2 2 7 6" xfId="8676"/>
    <cellStyle name="RowTitles1-Detail 2 2 2 2 7 6 2" xfId="8677"/>
    <cellStyle name="RowTitles1-Detail 2 2 2 2 7 6 2 2" xfId="8678"/>
    <cellStyle name="RowTitles1-Detail 2 2 2 2 7 7" xfId="8679"/>
    <cellStyle name="RowTitles1-Detail 2 2 2 2 7 7 2" xfId="8680"/>
    <cellStyle name="RowTitles1-Detail 2 2 2 2 7 8" xfId="8681"/>
    <cellStyle name="RowTitles1-Detail 2 2 2 2 8" xfId="8682"/>
    <cellStyle name="RowTitles1-Detail 2 2 2 2 8 2" xfId="8683"/>
    <cellStyle name="RowTitles1-Detail 2 2 2 2 8 2 2" xfId="8684"/>
    <cellStyle name="RowTitles1-Detail 2 2 2 2 8 2 2 2" xfId="8685"/>
    <cellStyle name="RowTitles1-Detail 2 2 2 2 8 2 2 2 2" xfId="8686"/>
    <cellStyle name="RowTitles1-Detail 2 2 2 2 8 2 2 3" xfId="8687"/>
    <cellStyle name="RowTitles1-Detail 2 2 2 2 8 2 3" xfId="8688"/>
    <cellStyle name="RowTitles1-Detail 2 2 2 2 8 2 3 2" xfId="8689"/>
    <cellStyle name="RowTitles1-Detail 2 2 2 2 8 2 3 2 2" xfId="8690"/>
    <cellStyle name="RowTitles1-Detail 2 2 2 2 8 2 4" xfId="8691"/>
    <cellStyle name="RowTitles1-Detail 2 2 2 2 8 2 4 2" xfId="8692"/>
    <cellStyle name="RowTitles1-Detail 2 2 2 2 8 2 5" xfId="8693"/>
    <cellStyle name="RowTitles1-Detail 2 2 2 2 8 3" xfId="8694"/>
    <cellStyle name="RowTitles1-Detail 2 2 2 2 8 3 2" xfId="8695"/>
    <cellStyle name="RowTitles1-Detail 2 2 2 2 8 3 2 2" xfId="8696"/>
    <cellStyle name="RowTitles1-Detail 2 2 2 2 8 3 2 2 2" xfId="8697"/>
    <cellStyle name="RowTitles1-Detail 2 2 2 2 8 3 2 3" xfId="8698"/>
    <cellStyle name="RowTitles1-Detail 2 2 2 2 8 3 3" xfId="8699"/>
    <cellStyle name="RowTitles1-Detail 2 2 2 2 8 3 3 2" xfId="8700"/>
    <cellStyle name="RowTitles1-Detail 2 2 2 2 8 3 3 2 2" xfId="8701"/>
    <cellStyle name="RowTitles1-Detail 2 2 2 2 8 3 4" xfId="8702"/>
    <cellStyle name="RowTitles1-Detail 2 2 2 2 8 3 4 2" xfId="8703"/>
    <cellStyle name="RowTitles1-Detail 2 2 2 2 8 3 5" xfId="8704"/>
    <cellStyle name="RowTitles1-Detail 2 2 2 2 8 4" xfId="8705"/>
    <cellStyle name="RowTitles1-Detail 2 2 2 2 8 4 2" xfId="8706"/>
    <cellStyle name="RowTitles1-Detail 2 2 2 2 8 4 2 2" xfId="8707"/>
    <cellStyle name="RowTitles1-Detail 2 2 2 2 8 4 3" xfId="8708"/>
    <cellStyle name="RowTitles1-Detail 2 2 2 2 8 5" xfId="8709"/>
    <cellStyle name="RowTitles1-Detail 2 2 2 2 8 5 2" xfId="8710"/>
    <cellStyle name="RowTitles1-Detail 2 2 2 2 8 5 2 2" xfId="8711"/>
    <cellStyle name="RowTitles1-Detail 2 2 2 2 8 6" xfId="8712"/>
    <cellStyle name="RowTitles1-Detail 2 2 2 2 8 6 2" xfId="8713"/>
    <cellStyle name="RowTitles1-Detail 2 2 2 2 8 7" xfId="8714"/>
    <cellStyle name="RowTitles1-Detail 2 2 2 2 9" xfId="8715"/>
    <cellStyle name="RowTitles1-Detail 2 2 2 2 9 2" xfId="8716"/>
    <cellStyle name="RowTitles1-Detail 2 2 2 2 9 2 2" xfId="8717"/>
    <cellStyle name="RowTitles1-Detail 2 2 2 2 9 2 2 2" xfId="8718"/>
    <cellStyle name="RowTitles1-Detail 2 2 2 2 9 2 2 2 2" xfId="8719"/>
    <cellStyle name="RowTitles1-Detail 2 2 2 2 9 2 2 3" xfId="8720"/>
    <cellStyle name="RowTitles1-Detail 2 2 2 2 9 2 3" xfId="8721"/>
    <cellStyle name="RowTitles1-Detail 2 2 2 2 9 2 3 2" xfId="8722"/>
    <cellStyle name="RowTitles1-Detail 2 2 2 2 9 2 3 2 2" xfId="8723"/>
    <cellStyle name="RowTitles1-Detail 2 2 2 2 9 2 4" xfId="8724"/>
    <cellStyle name="RowTitles1-Detail 2 2 2 2 9 2 4 2" xfId="8725"/>
    <cellStyle name="RowTitles1-Detail 2 2 2 2 9 2 5" xfId="8726"/>
    <cellStyle name="RowTitles1-Detail 2 2 2 2 9 3" xfId="8727"/>
    <cellStyle name="RowTitles1-Detail 2 2 2 2 9 3 2" xfId="8728"/>
    <cellStyle name="RowTitles1-Detail 2 2 2 2 9 3 2 2" xfId="8729"/>
    <cellStyle name="RowTitles1-Detail 2 2 2 2 9 3 2 2 2" xfId="8730"/>
    <cellStyle name="RowTitles1-Detail 2 2 2 2 9 3 2 3" xfId="8731"/>
    <cellStyle name="RowTitles1-Detail 2 2 2 2 9 3 3" xfId="8732"/>
    <cellStyle name="RowTitles1-Detail 2 2 2 2 9 3 3 2" xfId="8733"/>
    <cellStyle name="RowTitles1-Detail 2 2 2 2 9 3 3 2 2" xfId="8734"/>
    <cellStyle name="RowTitles1-Detail 2 2 2 2 9 3 4" xfId="8735"/>
    <cellStyle name="RowTitles1-Detail 2 2 2 2 9 3 4 2" xfId="8736"/>
    <cellStyle name="RowTitles1-Detail 2 2 2 2 9 3 5" xfId="8737"/>
    <cellStyle name="RowTitles1-Detail 2 2 2 2 9 4" xfId="8738"/>
    <cellStyle name="RowTitles1-Detail 2 2 2 2 9 4 2" xfId="8739"/>
    <cellStyle name="RowTitles1-Detail 2 2 2 2 9 4 2 2" xfId="8740"/>
    <cellStyle name="RowTitles1-Detail 2 2 2 2 9 4 3" xfId="8741"/>
    <cellStyle name="RowTitles1-Detail 2 2 2 2 9 5" xfId="8742"/>
    <cellStyle name="RowTitles1-Detail 2 2 2 2 9 5 2" xfId="8743"/>
    <cellStyle name="RowTitles1-Detail 2 2 2 2 9 5 2 2" xfId="8744"/>
    <cellStyle name="RowTitles1-Detail 2 2 2 2 9 6" xfId="8745"/>
    <cellStyle name="RowTitles1-Detail 2 2 2 2 9 6 2" xfId="8746"/>
    <cellStyle name="RowTitles1-Detail 2 2 2 2 9 7" xfId="8747"/>
    <cellStyle name="RowTitles1-Detail 2 2 2 2_STUD aligned by INSTIT" xfId="8748"/>
    <cellStyle name="RowTitles1-Detail 2 2 2 3" xfId="8749"/>
    <cellStyle name="RowTitles1-Detail 2 2 2 3 2" xfId="8750"/>
    <cellStyle name="RowTitles1-Detail 2 2 2 3 2 2" xfId="8751"/>
    <cellStyle name="RowTitles1-Detail 2 2 2 3 2 2 2" xfId="8752"/>
    <cellStyle name="RowTitles1-Detail 2 2 2 3 2 2 2 2" xfId="8753"/>
    <cellStyle name="RowTitles1-Detail 2 2 2 3 2 2 2 2 2" xfId="8754"/>
    <cellStyle name="RowTitles1-Detail 2 2 2 3 2 2 2 3" xfId="8755"/>
    <cellStyle name="RowTitles1-Detail 2 2 2 3 2 2 3" xfId="8756"/>
    <cellStyle name="RowTitles1-Detail 2 2 2 3 2 2 3 2" xfId="8757"/>
    <cellStyle name="RowTitles1-Detail 2 2 2 3 2 2 3 2 2" xfId="8758"/>
    <cellStyle name="RowTitles1-Detail 2 2 2 3 2 2 4" xfId="8759"/>
    <cellStyle name="RowTitles1-Detail 2 2 2 3 2 2 4 2" xfId="8760"/>
    <cellStyle name="RowTitles1-Detail 2 2 2 3 2 2 5" xfId="8761"/>
    <cellStyle name="RowTitles1-Detail 2 2 2 3 2 3" xfId="8762"/>
    <cellStyle name="RowTitles1-Detail 2 2 2 3 2 3 2" xfId="8763"/>
    <cellStyle name="RowTitles1-Detail 2 2 2 3 2 3 2 2" xfId="8764"/>
    <cellStyle name="RowTitles1-Detail 2 2 2 3 2 3 2 2 2" xfId="8765"/>
    <cellStyle name="RowTitles1-Detail 2 2 2 3 2 3 2 3" xfId="8766"/>
    <cellStyle name="RowTitles1-Detail 2 2 2 3 2 3 3" xfId="8767"/>
    <cellStyle name="RowTitles1-Detail 2 2 2 3 2 3 3 2" xfId="8768"/>
    <cellStyle name="RowTitles1-Detail 2 2 2 3 2 3 3 2 2" xfId="8769"/>
    <cellStyle name="RowTitles1-Detail 2 2 2 3 2 3 4" xfId="8770"/>
    <cellStyle name="RowTitles1-Detail 2 2 2 3 2 3 4 2" xfId="8771"/>
    <cellStyle name="RowTitles1-Detail 2 2 2 3 2 3 5" xfId="8772"/>
    <cellStyle name="RowTitles1-Detail 2 2 2 3 2 4" xfId="8773"/>
    <cellStyle name="RowTitles1-Detail 2 2 2 3 2 4 2" xfId="8774"/>
    <cellStyle name="RowTitles1-Detail 2 2 2 3 2 5" xfId="8775"/>
    <cellStyle name="RowTitles1-Detail 2 2 2 3 2 5 2" xfId="8776"/>
    <cellStyle name="RowTitles1-Detail 2 2 2 3 2 5 2 2" xfId="8777"/>
    <cellStyle name="RowTitles1-Detail 2 2 2 3 3" xfId="8778"/>
    <cellStyle name="RowTitles1-Detail 2 2 2 3 3 2" xfId="8779"/>
    <cellStyle name="RowTitles1-Detail 2 2 2 3 3 2 2" xfId="8780"/>
    <cellStyle name="RowTitles1-Detail 2 2 2 3 3 2 2 2" xfId="8781"/>
    <cellStyle name="RowTitles1-Detail 2 2 2 3 3 2 2 2 2" xfId="8782"/>
    <cellStyle name="RowTitles1-Detail 2 2 2 3 3 2 2 3" xfId="8783"/>
    <cellStyle name="RowTitles1-Detail 2 2 2 3 3 2 3" xfId="8784"/>
    <cellStyle name="RowTitles1-Detail 2 2 2 3 3 2 3 2" xfId="8785"/>
    <cellStyle name="RowTitles1-Detail 2 2 2 3 3 2 3 2 2" xfId="8786"/>
    <cellStyle name="RowTitles1-Detail 2 2 2 3 3 2 4" xfId="8787"/>
    <cellStyle name="RowTitles1-Detail 2 2 2 3 3 2 4 2" xfId="8788"/>
    <cellStyle name="RowTitles1-Detail 2 2 2 3 3 2 5" xfId="8789"/>
    <cellStyle name="RowTitles1-Detail 2 2 2 3 3 3" xfId="8790"/>
    <cellStyle name="RowTitles1-Detail 2 2 2 3 3 3 2" xfId="8791"/>
    <cellStyle name="RowTitles1-Detail 2 2 2 3 3 3 2 2" xfId="8792"/>
    <cellStyle name="RowTitles1-Detail 2 2 2 3 3 3 2 2 2" xfId="8793"/>
    <cellStyle name="RowTitles1-Detail 2 2 2 3 3 3 2 3" xfId="8794"/>
    <cellStyle name="RowTitles1-Detail 2 2 2 3 3 3 3" xfId="8795"/>
    <cellStyle name="RowTitles1-Detail 2 2 2 3 3 3 3 2" xfId="8796"/>
    <cellStyle name="RowTitles1-Detail 2 2 2 3 3 3 3 2 2" xfId="8797"/>
    <cellStyle name="RowTitles1-Detail 2 2 2 3 3 3 4" xfId="8798"/>
    <cellStyle name="RowTitles1-Detail 2 2 2 3 3 3 4 2" xfId="8799"/>
    <cellStyle name="RowTitles1-Detail 2 2 2 3 3 3 5" xfId="8800"/>
    <cellStyle name="RowTitles1-Detail 2 2 2 3 3 4" xfId="8801"/>
    <cellStyle name="RowTitles1-Detail 2 2 2 3 3 4 2" xfId="8802"/>
    <cellStyle name="RowTitles1-Detail 2 2 2 3 3 5" xfId="8803"/>
    <cellStyle name="RowTitles1-Detail 2 2 2 3 3 5 2" xfId="8804"/>
    <cellStyle name="RowTitles1-Detail 2 2 2 3 3 5 2 2" xfId="8805"/>
    <cellStyle name="RowTitles1-Detail 2 2 2 3 3 5 3" xfId="8806"/>
    <cellStyle name="RowTitles1-Detail 2 2 2 3 3 6" xfId="8807"/>
    <cellStyle name="RowTitles1-Detail 2 2 2 3 3 6 2" xfId="8808"/>
    <cellStyle name="RowTitles1-Detail 2 2 2 3 3 6 2 2" xfId="8809"/>
    <cellStyle name="RowTitles1-Detail 2 2 2 3 3 7" xfId="8810"/>
    <cellStyle name="RowTitles1-Detail 2 2 2 3 3 7 2" xfId="8811"/>
    <cellStyle name="RowTitles1-Detail 2 2 2 3 3 8" xfId="8812"/>
    <cellStyle name="RowTitles1-Detail 2 2 2 3 4" xfId="8813"/>
    <cellStyle name="RowTitles1-Detail 2 2 2 3 4 2" xfId="8814"/>
    <cellStyle name="RowTitles1-Detail 2 2 2 3 4 2 2" xfId="8815"/>
    <cellStyle name="RowTitles1-Detail 2 2 2 3 4 2 2 2" xfId="8816"/>
    <cellStyle name="RowTitles1-Detail 2 2 2 3 4 2 2 2 2" xfId="8817"/>
    <cellStyle name="RowTitles1-Detail 2 2 2 3 4 2 2 3" xfId="8818"/>
    <cellStyle name="RowTitles1-Detail 2 2 2 3 4 2 3" xfId="8819"/>
    <cellStyle name="RowTitles1-Detail 2 2 2 3 4 2 3 2" xfId="8820"/>
    <cellStyle name="RowTitles1-Detail 2 2 2 3 4 2 3 2 2" xfId="8821"/>
    <cellStyle name="RowTitles1-Detail 2 2 2 3 4 2 4" xfId="8822"/>
    <cellStyle name="RowTitles1-Detail 2 2 2 3 4 2 4 2" xfId="8823"/>
    <cellStyle name="RowTitles1-Detail 2 2 2 3 4 2 5" xfId="8824"/>
    <cellStyle name="RowTitles1-Detail 2 2 2 3 4 3" xfId="8825"/>
    <cellStyle name="RowTitles1-Detail 2 2 2 3 4 3 2" xfId="8826"/>
    <cellStyle name="RowTitles1-Detail 2 2 2 3 4 3 2 2" xfId="8827"/>
    <cellStyle name="RowTitles1-Detail 2 2 2 3 4 3 2 2 2" xfId="8828"/>
    <cellStyle name="RowTitles1-Detail 2 2 2 3 4 3 2 3" xfId="8829"/>
    <cellStyle name="RowTitles1-Detail 2 2 2 3 4 3 3" xfId="8830"/>
    <cellStyle name="RowTitles1-Detail 2 2 2 3 4 3 3 2" xfId="8831"/>
    <cellStyle name="RowTitles1-Detail 2 2 2 3 4 3 3 2 2" xfId="8832"/>
    <cellStyle name="RowTitles1-Detail 2 2 2 3 4 3 4" xfId="8833"/>
    <cellStyle name="RowTitles1-Detail 2 2 2 3 4 3 4 2" xfId="8834"/>
    <cellStyle name="RowTitles1-Detail 2 2 2 3 4 3 5" xfId="8835"/>
    <cellStyle name="RowTitles1-Detail 2 2 2 3 4 4" xfId="8836"/>
    <cellStyle name="RowTitles1-Detail 2 2 2 3 4 4 2" xfId="8837"/>
    <cellStyle name="RowTitles1-Detail 2 2 2 3 4 4 2 2" xfId="8838"/>
    <cellStyle name="RowTitles1-Detail 2 2 2 3 4 4 3" xfId="8839"/>
    <cellStyle name="RowTitles1-Detail 2 2 2 3 4 5" xfId="8840"/>
    <cellStyle name="RowTitles1-Detail 2 2 2 3 4 5 2" xfId="8841"/>
    <cellStyle name="RowTitles1-Detail 2 2 2 3 4 5 2 2" xfId="8842"/>
    <cellStyle name="RowTitles1-Detail 2 2 2 3 4 6" xfId="8843"/>
    <cellStyle name="RowTitles1-Detail 2 2 2 3 4 6 2" xfId="8844"/>
    <cellStyle name="RowTitles1-Detail 2 2 2 3 4 7" xfId="8845"/>
    <cellStyle name="RowTitles1-Detail 2 2 2 3 5" xfId="8846"/>
    <cellStyle name="RowTitles1-Detail 2 2 2 3 5 2" xfId="8847"/>
    <cellStyle name="RowTitles1-Detail 2 2 2 3 5 2 2" xfId="8848"/>
    <cellStyle name="RowTitles1-Detail 2 2 2 3 5 2 2 2" xfId="8849"/>
    <cellStyle name="RowTitles1-Detail 2 2 2 3 5 2 2 2 2" xfId="8850"/>
    <cellStyle name="RowTitles1-Detail 2 2 2 3 5 2 2 3" xfId="8851"/>
    <cellStyle name="RowTitles1-Detail 2 2 2 3 5 2 3" xfId="8852"/>
    <cellStyle name="RowTitles1-Detail 2 2 2 3 5 2 3 2" xfId="8853"/>
    <cellStyle name="RowTitles1-Detail 2 2 2 3 5 2 3 2 2" xfId="8854"/>
    <cellStyle name="RowTitles1-Detail 2 2 2 3 5 2 4" xfId="8855"/>
    <cellStyle name="RowTitles1-Detail 2 2 2 3 5 2 4 2" xfId="8856"/>
    <cellStyle name="RowTitles1-Detail 2 2 2 3 5 2 5" xfId="8857"/>
    <cellStyle name="RowTitles1-Detail 2 2 2 3 5 3" xfId="8858"/>
    <cellStyle name="RowTitles1-Detail 2 2 2 3 5 3 2" xfId="8859"/>
    <cellStyle name="RowTitles1-Detail 2 2 2 3 5 3 2 2" xfId="8860"/>
    <cellStyle name="RowTitles1-Detail 2 2 2 3 5 3 2 2 2" xfId="8861"/>
    <cellStyle name="RowTitles1-Detail 2 2 2 3 5 3 2 3" xfId="8862"/>
    <cellStyle name="RowTitles1-Detail 2 2 2 3 5 3 3" xfId="8863"/>
    <cellStyle name="RowTitles1-Detail 2 2 2 3 5 3 3 2" xfId="8864"/>
    <cellStyle name="RowTitles1-Detail 2 2 2 3 5 3 3 2 2" xfId="8865"/>
    <cellStyle name="RowTitles1-Detail 2 2 2 3 5 3 4" xfId="8866"/>
    <cellStyle name="RowTitles1-Detail 2 2 2 3 5 3 4 2" xfId="8867"/>
    <cellStyle name="RowTitles1-Detail 2 2 2 3 5 3 5" xfId="8868"/>
    <cellStyle name="RowTitles1-Detail 2 2 2 3 5 4" xfId="8869"/>
    <cellStyle name="RowTitles1-Detail 2 2 2 3 5 4 2" xfId="8870"/>
    <cellStyle name="RowTitles1-Detail 2 2 2 3 5 4 2 2" xfId="8871"/>
    <cellStyle name="RowTitles1-Detail 2 2 2 3 5 4 3" xfId="8872"/>
    <cellStyle name="RowTitles1-Detail 2 2 2 3 5 5" xfId="8873"/>
    <cellStyle name="RowTitles1-Detail 2 2 2 3 5 5 2" xfId="8874"/>
    <cellStyle name="RowTitles1-Detail 2 2 2 3 5 5 2 2" xfId="8875"/>
    <cellStyle name="RowTitles1-Detail 2 2 2 3 5 6" xfId="8876"/>
    <cellStyle name="RowTitles1-Detail 2 2 2 3 5 6 2" xfId="8877"/>
    <cellStyle name="RowTitles1-Detail 2 2 2 3 5 7" xfId="8878"/>
    <cellStyle name="RowTitles1-Detail 2 2 2 3 6" xfId="8879"/>
    <cellStyle name="RowTitles1-Detail 2 2 2 3 6 2" xfId="8880"/>
    <cellStyle name="RowTitles1-Detail 2 2 2 3 6 2 2" xfId="8881"/>
    <cellStyle name="RowTitles1-Detail 2 2 2 3 6 2 2 2" xfId="8882"/>
    <cellStyle name="RowTitles1-Detail 2 2 2 3 6 2 2 2 2" xfId="8883"/>
    <cellStyle name="RowTitles1-Detail 2 2 2 3 6 2 2 3" xfId="8884"/>
    <cellStyle name="RowTitles1-Detail 2 2 2 3 6 2 3" xfId="8885"/>
    <cellStyle name="RowTitles1-Detail 2 2 2 3 6 2 3 2" xfId="8886"/>
    <cellStyle name="RowTitles1-Detail 2 2 2 3 6 2 3 2 2" xfId="8887"/>
    <cellStyle name="RowTitles1-Detail 2 2 2 3 6 2 4" xfId="8888"/>
    <cellStyle name="RowTitles1-Detail 2 2 2 3 6 2 4 2" xfId="8889"/>
    <cellStyle name="RowTitles1-Detail 2 2 2 3 6 2 5" xfId="8890"/>
    <cellStyle name="RowTitles1-Detail 2 2 2 3 6 3" xfId="8891"/>
    <cellStyle name="RowTitles1-Detail 2 2 2 3 6 3 2" xfId="8892"/>
    <cellStyle name="RowTitles1-Detail 2 2 2 3 6 3 2 2" xfId="8893"/>
    <cellStyle name="RowTitles1-Detail 2 2 2 3 6 3 2 2 2" xfId="8894"/>
    <cellStyle name="RowTitles1-Detail 2 2 2 3 6 3 2 3" xfId="8895"/>
    <cellStyle name="RowTitles1-Detail 2 2 2 3 6 3 3" xfId="8896"/>
    <cellStyle name="RowTitles1-Detail 2 2 2 3 6 3 3 2" xfId="8897"/>
    <cellStyle name="RowTitles1-Detail 2 2 2 3 6 3 3 2 2" xfId="8898"/>
    <cellStyle name="RowTitles1-Detail 2 2 2 3 6 3 4" xfId="8899"/>
    <cellStyle name="RowTitles1-Detail 2 2 2 3 6 3 4 2" xfId="8900"/>
    <cellStyle name="RowTitles1-Detail 2 2 2 3 6 3 5" xfId="8901"/>
    <cellStyle name="RowTitles1-Detail 2 2 2 3 6 4" xfId="8902"/>
    <cellStyle name="RowTitles1-Detail 2 2 2 3 6 4 2" xfId="8903"/>
    <cellStyle name="RowTitles1-Detail 2 2 2 3 6 4 2 2" xfId="8904"/>
    <cellStyle name="RowTitles1-Detail 2 2 2 3 6 4 3" xfId="8905"/>
    <cellStyle name="RowTitles1-Detail 2 2 2 3 6 5" xfId="8906"/>
    <cellStyle name="RowTitles1-Detail 2 2 2 3 6 5 2" xfId="8907"/>
    <cellStyle name="RowTitles1-Detail 2 2 2 3 6 5 2 2" xfId="8908"/>
    <cellStyle name="RowTitles1-Detail 2 2 2 3 6 6" xfId="8909"/>
    <cellStyle name="RowTitles1-Detail 2 2 2 3 6 6 2" xfId="8910"/>
    <cellStyle name="RowTitles1-Detail 2 2 2 3 6 7" xfId="8911"/>
    <cellStyle name="RowTitles1-Detail 2 2 2 3 7" xfId="8912"/>
    <cellStyle name="RowTitles1-Detail 2 2 2 3 7 2" xfId="8913"/>
    <cellStyle name="RowTitles1-Detail 2 2 2 3 7 2 2" xfId="8914"/>
    <cellStyle name="RowTitles1-Detail 2 2 2 3 7 2 2 2" xfId="8915"/>
    <cellStyle name="RowTitles1-Detail 2 2 2 3 7 2 3" xfId="8916"/>
    <cellStyle name="RowTitles1-Detail 2 2 2 3 7 3" xfId="8917"/>
    <cellStyle name="RowTitles1-Detail 2 2 2 3 7 3 2" xfId="8918"/>
    <cellStyle name="RowTitles1-Detail 2 2 2 3 7 3 2 2" xfId="8919"/>
    <cellStyle name="RowTitles1-Detail 2 2 2 3 7 4" xfId="8920"/>
    <cellStyle name="RowTitles1-Detail 2 2 2 3 7 4 2" xfId="8921"/>
    <cellStyle name="RowTitles1-Detail 2 2 2 3 7 5" xfId="8922"/>
    <cellStyle name="RowTitles1-Detail 2 2 2 3 8" xfId="8923"/>
    <cellStyle name="RowTitles1-Detail 2 2 2 3 8 2" xfId="8924"/>
    <cellStyle name="RowTitles1-Detail 2 2 2 3 9" xfId="8925"/>
    <cellStyle name="RowTitles1-Detail 2 2 2 3 9 2" xfId="8926"/>
    <cellStyle name="RowTitles1-Detail 2 2 2 3 9 2 2" xfId="8927"/>
    <cellStyle name="RowTitles1-Detail 2 2 2 3_STUD aligned by INSTIT" xfId="8928"/>
    <cellStyle name="RowTitles1-Detail 2 2 2 4" xfId="8929"/>
    <cellStyle name="RowTitles1-Detail 2 2 2 4 2" xfId="8930"/>
    <cellStyle name="RowTitles1-Detail 2 2 2 4 2 2" xfId="8931"/>
    <cellStyle name="RowTitles1-Detail 2 2 2 4 2 2 2" xfId="8932"/>
    <cellStyle name="RowTitles1-Detail 2 2 2 4 2 2 2 2" xfId="8933"/>
    <cellStyle name="RowTitles1-Detail 2 2 2 4 2 2 2 2 2" xfId="8934"/>
    <cellStyle name="RowTitles1-Detail 2 2 2 4 2 2 2 3" xfId="8935"/>
    <cellStyle name="RowTitles1-Detail 2 2 2 4 2 2 3" xfId="8936"/>
    <cellStyle name="RowTitles1-Detail 2 2 2 4 2 2 3 2" xfId="8937"/>
    <cellStyle name="RowTitles1-Detail 2 2 2 4 2 2 3 2 2" xfId="8938"/>
    <cellStyle name="RowTitles1-Detail 2 2 2 4 2 2 4" xfId="8939"/>
    <cellStyle name="RowTitles1-Detail 2 2 2 4 2 2 4 2" xfId="8940"/>
    <cellStyle name="RowTitles1-Detail 2 2 2 4 2 2 5" xfId="8941"/>
    <cellStyle name="RowTitles1-Detail 2 2 2 4 2 3" xfId="8942"/>
    <cellStyle name="RowTitles1-Detail 2 2 2 4 2 3 2" xfId="8943"/>
    <cellStyle name="RowTitles1-Detail 2 2 2 4 2 3 2 2" xfId="8944"/>
    <cellStyle name="RowTitles1-Detail 2 2 2 4 2 3 2 2 2" xfId="8945"/>
    <cellStyle name="RowTitles1-Detail 2 2 2 4 2 3 2 3" xfId="8946"/>
    <cellStyle name="RowTitles1-Detail 2 2 2 4 2 3 3" xfId="8947"/>
    <cellStyle name="RowTitles1-Detail 2 2 2 4 2 3 3 2" xfId="8948"/>
    <cellStyle name="RowTitles1-Detail 2 2 2 4 2 3 3 2 2" xfId="8949"/>
    <cellStyle name="RowTitles1-Detail 2 2 2 4 2 3 4" xfId="8950"/>
    <cellStyle name="RowTitles1-Detail 2 2 2 4 2 3 4 2" xfId="8951"/>
    <cellStyle name="RowTitles1-Detail 2 2 2 4 2 3 5" xfId="8952"/>
    <cellStyle name="RowTitles1-Detail 2 2 2 4 2 4" xfId="8953"/>
    <cellStyle name="RowTitles1-Detail 2 2 2 4 2 4 2" xfId="8954"/>
    <cellStyle name="RowTitles1-Detail 2 2 2 4 2 5" xfId="8955"/>
    <cellStyle name="RowTitles1-Detail 2 2 2 4 2 5 2" xfId="8956"/>
    <cellStyle name="RowTitles1-Detail 2 2 2 4 2 5 2 2" xfId="8957"/>
    <cellStyle name="RowTitles1-Detail 2 2 2 4 2 5 3" xfId="8958"/>
    <cellStyle name="RowTitles1-Detail 2 2 2 4 2 6" xfId="8959"/>
    <cellStyle name="RowTitles1-Detail 2 2 2 4 2 6 2" xfId="8960"/>
    <cellStyle name="RowTitles1-Detail 2 2 2 4 2 6 2 2" xfId="8961"/>
    <cellStyle name="RowTitles1-Detail 2 2 2 4 2 7" xfId="8962"/>
    <cellStyle name="RowTitles1-Detail 2 2 2 4 2 7 2" xfId="8963"/>
    <cellStyle name="RowTitles1-Detail 2 2 2 4 2 8" xfId="8964"/>
    <cellStyle name="RowTitles1-Detail 2 2 2 4 3" xfId="8965"/>
    <cellStyle name="RowTitles1-Detail 2 2 2 4 3 2" xfId="8966"/>
    <cellStyle name="RowTitles1-Detail 2 2 2 4 3 2 2" xfId="8967"/>
    <cellStyle name="RowTitles1-Detail 2 2 2 4 3 2 2 2" xfId="8968"/>
    <cellStyle name="RowTitles1-Detail 2 2 2 4 3 2 2 2 2" xfId="8969"/>
    <cellStyle name="RowTitles1-Detail 2 2 2 4 3 2 2 3" xfId="8970"/>
    <cellStyle name="RowTitles1-Detail 2 2 2 4 3 2 3" xfId="8971"/>
    <cellStyle name="RowTitles1-Detail 2 2 2 4 3 2 3 2" xfId="8972"/>
    <cellStyle name="RowTitles1-Detail 2 2 2 4 3 2 3 2 2" xfId="8973"/>
    <cellStyle name="RowTitles1-Detail 2 2 2 4 3 2 4" xfId="8974"/>
    <cellStyle name="RowTitles1-Detail 2 2 2 4 3 2 4 2" xfId="8975"/>
    <cellStyle name="RowTitles1-Detail 2 2 2 4 3 2 5" xfId="8976"/>
    <cellStyle name="RowTitles1-Detail 2 2 2 4 3 3" xfId="8977"/>
    <cellStyle name="RowTitles1-Detail 2 2 2 4 3 3 2" xfId="8978"/>
    <cellStyle name="RowTitles1-Detail 2 2 2 4 3 3 2 2" xfId="8979"/>
    <cellStyle name="RowTitles1-Detail 2 2 2 4 3 3 2 2 2" xfId="8980"/>
    <cellStyle name="RowTitles1-Detail 2 2 2 4 3 3 2 3" xfId="8981"/>
    <cellStyle name="RowTitles1-Detail 2 2 2 4 3 3 3" xfId="8982"/>
    <cellStyle name="RowTitles1-Detail 2 2 2 4 3 3 3 2" xfId="8983"/>
    <cellStyle name="RowTitles1-Detail 2 2 2 4 3 3 3 2 2" xfId="8984"/>
    <cellStyle name="RowTitles1-Detail 2 2 2 4 3 3 4" xfId="8985"/>
    <cellStyle name="RowTitles1-Detail 2 2 2 4 3 3 4 2" xfId="8986"/>
    <cellStyle name="RowTitles1-Detail 2 2 2 4 3 3 5" xfId="8987"/>
    <cellStyle name="RowTitles1-Detail 2 2 2 4 3 4" xfId="8988"/>
    <cellStyle name="RowTitles1-Detail 2 2 2 4 3 4 2" xfId="8989"/>
    <cellStyle name="RowTitles1-Detail 2 2 2 4 3 5" xfId="8990"/>
    <cellStyle name="RowTitles1-Detail 2 2 2 4 3 5 2" xfId="8991"/>
    <cellStyle name="RowTitles1-Detail 2 2 2 4 3 5 2 2" xfId="8992"/>
    <cellStyle name="RowTitles1-Detail 2 2 2 4 4" xfId="8993"/>
    <cellStyle name="RowTitles1-Detail 2 2 2 4 4 2" xfId="8994"/>
    <cellStyle name="RowTitles1-Detail 2 2 2 4 4 2 2" xfId="8995"/>
    <cellStyle name="RowTitles1-Detail 2 2 2 4 4 2 2 2" xfId="8996"/>
    <cellStyle name="RowTitles1-Detail 2 2 2 4 4 2 2 2 2" xfId="8997"/>
    <cellStyle name="RowTitles1-Detail 2 2 2 4 4 2 2 3" xfId="8998"/>
    <cellStyle name="RowTitles1-Detail 2 2 2 4 4 2 3" xfId="8999"/>
    <cellStyle name="RowTitles1-Detail 2 2 2 4 4 2 3 2" xfId="9000"/>
    <cellStyle name="RowTitles1-Detail 2 2 2 4 4 2 3 2 2" xfId="9001"/>
    <cellStyle name="RowTitles1-Detail 2 2 2 4 4 2 4" xfId="9002"/>
    <cellStyle name="RowTitles1-Detail 2 2 2 4 4 2 4 2" xfId="9003"/>
    <cellStyle name="RowTitles1-Detail 2 2 2 4 4 2 5" xfId="9004"/>
    <cellStyle name="RowTitles1-Detail 2 2 2 4 4 3" xfId="9005"/>
    <cellStyle name="RowTitles1-Detail 2 2 2 4 4 3 2" xfId="9006"/>
    <cellStyle name="RowTitles1-Detail 2 2 2 4 4 3 2 2" xfId="9007"/>
    <cellStyle name="RowTitles1-Detail 2 2 2 4 4 3 2 2 2" xfId="9008"/>
    <cellStyle name="RowTitles1-Detail 2 2 2 4 4 3 2 3" xfId="9009"/>
    <cellStyle name="RowTitles1-Detail 2 2 2 4 4 3 3" xfId="9010"/>
    <cellStyle name="RowTitles1-Detail 2 2 2 4 4 3 3 2" xfId="9011"/>
    <cellStyle name="RowTitles1-Detail 2 2 2 4 4 3 3 2 2" xfId="9012"/>
    <cellStyle name="RowTitles1-Detail 2 2 2 4 4 3 4" xfId="9013"/>
    <cellStyle name="RowTitles1-Detail 2 2 2 4 4 3 4 2" xfId="9014"/>
    <cellStyle name="RowTitles1-Detail 2 2 2 4 4 3 5" xfId="9015"/>
    <cellStyle name="RowTitles1-Detail 2 2 2 4 4 4" xfId="9016"/>
    <cellStyle name="RowTitles1-Detail 2 2 2 4 4 4 2" xfId="9017"/>
    <cellStyle name="RowTitles1-Detail 2 2 2 4 4 4 2 2" xfId="9018"/>
    <cellStyle name="RowTitles1-Detail 2 2 2 4 4 4 3" xfId="9019"/>
    <cellStyle name="RowTitles1-Detail 2 2 2 4 4 5" xfId="9020"/>
    <cellStyle name="RowTitles1-Detail 2 2 2 4 4 5 2" xfId="9021"/>
    <cellStyle name="RowTitles1-Detail 2 2 2 4 4 5 2 2" xfId="9022"/>
    <cellStyle name="RowTitles1-Detail 2 2 2 4 4 6" xfId="9023"/>
    <cellStyle name="RowTitles1-Detail 2 2 2 4 4 6 2" xfId="9024"/>
    <cellStyle name="RowTitles1-Detail 2 2 2 4 4 7" xfId="9025"/>
    <cellStyle name="RowTitles1-Detail 2 2 2 4 5" xfId="9026"/>
    <cellStyle name="RowTitles1-Detail 2 2 2 4 5 2" xfId="9027"/>
    <cellStyle name="RowTitles1-Detail 2 2 2 4 5 2 2" xfId="9028"/>
    <cellStyle name="RowTitles1-Detail 2 2 2 4 5 2 2 2" xfId="9029"/>
    <cellStyle name="RowTitles1-Detail 2 2 2 4 5 2 2 2 2" xfId="9030"/>
    <cellStyle name="RowTitles1-Detail 2 2 2 4 5 2 2 3" xfId="9031"/>
    <cellStyle name="RowTitles1-Detail 2 2 2 4 5 2 3" xfId="9032"/>
    <cellStyle name="RowTitles1-Detail 2 2 2 4 5 2 3 2" xfId="9033"/>
    <cellStyle name="RowTitles1-Detail 2 2 2 4 5 2 3 2 2" xfId="9034"/>
    <cellStyle name="RowTitles1-Detail 2 2 2 4 5 2 4" xfId="9035"/>
    <cellStyle name="RowTitles1-Detail 2 2 2 4 5 2 4 2" xfId="9036"/>
    <cellStyle name="RowTitles1-Detail 2 2 2 4 5 2 5" xfId="9037"/>
    <cellStyle name="RowTitles1-Detail 2 2 2 4 5 3" xfId="9038"/>
    <cellStyle name="RowTitles1-Detail 2 2 2 4 5 3 2" xfId="9039"/>
    <cellStyle name="RowTitles1-Detail 2 2 2 4 5 3 2 2" xfId="9040"/>
    <cellStyle name="RowTitles1-Detail 2 2 2 4 5 3 2 2 2" xfId="9041"/>
    <cellStyle name="RowTitles1-Detail 2 2 2 4 5 3 2 3" xfId="9042"/>
    <cellStyle name="RowTitles1-Detail 2 2 2 4 5 3 3" xfId="9043"/>
    <cellStyle name="RowTitles1-Detail 2 2 2 4 5 3 3 2" xfId="9044"/>
    <cellStyle name="RowTitles1-Detail 2 2 2 4 5 3 3 2 2" xfId="9045"/>
    <cellStyle name="RowTitles1-Detail 2 2 2 4 5 3 4" xfId="9046"/>
    <cellStyle name="RowTitles1-Detail 2 2 2 4 5 3 4 2" xfId="9047"/>
    <cellStyle name="RowTitles1-Detail 2 2 2 4 5 3 5" xfId="9048"/>
    <cellStyle name="RowTitles1-Detail 2 2 2 4 5 4" xfId="9049"/>
    <cellStyle name="RowTitles1-Detail 2 2 2 4 5 4 2" xfId="9050"/>
    <cellStyle name="RowTitles1-Detail 2 2 2 4 5 4 2 2" xfId="9051"/>
    <cellStyle name="RowTitles1-Detail 2 2 2 4 5 4 3" xfId="9052"/>
    <cellStyle name="RowTitles1-Detail 2 2 2 4 5 5" xfId="9053"/>
    <cellStyle name="RowTitles1-Detail 2 2 2 4 5 5 2" xfId="9054"/>
    <cellStyle name="RowTitles1-Detail 2 2 2 4 5 5 2 2" xfId="9055"/>
    <cellStyle name="RowTitles1-Detail 2 2 2 4 5 6" xfId="9056"/>
    <cellStyle name="RowTitles1-Detail 2 2 2 4 5 6 2" xfId="9057"/>
    <cellStyle name="RowTitles1-Detail 2 2 2 4 5 7" xfId="9058"/>
    <cellStyle name="RowTitles1-Detail 2 2 2 4 6" xfId="9059"/>
    <cellStyle name="RowTitles1-Detail 2 2 2 4 6 2" xfId="9060"/>
    <cellStyle name="RowTitles1-Detail 2 2 2 4 6 2 2" xfId="9061"/>
    <cellStyle name="RowTitles1-Detail 2 2 2 4 6 2 2 2" xfId="9062"/>
    <cellStyle name="RowTitles1-Detail 2 2 2 4 6 2 2 2 2" xfId="9063"/>
    <cellStyle name="RowTitles1-Detail 2 2 2 4 6 2 2 3" xfId="9064"/>
    <cellStyle name="RowTitles1-Detail 2 2 2 4 6 2 3" xfId="9065"/>
    <cellStyle name="RowTitles1-Detail 2 2 2 4 6 2 3 2" xfId="9066"/>
    <cellStyle name="RowTitles1-Detail 2 2 2 4 6 2 3 2 2" xfId="9067"/>
    <cellStyle name="RowTitles1-Detail 2 2 2 4 6 2 4" xfId="9068"/>
    <cellStyle name="RowTitles1-Detail 2 2 2 4 6 2 4 2" xfId="9069"/>
    <cellStyle name="RowTitles1-Detail 2 2 2 4 6 2 5" xfId="9070"/>
    <cellStyle name="RowTitles1-Detail 2 2 2 4 6 3" xfId="9071"/>
    <cellStyle name="RowTitles1-Detail 2 2 2 4 6 3 2" xfId="9072"/>
    <cellStyle name="RowTitles1-Detail 2 2 2 4 6 3 2 2" xfId="9073"/>
    <cellStyle name="RowTitles1-Detail 2 2 2 4 6 3 2 2 2" xfId="9074"/>
    <cellStyle name="RowTitles1-Detail 2 2 2 4 6 3 2 3" xfId="9075"/>
    <cellStyle name="RowTitles1-Detail 2 2 2 4 6 3 3" xfId="9076"/>
    <cellStyle name="RowTitles1-Detail 2 2 2 4 6 3 3 2" xfId="9077"/>
    <cellStyle name="RowTitles1-Detail 2 2 2 4 6 3 3 2 2" xfId="9078"/>
    <cellStyle name="RowTitles1-Detail 2 2 2 4 6 3 4" xfId="9079"/>
    <cellStyle name="RowTitles1-Detail 2 2 2 4 6 3 4 2" xfId="9080"/>
    <cellStyle name="RowTitles1-Detail 2 2 2 4 6 3 5" xfId="9081"/>
    <cellStyle name="RowTitles1-Detail 2 2 2 4 6 4" xfId="9082"/>
    <cellStyle name="RowTitles1-Detail 2 2 2 4 6 4 2" xfId="9083"/>
    <cellStyle name="RowTitles1-Detail 2 2 2 4 6 4 2 2" xfId="9084"/>
    <cellStyle name="RowTitles1-Detail 2 2 2 4 6 4 3" xfId="9085"/>
    <cellStyle name="RowTitles1-Detail 2 2 2 4 6 5" xfId="9086"/>
    <cellStyle name="RowTitles1-Detail 2 2 2 4 6 5 2" xfId="9087"/>
    <cellStyle name="RowTitles1-Detail 2 2 2 4 6 5 2 2" xfId="9088"/>
    <cellStyle name="RowTitles1-Detail 2 2 2 4 6 6" xfId="9089"/>
    <cellStyle name="RowTitles1-Detail 2 2 2 4 6 6 2" xfId="9090"/>
    <cellStyle name="RowTitles1-Detail 2 2 2 4 6 7" xfId="9091"/>
    <cellStyle name="RowTitles1-Detail 2 2 2 4 7" xfId="9092"/>
    <cellStyle name="RowTitles1-Detail 2 2 2 4 7 2" xfId="9093"/>
    <cellStyle name="RowTitles1-Detail 2 2 2 4 7 2 2" xfId="9094"/>
    <cellStyle name="RowTitles1-Detail 2 2 2 4 7 2 2 2" xfId="9095"/>
    <cellStyle name="RowTitles1-Detail 2 2 2 4 7 2 3" xfId="9096"/>
    <cellStyle name="RowTitles1-Detail 2 2 2 4 7 3" xfId="9097"/>
    <cellStyle name="RowTitles1-Detail 2 2 2 4 7 3 2" xfId="9098"/>
    <cellStyle name="RowTitles1-Detail 2 2 2 4 7 3 2 2" xfId="9099"/>
    <cellStyle name="RowTitles1-Detail 2 2 2 4 7 4" xfId="9100"/>
    <cellStyle name="RowTitles1-Detail 2 2 2 4 7 4 2" xfId="9101"/>
    <cellStyle name="RowTitles1-Detail 2 2 2 4 7 5" xfId="9102"/>
    <cellStyle name="RowTitles1-Detail 2 2 2 4 8" xfId="9103"/>
    <cellStyle name="RowTitles1-Detail 2 2 2 4 8 2" xfId="9104"/>
    <cellStyle name="RowTitles1-Detail 2 2 2 4 8 2 2" xfId="9105"/>
    <cellStyle name="RowTitles1-Detail 2 2 2 4 8 2 2 2" xfId="9106"/>
    <cellStyle name="RowTitles1-Detail 2 2 2 4 8 2 3" xfId="9107"/>
    <cellStyle name="RowTitles1-Detail 2 2 2 4 8 3" xfId="9108"/>
    <cellStyle name="RowTitles1-Detail 2 2 2 4 8 3 2" xfId="9109"/>
    <cellStyle name="RowTitles1-Detail 2 2 2 4 8 3 2 2" xfId="9110"/>
    <cellStyle name="RowTitles1-Detail 2 2 2 4 8 4" xfId="9111"/>
    <cellStyle name="RowTitles1-Detail 2 2 2 4 8 4 2" xfId="9112"/>
    <cellStyle name="RowTitles1-Detail 2 2 2 4 8 5" xfId="9113"/>
    <cellStyle name="RowTitles1-Detail 2 2 2 4 9" xfId="9114"/>
    <cellStyle name="RowTitles1-Detail 2 2 2 4 9 2" xfId="9115"/>
    <cellStyle name="RowTitles1-Detail 2 2 2 4 9 2 2" xfId="9116"/>
    <cellStyle name="RowTitles1-Detail 2 2 2 4_STUD aligned by INSTIT" xfId="9117"/>
    <cellStyle name="RowTitles1-Detail 2 2 2 5" xfId="9118"/>
    <cellStyle name="RowTitles1-Detail 2 2 2 5 2" xfId="9119"/>
    <cellStyle name="RowTitles1-Detail 2 2 2 5 2 2" xfId="9120"/>
    <cellStyle name="RowTitles1-Detail 2 2 2 5 2 2 2" xfId="9121"/>
    <cellStyle name="RowTitles1-Detail 2 2 2 5 2 2 2 2" xfId="9122"/>
    <cellStyle name="RowTitles1-Detail 2 2 2 5 2 2 2 2 2" xfId="9123"/>
    <cellStyle name="RowTitles1-Detail 2 2 2 5 2 2 2 3" xfId="9124"/>
    <cellStyle name="RowTitles1-Detail 2 2 2 5 2 2 3" xfId="9125"/>
    <cellStyle name="RowTitles1-Detail 2 2 2 5 2 2 3 2" xfId="9126"/>
    <cellStyle name="RowTitles1-Detail 2 2 2 5 2 2 3 2 2" xfId="9127"/>
    <cellStyle name="RowTitles1-Detail 2 2 2 5 2 2 4" xfId="9128"/>
    <cellStyle name="RowTitles1-Detail 2 2 2 5 2 2 4 2" xfId="9129"/>
    <cellStyle name="RowTitles1-Detail 2 2 2 5 2 2 5" xfId="9130"/>
    <cellStyle name="RowTitles1-Detail 2 2 2 5 2 3" xfId="9131"/>
    <cellStyle name="RowTitles1-Detail 2 2 2 5 2 3 2" xfId="9132"/>
    <cellStyle name="RowTitles1-Detail 2 2 2 5 2 3 2 2" xfId="9133"/>
    <cellStyle name="RowTitles1-Detail 2 2 2 5 2 3 2 2 2" xfId="9134"/>
    <cellStyle name="RowTitles1-Detail 2 2 2 5 2 3 2 3" xfId="9135"/>
    <cellStyle name="RowTitles1-Detail 2 2 2 5 2 3 3" xfId="9136"/>
    <cellStyle name="RowTitles1-Detail 2 2 2 5 2 3 3 2" xfId="9137"/>
    <cellStyle name="RowTitles1-Detail 2 2 2 5 2 3 3 2 2" xfId="9138"/>
    <cellStyle name="RowTitles1-Detail 2 2 2 5 2 3 4" xfId="9139"/>
    <cellStyle name="RowTitles1-Detail 2 2 2 5 2 3 4 2" xfId="9140"/>
    <cellStyle name="RowTitles1-Detail 2 2 2 5 2 3 5" xfId="9141"/>
    <cellStyle name="RowTitles1-Detail 2 2 2 5 2 4" xfId="9142"/>
    <cellStyle name="RowTitles1-Detail 2 2 2 5 2 4 2" xfId="9143"/>
    <cellStyle name="RowTitles1-Detail 2 2 2 5 2 5" xfId="9144"/>
    <cellStyle name="RowTitles1-Detail 2 2 2 5 2 5 2" xfId="9145"/>
    <cellStyle name="RowTitles1-Detail 2 2 2 5 2 5 2 2" xfId="9146"/>
    <cellStyle name="RowTitles1-Detail 2 2 2 5 2 5 3" xfId="9147"/>
    <cellStyle name="RowTitles1-Detail 2 2 2 5 2 6" xfId="9148"/>
    <cellStyle name="RowTitles1-Detail 2 2 2 5 2 6 2" xfId="9149"/>
    <cellStyle name="RowTitles1-Detail 2 2 2 5 2 6 2 2" xfId="9150"/>
    <cellStyle name="RowTitles1-Detail 2 2 2 5 3" xfId="9151"/>
    <cellStyle name="RowTitles1-Detail 2 2 2 5 3 2" xfId="9152"/>
    <cellStyle name="RowTitles1-Detail 2 2 2 5 3 2 2" xfId="9153"/>
    <cellStyle name="RowTitles1-Detail 2 2 2 5 3 2 2 2" xfId="9154"/>
    <cellStyle name="RowTitles1-Detail 2 2 2 5 3 2 2 2 2" xfId="9155"/>
    <cellStyle name="RowTitles1-Detail 2 2 2 5 3 2 2 3" xfId="9156"/>
    <cellStyle name="RowTitles1-Detail 2 2 2 5 3 2 3" xfId="9157"/>
    <cellStyle name="RowTitles1-Detail 2 2 2 5 3 2 3 2" xfId="9158"/>
    <cellStyle name="RowTitles1-Detail 2 2 2 5 3 2 3 2 2" xfId="9159"/>
    <cellStyle name="RowTitles1-Detail 2 2 2 5 3 2 4" xfId="9160"/>
    <cellStyle name="RowTitles1-Detail 2 2 2 5 3 2 4 2" xfId="9161"/>
    <cellStyle name="RowTitles1-Detail 2 2 2 5 3 2 5" xfId="9162"/>
    <cellStyle name="RowTitles1-Detail 2 2 2 5 3 3" xfId="9163"/>
    <cellStyle name="RowTitles1-Detail 2 2 2 5 3 3 2" xfId="9164"/>
    <cellStyle name="RowTitles1-Detail 2 2 2 5 3 3 2 2" xfId="9165"/>
    <cellStyle name="RowTitles1-Detail 2 2 2 5 3 3 2 2 2" xfId="9166"/>
    <cellStyle name="RowTitles1-Detail 2 2 2 5 3 3 2 3" xfId="9167"/>
    <cellStyle name="RowTitles1-Detail 2 2 2 5 3 3 3" xfId="9168"/>
    <cellStyle name="RowTitles1-Detail 2 2 2 5 3 3 3 2" xfId="9169"/>
    <cellStyle name="RowTitles1-Detail 2 2 2 5 3 3 3 2 2" xfId="9170"/>
    <cellStyle name="RowTitles1-Detail 2 2 2 5 3 3 4" xfId="9171"/>
    <cellStyle name="RowTitles1-Detail 2 2 2 5 3 3 4 2" xfId="9172"/>
    <cellStyle name="RowTitles1-Detail 2 2 2 5 3 3 5" xfId="9173"/>
    <cellStyle name="RowTitles1-Detail 2 2 2 5 3 4" xfId="9174"/>
    <cellStyle name="RowTitles1-Detail 2 2 2 5 3 4 2" xfId="9175"/>
    <cellStyle name="RowTitles1-Detail 2 2 2 5 3 5" xfId="9176"/>
    <cellStyle name="RowTitles1-Detail 2 2 2 5 3 5 2" xfId="9177"/>
    <cellStyle name="RowTitles1-Detail 2 2 2 5 3 5 2 2" xfId="9178"/>
    <cellStyle name="RowTitles1-Detail 2 2 2 5 3 6" xfId="9179"/>
    <cellStyle name="RowTitles1-Detail 2 2 2 5 3 6 2" xfId="9180"/>
    <cellStyle name="RowTitles1-Detail 2 2 2 5 3 7" xfId="9181"/>
    <cellStyle name="RowTitles1-Detail 2 2 2 5 4" xfId="9182"/>
    <cellStyle name="RowTitles1-Detail 2 2 2 5 4 2" xfId="9183"/>
    <cellStyle name="RowTitles1-Detail 2 2 2 5 4 2 2" xfId="9184"/>
    <cellStyle name="RowTitles1-Detail 2 2 2 5 4 2 2 2" xfId="9185"/>
    <cellStyle name="RowTitles1-Detail 2 2 2 5 4 2 2 2 2" xfId="9186"/>
    <cellStyle name="RowTitles1-Detail 2 2 2 5 4 2 2 3" xfId="9187"/>
    <cellStyle name="RowTitles1-Detail 2 2 2 5 4 2 3" xfId="9188"/>
    <cellStyle name="RowTitles1-Detail 2 2 2 5 4 2 3 2" xfId="9189"/>
    <cellStyle name="RowTitles1-Detail 2 2 2 5 4 2 3 2 2" xfId="9190"/>
    <cellStyle name="RowTitles1-Detail 2 2 2 5 4 2 4" xfId="9191"/>
    <cellStyle name="RowTitles1-Detail 2 2 2 5 4 2 4 2" xfId="9192"/>
    <cellStyle name="RowTitles1-Detail 2 2 2 5 4 2 5" xfId="9193"/>
    <cellStyle name="RowTitles1-Detail 2 2 2 5 4 3" xfId="9194"/>
    <cellStyle name="RowTitles1-Detail 2 2 2 5 4 3 2" xfId="9195"/>
    <cellStyle name="RowTitles1-Detail 2 2 2 5 4 3 2 2" xfId="9196"/>
    <cellStyle name="RowTitles1-Detail 2 2 2 5 4 3 2 2 2" xfId="9197"/>
    <cellStyle name="RowTitles1-Detail 2 2 2 5 4 3 2 3" xfId="9198"/>
    <cellStyle name="RowTitles1-Detail 2 2 2 5 4 3 3" xfId="9199"/>
    <cellStyle name="RowTitles1-Detail 2 2 2 5 4 3 3 2" xfId="9200"/>
    <cellStyle name="RowTitles1-Detail 2 2 2 5 4 3 3 2 2" xfId="9201"/>
    <cellStyle name="RowTitles1-Detail 2 2 2 5 4 3 4" xfId="9202"/>
    <cellStyle name="RowTitles1-Detail 2 2 2 5 4 3 4 2" xfId="9203"/>
    <cellStyle name="RowTitles1-Detail 2 2 2 5 4 3 5" xfId="9204"/>
    <cellStyle name="RowTitles1-Detail 2 2 2 5 4 4" xfId="9205"/>
    <cellStyle name="RowTitles1-Detail 2 2 2 5 4 4 2" xfId="9206"/>
    <cellStyle name="RowTitles1-Detail 2 2 2 5 4 5" xfId="9207"/>
    <cellStyle name="RowTitles1-Detail 2 2 2 5 4 5 2" xfId="9208"/>
    <cellStyle name="RowTitles1-Detail 2 2 2 5 4 5 2 2" xfId="9209"/>
    <cellStyle name="RowTitles1-Detail 2 2 2 5 4 5 3" xfId="9210"/>
    <cellStyle name="RowTitles1-Detail 2 2 2 5 4 6" xfId="9211"/>
    <cellStyle name="RowTitles1-Detail 2 2 2 5 4 6 2" xfId="9212"/>
    <cellStyle name="RowTitles1-Detail 2 2 2 5 4 6 2 2" xfId="9213"/>
    <cellStyle name="RowTitles1-Detail 2 2 2 5 4 7" xfId="9214"/>
    <cellStyle name="RowTitles1-Detail 2 2 2 5 4 7 2" xfId="9215"/>
    <cellStyle name="RowTitles1-Detail 2 2 2 5 4 8" xfId="9216"/>
    <cellStyle name="RowTitles1-Detail 2 2 2 5 5" xfId="9217"/>
    <cellStyle name="RowTitles1-Detail 2 2 2 5 5 2" xfId="9218"/>
    <cellStyle name="RowTitles1-Detail 2 2 2 5 5 2 2" xfId="9219"/>
    <cellStyle name="RowTitles1-Detail 2 2 2 5 5 2 2 2" xfId="9220"/>
    <cellStyle name="RowTitles1-Detail 2 2 2 5 5 2 2 2 2" xfId="9221"/>
    <cellStyle name="RowTitles1-Detail 2 2 2 5 5 2 2 3" xfId="9222"/>
    <cellStyle name="RowTitles1-Detail 2 2 2 5 5 2 3" xfId="9223"/>
    <cellStyle name="RowTitles1-Detail 2 2 2 5 5 2 3 2" xfId="9224"/>
    <cellStyle name="RowTitles1-Detail 2 2 2 5 5 2 3 2 2" xfId="9225"/>
    <cellStyle name="RowTitles1-Detail 2 2 2 5 5 2 4" xfId="9226"/>
    <cellStyle name="RowTitles1-Detail 2 2 2 5 5 2 4 2" xfId="9227"/>
    <cellStyle name="RowTitles1-Detail 2 2 2 5 5 2 5" xfId="9228"/>
    <cellStyle name="RowTitles1-Detail 2 2 2 5 5 3" xfId="9229"/>
    <cellStyle name="RowTitles1-Detail 2 2 2 5 5 3 2" xfId="9230"/>
    <cellStyle name="RowTitles1-Detail 2 2 2 5 5 3 2 2" xfId="9231"/>
    <cellStyle name="RowTitles1-Detail 2 2 2 5 5 3 2 2 2" xfId="9232"/>
    <cellStyle name="RowTitles1-Detail 2 2 2 5 5 3 2 3" xfId="9233"/>
    <cellStyle name="RowTitles1-Detail 2 2 2 5 5 3 3" xfId="9234"/>
    <cellStyle name="RowTitles1-Detail 2 2 2 5 5 3 3 2" xfId="9235"/>
    <cellStyle name="RowTitles1-Detail 2 2 2 5 5 3 3 2 2" xfId="9236"/>
    <cellStyle name="RowTitles1-Detail 2 2 2 5 5 3 4" xfId="9237"/>
    <cellStyle name="RowTitles1-Detail 2 2 2 5 5 3 4 2" xfId="9238"/>
    <cellStyle name="RowTitles1-Detail 2 2 2 5 5 3 5" xfId="9239"/>
    <cellStyle name="RowTitles1-Detail 2 2 2 5 5 4" xfId="9240"/>
    <cellStyle name="RowTitles1-Detail 2 2 2 5 5 4 2" xfId="9241"/>
    <cellStyle name="RowTitles1-Detail 2 2 2 5 5 4 2 2" xfId="9242"/>
    <cellStyle name="RowTitles1-Detail 2 2 2 5 5 4 3" xfId="9243"/>
    <cellStyle name="RowTitles1-Detail 2 2 2 5 5 5" xfId="9244"/>
    <cellStyle name="RowTitles1-Detail 2 2 2 5 5 5 2" xfId="9245"/>
    <cellStyle name="RowTitles1-Detail 2 2 2 5 5 5 2 2" xfId="9246"/>
    <cellStyle name="RowTitles1-Detail 2 2 2 5 5 6" xfId="9247"/>
    <cellStyle name="RowTitles1-Detail 2 2 2 5 5 6 2" xfId="9248"/>
    <cellStyle name="RowTitles1-Detail 2 2 2 5 5 7" xfId="9249"/>
    <cellStyle name="RowTitles1-Detail 2 2 2 5 6" xfId="9250"/>
    <cellStyle name="RowTitles1-Detail 2 2 2 5 6 2" xfId="9251"/>
    <cellStyle name="RowTitles1-Detail 2 2 2 5 6 2 2" xfId="9252"/>
    <cellStyle name="RowTitles1-Detail 2 2 2 5 6 2 2 2" xfId="9253"/>
    <cellStyle name="RowTitles1-Detail 2 2 2 5 6 2 2 2 2" xfId="9254"/>
    <cellStyle name="RowTitles1-Detail 2 2 2 5 6 2 2 3" xfId="9255"/>
    <cellStyle name="RowTitles1-Detail 2 2 2 5 6 2 3" xfId="9256"/>
    <cellStyle name="RowTitles1-Detail 2 2 2 5 6 2 3 2" xfId="9257"/>
    <cellStyle name="RowTitles1-Detail 2 2 2 5 6 2 3 2 2" xfId="9258"/>
    <cellStyle name="RowTitles1-Detail 2 2 2 5 6 2 4" xfId="9259"/>
    <cellStyle name="RowTitles1-Detail 2 2 2 5 6 2 4 2" xfId="9260"/>
    <cellStyle name="RowTitles1-Detail 2 2 2 5 6 2 5" xfId="9261"/>
    <cellStyle name="RowTitles1-Detail 2 2 2 5 6 3" xfId="9262"/>
    <cellStyle name="RowTitles1-Detail 2 2 2 5 6 3 2" xfId="9263"/>
    <cellStyle name="RowTitles1-Detail 2 2 2 5 6 3 2 2" xfId="9264"/>
    <cellStyle name="RowTitles1-Detail 2 2 2 5 6 3 2 2 2" xfId="9265"/>
    <cellStyle name="RowTitles1-Detail 2 2 2 5 6 3 2 3" xfId="9266"/>
    <cellStyle name="RowTitles1-Detail 2 2 2 5 6 3 3" xfId="9267"/>
    <cellStyle name="RowTitles1-Detail 2 2 2 5 6 3 3 2" xfId="9268"/>
    <cellStyle name="RowTitles1-Detail 2 2 2 5 6 3 3 2 2" xfId="9269"/>
    <cellStyle name="RowTitles1-Detail 2 2 2 5 6 3 4" xfId="9270"/>
    <cellStyle name="RowTitles1-Detail 2 2 2 5 6 3 4 2" xfId="9271"/>
    <cellStyle name="RowTitles1-Detail 2 2 2 5 6 3 5" xfId="9272"/>
    <cellStyle name="RowTitles1-Detail 2 2 2 5 6 4" xfId="9273"/>
    <cellStyle name="RowTitles1-Detail 2 2 2 5 6 4 2" xfId="9274"/>
    <cellStyle name="RowTitles1-Detail 2 2 2 5 6 4 2 2" xfId="9275"/>
    <cellStyle name="RowTitles1-Detail 2 2 2 5 6 4 3" xfId="9276"/>
    <cellStyle name="RowTitles1-Detail 2 2 2 5 6 5" xfId="9277"/>
    <cellStyle name="RowTitles1-Detail 2 2 2 5 6 5 2" xfId="9278"/>
    <cellStyle name="RowTitles1-Detail 2 2 2 5 6 5 2 2" xfId="9279"/>
    <cellStyle name="RowTitles1-Detail 2 2 2 5 6 6" xfId="9280"/>
    <cellStyle name="RowTitles1-Detail 2 2 2 5 6 6 2" xfId="9281"/>
    <cellStyle name="RowTitles1-Detail 2 2 2 5 6 7" xfId="9282"/>
    <cellStyle name="RowTitles1-Detail 2 2 2 5 7" xfId="9283"/>
    <cellStyle name="RowTitles1-Detail 2 2 2 5 7 2" xfId="9284"/>
    <cellStyle name="RowTitles1-Detail 2 2 2 5 7 2 2" xfId="9285"/>
    <cellStyle name="RowTitles1-Detail 2 2 2 5 7 2 2 2" xfId="9286"/>
    <cellStyle name="RowTitles1-Detail 2 2 2 5 7 2 3" xfId="9287"/>
    <cellStyle name="RowTitles1-Detail 2 2 2 5 7 3" xfId="9288"/>
    <cellStyle name="RowTitles1-Detail 2 2 2 5 7 3 2" xfId="9289"/>
    <cellStyle name="RowTitles1-Detail 2 2 2 5 7 3 2 2" xfId="9290"/>
    <cellStyle name="RowTitles1-Detail 2 2 2 5 7 4" xfId="9291"/>
    <cellStyle name="RowTitles1-Detail 2 2 2 5 7 4 2" xfId="9292"/>
    <cellStyle name="RowTitles1-Detail 2 2 2 5 7 5" xfId="9293"/>
    <cellStyle name="RowTitles1-Detail 2 2 2 5 8" xfId="9294"/>
    <cellStyle name="RowTitles1-Detail 2 2 2 5 8 2" xfId="9295"/>
    <cellStyle name="RowTitles1-Detail 2 2 2 5 9" xfId="9296"/>
    <cellStyle name="RowTitles1-Detail 2 2 2 5 9 2" xfId="9297"/>
    <cellStyle name="RowTitles1-Detail 2 2 2 5 9 2 2" xfId="9298"/>
    <cellStyle name="RowTitles1-Detail 2 2 2 5_STUD aligned by INSTIT" xfId="9299"/>
    <cellStyle name="RowTitles1-Detail 2 2 2 6" xfId="9300"/>
    <cellStyle name="RowTitles1-Detail 2 2 2 6 2" xfId="9301"/>
    <cellStyle name="RowTitles1-Detail 2 2 2 6 2 2" xfId="9302"/>
    <cellStyle name="RowTitles1-Detail 2 2 2 6 2 2 2" xfId="9303"/>
    <cellStyle name="RowTitles1-Detail 2 2 2 6 2 2 2 2" xfId="9304"/>
    <cellStyle name="RowTitles1-Detail 2 2 2 6 2 2 3" xfId="9305"/>
    <cellStyle name="RowTitles1-Detail 2 2 2 6 2 3" xfId="9306"/>
    <cellStyle name="RowTitles1-Detail 2 2 2 6 2 3 2" xfId="9307"/>
    <cellStyle name="RowTitles1-Detail 2 2 2 6 2 3 2 2" xfId="9308"/>
    <cellStyle name="RowTitles1-Detail 2 2 2 6 2 4" xfId="9309"/>
    <cellStyle name="RowTitles1-Detail 2 2 2 6 2 4 2" xfId="9310"/>
    <cellStyle name="RowTitles1-Detail 2 2 2 6 2 5" xfId="9311"/>
    <cellStyle name="RowTitles1-Detail 2 2 2 6 3" xfId="9312"/>
    <cellStyle name="RowTitles1-Detail 2 2 2 6 3 2" xfId="9313"/>
    <cellStyle name="RowTitles1-Detail 2 2 2 6 3 2 2" xfId="9314"/>
    <cellStyle name="RowTitles1-Detail 2 2 2 6 3 2 2 2" xfId="9315"/>
    <cellStyle name="RowTitles1-Detail 2 2 2 6 3 2 3" xfId="9316"/>
    <cellStyle name="RowTitles1-Detail 2 2 2 6 3 3" xfId="9317"/>
    <cellStyle name="RowTitles1-Detail 2 2 2 6 3 3 2" xfId="9318"/>
    <cellStyle name="RowTitles1-Detail 2 2 2 6 3 3 2 2" xfId="9319"/>
    <cellStyle name="RowTitles1-Detail 2 2 2 6 3 4" xfId="9320"/>
    <cellStyle name="RowTitles1-Detail 2 2 2 6 3 4 2" xfId="9321"/>
    <cellStyle name="RowTitles1-Detail 2 2 2 6 3 5" xfId="9322"/>
    <cellStyle name="RowTitles1-Detail 2 2 2 6 4" xfId="9323"/>
    <cellStyle name="RowTitles1-Detail 2 2 2 6 4 2" xfId="9324"/>
    <cellStyle name="RowTitles1-Detail 2 2 2 6 5" xfId="9325"/>
    <cellStyle name="RowTitles1-Detail 2 2 2 6 5 2" xfId="9326"/>
    <cellStyle name="RowTitles1-Detail 2 2 2 6 5 2 2" xfId="9327"/>
    <cellStyle name="RowTitles1-Detail 2 2 2 6 5 3" xfId="9328"/>
    <cellStyle name="RowTitles1-Detail 2 2 2 6 6" xfId="9329"/>
    <cellStyle name="RowTitles1-Detail 2 2 2 6 6 2" xfId="9330"/>
    <cellStyle name="RowTitles1-Detail 2 2 2 6 6 2 2" xfId="9331"/>
    <cellStyle name="RowTitles1-Detail 2 2 2 7" xfId="9332"/>
    <cellStyle name="RowTitles1-Detail 2 2 2 7 2" xfId="9333"/>
    <cellStyle name="RowTitles1-Detail 2 2 2 7 2 2" xfId="9334"/>
    <cellStyle name="RowTitles1-Detail 2 2 2 7 2 2 2" xfId="9335"/>
    <cellStyle name="RowTitles1-Detail 2 2 2 7 2 2 2 2" xfId="9336"/>
    <cellStyle name="RowTitles1-Detail 2 2 2 7 2 2 3" xfId="9337"/>
    <cellStyle name="RowTitles1-Detail 2 2 2 7 2 3" xfId="9338"/>
    <cellStyle name="RowTitles1-Detail 2 2 2 7 2 3 2" xfId="9339"/>
    <cellStyle name="RowTitles1-Detail 2 2 2 7 2 3 2 2" xfId="9340"/>
    <cellStyle name="RowTitles1-Detail 2 2 2 7 2 4" xfId="9341"/>
    <cellStyle name="RowTitles1-Detail 2 2 2 7 2 4 2" xfId="9342"/>
    <cellStyle name="RowTitles1-Detail 2 2 2 7 2 5" xfId="9343"/>
    <cellStyle name="RowTitles1-Detail 2 2 2 7 3" xfId="9344"/>
    <cellStyle name="RowTitles1-Detail 2 2 2 7 3 2" xfId="9345"/>
    <cellStyle name="RowTitles1-Detail 2 2 2 7 3 2 2" xfId="9346"/>
    <cellStyle name="RowTitles1-Detail 2 2 2 7 3 2 2 2" xfId="9347"/>
    <cellStyle name="RowTitles1-Detail 2 2 2 7 3 2 3" xfId="9348"/>
    <cellStyle name="RowTitles1-Detail 2 2 2 7 3 3" xfId="9349"/>
    <cellStyle name="RowTitles1-Detail 2 2 2 7 3 3 2" xfId="9350"/>
    <cellStyle name="RowTitles1-Detail 2 2 2 7 3 3 2 2" xfId="9351"/>
    <cellStyle name="RowTitles1-Detail 2 2 2 7 3 4" xfId="9352"/>
    <cellStyle name="RowTitles1-Detail 2 2 2 7 3 4 2" xfId="9353"/>
    <cellStyle name="RowTitles1-Detail 2 2 2 7 3 5" xfId="9354"/>
    <cellStyle name="RowTitles1-Detail 2 2 2 7 4" xfId="9355"/>
    <cellStyle name="RowTitles1-Detail 2 2 2 7 4 2" xfId="9356"/>
    <cellStyle name="RowTitles1-Detail 2 2 2 7 5" xfId="9357"/>
    <cellStyle name="RowTitles1-Detail 2 2 2 7 5 2" xfId="9358"/>
    <cellStyle name="RowTitles1-Detail 2 2 2 7 5 2 2" xfId="9359"/>
    <cellStyle name="RowTitles1-Detail 2 2 2 7 6" xfId="9360"/>
    <cellStyle name="RowTitles1-Detail 2 2 2 7 6 2" xfId="9361"/>
    <cellStyle name="RowTitles1-Detail 2 2 2 7 7" xfId="9362"/>
    <cellStyle name="RowTitles1-Detail 2 2 2 8" xfId="9363"/>
    <cellStyle name="RowTitles1-Detail 2 2 2 8 2" xfId="9364"/>
    <cellStyle name="RowTitles1-Detail 2 2 2 8 2 2" xfId="9365"/>
    <cellStyle name="RowTitles1-Detail 2 2 2 8 2 2 2" xfId="9366"/>
    <cellStyle name="RowTitles1-Detail 2 2 2 8 2 2 2 2" xfId="9367"/>
    <cellStyle name="RowTitles1-Detail 2 2 2 8 2 2 3" xfId="9368"/>
    <cellStyle name="RowTitles1-Detail 2 2 2 8 2 3" xfId="9369"/>
    <cellStyle name="RowTitles1-Detail 2 2 2 8 2 3 2" xfId="9370"/>
    <cellStyle name="RowTitles1-Detail 2 2 2 8 2 3 2 2" xfId="9371"/>
    <cellStyle name="RowTitles1-Detail 2 2 2 8 2 4" xfId="9372"/>
    <cellStyle name="RowTitles1-Detail 2 2 2 8 2 4 2" xfId="9373"/>
    <cellStyle name="RowTitles1-Detail 2 2 2 8 2 5" xfId="9374"/>
    <cellStyle name="RowTitles1-Detail 2 2 2 8 3" xfId="9375"/>
    <cellStyle name="RowTitles1-Detail 2 2 2 8 3 2" xfId="9376"/>
    <cellStyle name="RowTitles1-Detail 2 2 2 8 3 2 2" xfId="9377"/>
    <cellStyle name="RowTitles1-Detail 2 2 2 8 3 2 2 2" xfId="9378"/>
    <cellStyle name="RowTitles1-Detail 2 2 2 8 3 2 3" xfId="9379"/>
    <cellStyle name="RowTitles1-Detail 2 2 2 8 3 3" xfId="9380"/>
    <cellStyle name="RowTitles1-Detail 2 2 2 8 3 3 2" xfId="9381"/>
    <cellStyle name="RowTitles1-Detail 2 2 2 8 3 3 2 2" xfId="9382"/>
    <cellStyle name="RowTitles1-Detail 2 2 2 8 3 4" xfId="9383"/>
    <cellStyle name="RowTitles1-Detail 2 2 2 8 3 4 2" xfId="9384"/>
    <cellStyle name="RowTitles1-Detail 2 2 2 8 3 5" xfId="9385"/>
    <cellStyle name="RowTitles1-Detail 2 2 2 8 4" xfId="9386"/>
    <cellStyle name="RowTitles1-Detail 2 2 2 8 4 2" xfId="9387"/>
    <cellStyle name="RowTitles1-Detail 2 2 2 8 5" xfId="9388"/>
    <cellStyle name="RowTitles1-Detail 2 2 2 8 5 2" xfId="9389"/>
    <cellStyle name="RowTitles1-Detail 2 2 2 8 5 2 2" xfId="9390"/>
    <cellStyle name="RowTitles1-Detail 2 2 2 8 5 3" xfId="9391"/>
    <cellStyle name="RowTitles1-Detail 2 2 2 8 6" xfId="9392"/>
    <cellStyle name="RowTitles1-Detail 2 2 2 8 6 2" xfId="9393"/>
    <cellStyle name="RowTitles1-Detail 2 2 2 8 6 2 2" xfId="9394"/>
    <cellStyle name="RowTitles1-Detail 2 2 2 8 7" xfId="9395"/>
    <cellStyle name="RowTitles1-Detail 2 2 2 8 7 2" xfId="9396"/>
    <cellStyle name="RowTitles1-Detail 2 2 2 8 8" xfId="9397"/>
    <cellStyle name="RowTitles1-Detail 2 2 2 9" xfId="9398"/>
    <cellStyle name="RowTitles1-Detail 2 2 2 9 2" xfId="9399"/>
    <cellStyle name="RowTitles1-Detail 2 2 2 9 2 2" xfId="9400"/>
    <cellStyle name="RowTitles1-Detail 2 2 2 9 2 2 2" xfId="9401"/>
    <cellStyle name="RowTitles1-Detail 2 2 2 9 2 2 2 2" xfId="9402"/>
    <cellStyle name="RowTitles1-Detail 2 2 2 9 2 2 3" xfId="9403"/>
    <cellStyle name="RowTitles1-Detail 2 2 2 9 2 3" xfId="9404"/>
    <cellStyle name="RowTitles1-Detail 2 2 2 9 2 3 2" xfId="9405"/>
    <cellStyle name="RowTitles1-Detail 2 2 2 9 2 3 2 2" xfId="9406"/>
    <cellStyle name="RowTitles1-Detail 2 2 2 9 2 4" xfId="9407"/>
    <cellStyle name="RowTitles1-Detail 2 2 2 9 2 4 2" xfId="9408"/>
    <cellStyle name="RowTitles1-Detail 2 2 2 9 2 5" xfId="9409"/>
    <cellStyle name="RowTitles1-Detail 2 2 2 9 3" xfId="9410"/>
    <cellStyle name="RowTitles1-Detail 2 2 2 9 3 2" xfId="9411"/>
    <cellStyle name="RowTitles1-Detail 2 2 2 9 3 2 2" xfId="9412"/>
    <cellStyle name="RowTitles1-Detail 2 2 2 9 3 2 2 2" xfId="9413"/>
    <cellStyle name="RowTitles1-Detail 2 2 2 9 3 2 3" xfId="9414"/>
    <cellStyle name="RowTitles1-Detail 2 2 2 9 3 3" xfId="9415"/>
    <cellStyle name="RowTitles1-Detail 2 2 2 9 3 3 2" xfId="9416"/>
    <cellStyle name="RowTitles1-Detail 2 2 2 9 3 3 2 2" xfId="9417"/>
    <cellStyle name="RowTitles1-Detail 2 2 2 9 3 4" xfId="9418"/>
    <cellStyle name="RowTitles1-Detail 2 2 2 9 3 4 2" xfId="9419"/>
    <cellStyle name="RowTitles1-Detail 2 2 2 9 3 5" xfId="9420"/>
    <cellStyle name="RowTitles1-Detail 2 2 2 9 4" xfId="9421"/>
    <cellStyle name="RowTitles1-Detail 2 2 2 9 4 2" xfId="9422"/>
    <cellStyle name="RowTitles1-Detail 2 2 2 9 4 2 2" xfId="9423"/>
    <cellStyle name="RowTitles1-Detail 2 2 2 9 4 3" xfId="9424"/>
    <cellStyle name="RowTitles1-Detail 2 2 2 9 5" xfId="9425"/>
    <cellStyle name="RowTitles1-Detail 2 2 2 9 5 2" xfId="9426"/>
    <cellStyle name="RowTitles1-Detail 2 2 2 9 5 2 2" xfId="9427"/>
    <cellStyle name="RowTitles1-Detail 2 2 2 9 6" xfId="9428"/>
    <cellStyle name="RowTitles1-Detail 2 2 2 9 6 2" xfId="9429"/>
    <cellStyle name="RowTitles1-Detail 2 2 2 9 7" xfId="9430"/>
    <cellStyle name="RowTitles1-Detail 2 2 2_STUD aligned by INSTIT" xfId="9431"/>
    <cellStyle name="RowTitles1-Detail 2 2 3" xfId="9432"/>
    <cellStyle name="RowTitles1-Detail 2 2 3 10" xfId="9433"/>
    <cellStyle name="RowTitles1-Detail 2 2 3 10 2" xfId="9434"/>
    <cellStyle name="RowTitles1-Detail 2 2 3 10 2 2" xfId="9435"/>
    <cellStyle name="RowTitles1-Detail 2 2 3 10 2 2 2" xfId="9436"/>
    <cellStyle name="RowTitles1-Detail 2 2 3 10 2 3" xfId="9437"/>
    <cellStyle name="RowTitles1-Detail 2 2 3 10 3" xfId="9438"/>
    <cellStyle name="RowTitles1-Detail 2 2 3 10 3 2" xfId="9439"/>
    <cellStyle name="RowTitles1-Detail 2 2 3 10 3 2 2" xfId="9440"/>
    <cellStyle name="RowTitles1-Detail 2 2 3 10 4" xfId="9441"/>
    <cellStyle name="RowTitles1-Detail 2 2 3 10 4 2" xfId="9442"/>
    <cellStyle name="RowTitles1-Detail 2 2 3 10 5" xfId="9443"/>
    <cellStyle name="RowTitles1-Detail 2 2 3 11" xfId="9444"/>
    <cellStyle name="RowTitles1-Detail 2 2 3 11 2" xfId="9445"/>
    <cellStyle name="RowTitles1-Detail 2 2 3 12" xfId="9446"/>
    <cellStyle name="RowTitles1-Detail 2 2 3 12 2" xfId="9447"/>
    <cellStyle name="RowTitles1-Detail 2 2 3 12 2 2" xfId="9448"/>
    <cellStyle name="RowTitles1-Detail 2 2 3 2" xfId="9449"/>
    <cellStyle name="RowTitles1-Detail 2 2 3 2 2" xfId="9450"/>
    <cellStyle name="RowTitles1-Detail 2 2 3 2 2 2" xfId="9451"/>
    <cellStyle name="RowTitles1-Detail 2 2 3 2 2 2 2" xfId="9452"/>
    <cellStyle name="RowTitles1-Detail 2 2 3 2 2 2 2 2" xfId="9453"/>
    <cellStyle name="RowTitles1-Detail 2 2 3 2 2 2 2 2 2" xfId="9454"/>
    <cellStyle name="RowTitles1-Detail 2 2 3 2 2 2 2 3" xfId="9455"/>
    <cellStyle name="RowTitles1-Detail 2 2 3 2 2 2 3" xfId="9456"/>
    <cellStyle name="RowTitles1-Detail 2 2 3 2 2 2 3 2" xfId="9457"/>
    <cellStyle name="RowTitles1-Detail 2 2 3 2 2 2 3 2 2" xfId="9458"/>
    <cellStyle name="RowTitles1-Detail 2 2 3 2 2 2 4" xfId="9459"/>
    <cellStyle name="RowTitles1-Detail 2 2 3 2 2 2 4 2" xfId="9460"/>
    <cellStyle name="RowTitles1-Detail 2 2 3 2 2 2 5" xfId="9461"/>
    <cellStyle name="RowTitles1-Detail 2 2 3 2 2 3" xfId="9462"/>
    <cellStyle name="RowTitles1-Detail 2 2 3 2 2 3 2" xfId="9463"/>
    <cellStyle name="RowTitles1-Detail 2 2 3 2 2 3 2 2" xfId="9464"/>
    <cellStyle name="RowTitles1-Detail 2 2 3 2 2 3 2 2 2" xfId="9465"/>
    <cellStyle name="RowTitles1-Detail 2 2 3 2 2 3 2 3" xfId="9466"/>
    <cellStyle name="RowTitles1-Detail 2 2 3 2 2 3 3" xfId="9467"/>
    <cellStyle name="RowTitles1-Detail 2 2 3 2 2 3 3 2" xfId="9468"/>
    <cellStyle name="RowTitles1-Detail 2 2 3 2 2 3 3 2 2" xfId="9469"/>
    <cellStyle name="RowTitles1-Detail 2 2 3 2 2 3 4" xfId="9470"/>
    <cellStyle name="RowTitles1-Detail 2 2 3 2 2 3 4 2" xfId="9471"/>
    <cellStyle name="RowTitles1-Detail 2 2 3 2 2 3 5" xfId="9472"/>
    <cellStyle name="RowTitles1-Detail 2 2 3 2 2 4" xfId="9473"/>
    <cellStyle name="RowTitles1-Detail 2 2 3 2 2 4 2" xfId="9474"/>
    <cellStyle name="RowTitles1-Detail 2 2 3 2 2 5" xfId="9475"/>
    <cellStyle name="RowTitles1-Detail 2 2 3 2 2 5 2" xfId="9476"/>
    <cellStyle name="RowTitles1-Detail 2 2 3 2 2 5 2 2" xfId="9477"/>
    <cellStyle name="RowTitles1-Detail 2 2 3 2 3" xfId="9478"/>
    <cellStyle name="RowTitles1-Detail 2 2 3 2 3 2" xfId="9479"/>
    <cellStyle name="RowTitles1-Detail 2 2 3 2 3 2 2" xfId="9480"/>
    <cellStyle name="RowTitles1-Detail 2 2 3 2 3 2 2 2" xfId="9481"/>
    <cellStyle name="RowTitles1-Detail 2 2 3 2 3 2 2 2 2" xfId="9482"/>
    <cellStyle name="RowTitles1-Detail 2 2 3 2 3 2 2 3" xfId="9483"/>
    <cellStyle name="RowTitles1-Detail 2 2 3 2 3 2 3" xfId="9484"/>
    <cellStyle name="RowTitles1-Detail 2 2 3 2 3 2 3 2" xfId="9485"/>
    <cellStyle name="RowTitles1-Detail 2 2 3 2 3 2 3 2 2" xfId="9486"/>
    <cellStyle name="RowTitles1-Detail 2 2 3 2 3 2 4" xfId="9487"/>
    <cellStyle name="RowTitles1-Detail 2 2 3 2 3 2 4 2" xfId="9488"/>
    <cellStyle name="RowTitles1-Detail 2 2 3 2 3 2 5" xfId="9489"/>
    <cellStyle name="RowTitles1-Detail 2 2 3 2 3 3" xfId="9490"/>
    <cellStyle name="RowTitles1-Detail 2 2 3 2 3 3 2" xfId="9491"/>
    <cellStyle name="RowTitles1-Detail 2 2 3 2 3 3 2 2" xfId="9492"/>
    <cellStyle name="RowTitles1-Detail 2 2 3 2 3 3 2 2 2" xfId="9493"/>
    <cellStyle name="RowTitles1-Detail 2 2 3 2 3 3 2 3" xfId="9494"/>
    <cellStyle name="RowTitles1-Detail 2 2 3 2 3 3 3" xfId="9495"/>
    <cellStyle name="RowTitles1-Detail 2 2 3 2 3 3 3 2" xfId="9496"/>
    <cellStyle name="RowTitles1-Detail 2 2 3 2 3 3 3 2 2" xfId="9497"/>
    <cellStyle name="RowTitles1-Detail 2 2 3 2 3 3 4" xfId="9498"/>
    <cellStyle name="RowTitles1-Detail 2 2 3 2 3 3 4 2" xfId="9499"/>
    <cellStyle name="RowTitles1-Detail 2 2 3 2 3 3 5" xfId="9500"/>
    <cellStyle name="RowTitles1-Detail 2 2 3 2 3 4" xfId="9501"/>
    <cellStyle name="RowTitles1-Detail 2 2 3 2 3 4 2" xfId="9502"/>
    <cellStyle name="RowTitles1-Detail 2 2 3 2 3 5" xfId="9503"/>
    <cellStyle name="RowTitles1-Detail 2 2 3 2 3 5 2" xfId="9504"/>
    <cellStyle name="RowTitles1-Detail 2 2 3 2 3 5 2 2" xfId="9505"/>
    <cellStyle name="RowTitles1-Detail 2 2 3 2 3 5 3" xfId="9506"/>
    <cellStyle name="RowTitles1-Detail 2 2 3 2 3 6" xfId="9507"/>
    <cellStyle name="RowTitles1-Detail 2 2 3 2 3 6 2" xfId="9508"/>
    <cellStyle name="RowTitles1-Detail 2 2 3 2 3 6 2 2" xfId="9509"/>
    <cellStyle name="RowTitles1-Detail 2 2 3 2 3 7" xfId="9510"/>
    <cellStyle name="RowTitles1-Detail 2 2 3 2 3 7 2" xfId="9511"/>
    <cellStyle name="RowTitles1-Detail 2 2 3 2 3 8" xfId="9512"/>
    <cellStyle name="RowTitles1-Detail 2 2 3 2 4" xfId="9513"/>
    <cellStyle name="RowTitles1-Detail 2 2 3 2 4 2" xfId="9514"/>
    <cellStyle name="RowTitles1-Detail 2 2 3 2 4 2 2" xfId="9515"/>
    <cellStyle name="RowTitles1-Detail 2 2 3 2 4 2 2 2" xfId="9516"/>
    <cellStyle name="RowTitles1-Detail 2 2 3 2 4 2 2 2 2" xfId="9517"/>
    <cellStyle name="RowTitles1-Detail 2 2 3 2 4 2 2 3" xfId="9518"/>
    <cellStyle name="RowTitles1-Detail 2 2 3 2 4 2 3" xfId="9519"/>
    <cellStyle name="RowTitles1-Detail 2 2 3 2 4 2 3 2" xfId="9520"/>
    <cellStyle name="RowTitles1-Detail 2 2 3 2 4 2 3 2 2" xfId="9521"/>
    <cellStyle name="RowTitles1-Detail 2 2 3 2 4 2 4" xfId="9522"/>
    <cellStyle name="RowTitles1-Detail 2 2 3 2 4 2 4 2" xfId="9523"/>
    <cellStyle name="RowTitles1-Detail 2 2 3 2 4 2 5" xfId="9524"/>
    <cellStyle name="RowTitles1-Detail 2 2 3 2 4 3" xfId="9525"/>
    <cellStyle name="RowTitles1-Detail 2 2 3 2 4 3 2" xfId="9526"/>
    <cellStyle name="RowTitles1-Detail 2 2 3 2 4 3 2 2" xfId="9527"/>
    <cellStyle name="RowTitles1-Detail 2 2 3 2 4 3 2 2 2" xfId="9528"/>
    <cellStyle name="RowTitles1-Detail 2 2 3 2 4 3 2 3" xfId="9529"/>
    <cellStyle name="RowTitles1-Detail 2 2 3 2 4 3 3" xfId="9530"/>
    <cellStyle name="RowTitles1-Detail 2 2 3 2 4 3 3 2" xfId="9531"/>
    <cellStyle name="RowTitles1-Detail 2 2 3 2 4 3 3 2 2" xfId="9532"/>
    <cellStyle name="RowTitles1-Detail 2 2 3 2 4 3 4" xfId="9533"/>
    <cellStyle name="RowTitles1-Detail 2 2 3 2 4 3 4 2" xfId="9534"/>
    <cellStyle name="RowTitles1-Detail 2 2 3 2 4 3 5" xfId="9535"/>
    <cellStyle name="RowTitles1-Detail 2 2 3 2 4 4" xfId="9536"/>
    <cellStyle name="RowTitles1-Detail 2 2 3 2 4 4 2" xfId="9537"/>
    <cellStyle name="RowTitles1-Detail 2 2 3 2 4 4 2 2" xfId="9538"/>
    <cellStyle name="RowTitles1-Detail 2 2 3 2 4 4 3" xfId="9539"/>
    <cellStyle name="RowTitles1-Detail 2 2 3 2 4 5" xfId="9540"/>
    <cellStyle name="RowTitles1-Detail 2 2 3 2 4 5 2" xfId="9541"/>
    <cellStyle name="RowTitles1-Detail 2 2 3 2 4 5 2 2" xfId="9542"/>
    <cellStyle name="RowTitles1-Detail 2 2 3 2 4 6" xfId="9543"/>
    <cellStyle name="RowTitles1-Detail 2 2 3 2 4 6 2" xfId="9544"/>
    <cellStyle name="RowTitles1-Detail 2 2 3 2 4 7" xfId="9545"/>
    <cellStyle name="RowTitles1-Detail 2 2 3 2 5" xfId="9546"/>
    <cellStyle name="RowTitles1-Detail 2 2 3 2 5 2" xfId="9547"/>
    <cellStyle name="RowTitles1-Detail 2 2 3 2 5 2 2" xfId="9548"/>
    <cellStyle name="RowTitles1-Detail 2 2 3 2 5 2 2 2" xfId="9549"/>
    <cellStyle name="RowTitles1-Detail 2 2 3 2 5 2 2 2 2" xfId="9550"/>
    <cellStyle name="RowTitles1-Detail 2 2 3 2 5 2 2 3" xfId="9551"/>
    <cellStyle name="RowTitles1-Detail 2 2 3 2 5 2 3" xfId="9552"/>
    <cellStyle name="RowTitles1-Detail 2 2 3 2 5 2 3 2" xfId="9553"/>
    <cellStyle name="RowTitles1-Detail 2 2 3 2 5 2 3 2 2" xfId="9554"/>
    <cellStyle name="RowTitles1-Detail 2 2 3 2 5 2 4" xfId="9555"/>
    <cellStyle name="RowTitles1-Detail 2 2 3 2 5 2 4 2" xfId="9556"/>
    <cellStyle name="RowTitles1-Detail 2 2 3 2 5 2 5" xfId="9557"/>
    <cellStyle name="RowTitles1-Detail 2 2 3 2 5 3" xfId="9558"/>
    <cellStyle name="RowTitles1-Detail 2 2 3 2 5 3 2" xfId="9559"/>
    <cellStyle name="RowTitles1-Detail 2 2 3 2 5 3 2 2" xfId="9560"/>
    <cellStyle name="RowTitles1-Detail 2 2 3 2 5 3 2 2 2" xfId="9561"/>
    <cellStyle name="RowTitles1-Detail 2 2 3 2 5 3 2 3" xfId="9562"/>
    <cellStyle name="RowTitles1-Detail 2 2 3 2 5 3 3" xfId="9563"/>
    <cellStyle name="RowTitles1-Detail 2 2 3 2 5 3 3 2" xfId="9564"/>
    <cellStyle name="RowTitles1-Detail 2 2 3 2 5 3 3 2 2" xfId="9565"/>
    <cellStyle name="RowTitles1-Detail 2 2 3 2 5 3 4" xfId="9566"/>
    <cellStyle name="RowTitles1-Detail 2 2 3 2 5 3 4 2" xfId="9567"/>
    <cellStyle name="RowTitles1-Detail 2 2 3 2 5 3 5" xfId="9568"/>
    <cellStyle name="RowTitles1-Detail 2 2 3 2 5 4" xfId="9569"/>
    <cellStyle name="RowTitles1-Detail 2 2 3 2 5 4 2" xfId="9570"/>
    <cellStyle name="RowTitles1-Detail 2 2 3 2 5 4 2 2" xfId="9571"/>
    <cellStyle name="RowTitles1-Detail 2 2 3 2 5 4 3" xfId="9572"/>
    <cellStyle name="RowTitles1-Detail 2 2 3 2 5 5" xfId="9573"/>
    <cellStyle name="RowTitles1-Detail 2 2 3 2 5 5 2" xfId="9574"/>
    <cellStyle name="RowTitles1-Detail 2 2 3 2 5 5 2 2" xfId="9575"/>
    <cellStyle name="RowTitles1-Detail 2 2 3 2 5 6" xfId="9576"/>
    <cellStyle name="RowTitles1-Detail 2 2 3 2 5 6 2" xfId="9577"/>
    <cellStyle name="RowTitles1-Detail 2 2 3 2 5 7" xfId="9578"/>
    <cellStyle name="RowTitles1-Detail 2 2 3 2 6" xfId="9579"/>
    <cellStyle name="RowTitles1-Detail 2 2 3 2 6 2" xfId="9580"/>
    <cellStyle name="RowTitles1-Detail 2 2 3 2 6 2 2" xfId="9581"/>
    <cellStyle name="RowTitles1-Detail 2 2 3 2 6 2 2 2" xfId="9582"/>
    <cellStyle name="RowTitles1-Detail 2 2 3 2 6 2 2 2 2" xfId="9583"/>
    <cellStyle name="RowTitles1-Detail 2 2 3 2 6 2 2 3" xfId="9584"/>
    <cellStyle name="RowTitles1-Detail 2 2 3 2 6 2 3" xfId="9585"/>
    <cellStyle name="RowTitles1-Detail 2 2 3 2 6 2 3 2" xfId="9586"/>
    <cellStyle name="RowTitles1-Detail 2 2 3 2 6 2 3 2 2" xfId="9587"/>
    <cellStyle name="RowTitles1-Detail 2 2 3 2 6 2 4" xfId="9588"/>
    <cellStyle name="RowTitles1-Detail 2 2 3 2 6 2 4 2" xfId="9589"/>
    <cellStyle name="RowTitles1-Detail 2 2 3 2 6 2 5" xfId="9590"/>
    <cellStyle name="RowTitles1-Detail 2 2 3 2 6 3" xfId="9591"/>
    <cellStyle name="RowTitles1-Detail 2 2 3 2 6 3 2" xfId="9592"/>
    <cellStyle name="RowTitles1-Detail 2 2 3 2 6 3 2 2" xfId="9593"/>
    <cellStyle name="RowTitles1-Detail 2 2 3 2 6 3 2 2 2" xfId="9594"/>
    <cellStyle name="RowTitles1-Detail 2 2 3 2 6 3 2 3" xfId="9595"/>
    <cellStyle name="RowTitles1-Detail 2 2 3 2 6 3 3" xfId="9596"/>
    <cellStyle name="RowTitles1-Detail 2 2 3 2 6 3 3 2" xfId="9597"/>
    <cellStyle name="RowTitles1-Detail 2 2 3 2 6 3 3 2 2" xfId="9598"/>
    <cellStyle name="RowTitles1-Detail 2 2 3 2 6 3 4" xfId="9599"/>
    <cellStyle name="RowTitles1-Detail 2 2 3 2 6 3 4 2" xfId="9600"/>
    <cellStyle name="RowTitles1-Detail 2 2 3 2 6 3 5" xfId="9601"/>
    <cellStyle name="RowTitles1-Detail 2 2 3 2 6 4" xfId="9602"/>
    <cellStyle name="RowTitles1-Detail 2 2 3 2 6 4 2" xfId="9603"/>
    <cellStyle name="RowTitles1-Detail 2 2 3 2 6 4 2 2" xfId="9604"/>
    <cellStyle name="RowTitles1-Detail 2 2 3 2 6 4 3" xfId="9605"/>
    <cellStyle name="RowTitles1-Detail 2 2 3 2 6 5" xfId="9606"/>
    <cellStyle name="RowTitles1-Detail 2 2 3 2 6 5 2" xfId="9607"/>
    <cellStyle name="RowTitles1-Detail 2 2 3 2 6 5 2 2" xfId="9608"/>
    <cellStyle name="RowTitles1-Detail 2 2 3 2 6 6" xfId="9609"/>
    <cellStyle name="RowTitles1-Detail 2 2 3 2 6 6 2" xfId="9610"/>
    <cellStyle name="RowTitles1-Detail 2 2 3 2 6 7" xfId="9611"/>
    <cellStyle name="RowTitles1-Detail 2 2 3 2 7" xfId="9612"/>
    <cellStyle name="RowTitles1-Detail 2 2 3 2 7 2" xfId="9613"/>
    <cellStyle name="RowTitles1-Detail 2 2 3 2 7 2 2" xfId="9614"/>
    <cellStyle name="RowTitles1-Detail 2 2 3 2 7 2 2 2" xfId="9615"/>
    <cellStyle name="RowTitles1-Detail 2 2 3 2 7 2 3" xfId="9616"/>
    <cellStyle name="RowTitles1-Detail 2 2 3 2 7 3" xfId="9617"/>
    <cellStyle name="RowTitles1-Detail 2 2 3 2 7 3 2" xfId="9618"/>
    <cellStyle name="RowTitles1-Detail 2 2 3 2 7 3 2 2" xfId="9619"/>
    <cellStyle name="RowTitles1-Detail 2 2 3 2 7 4" xfId="9620"/>
    <cellStyle name="RowTitles1-Detail 2 2 3 2 7 4 2" xfId="9621"/>
    <cellStyle name="RowTitles1-Detail 2 2 3 2 7 5" xfId="9622"/>
    <cellStyle name="RowTitles1-Detail 2 2 3 2 8" xfId="9623"/>
    <cellStyle name="RowTitles1-Detail 2 2 3 2 8 2" xfId="9624"/>
    <cellStyle name="RowTitles1-Detail 2 2 3 2 9" xfId="9625"/>
    <cellStyle name="RowTitles1-Detail 2 2 3 2 9 2" xfId="9626"/>
    <cellStyle name="RowTitles1-Detail 2 2 3 2 9 2 2" xfId="9627"/>
    <cellStyle name="RowTitles1-Detail 2 2 3 2_STUD aligned by INSTIT" xfId="9628"/>
    <cellStyle name="RowTitles1-Detail 2 2 3 3" xfId="9629"/>
    <cellStyle name="RowTitles1-Detail 2 2 3 3 2" xfId="9630"/>
    <cellStyle name="RowTitles1-Detail 2 2 3 3 2 2" xfId="9631"/>
    <cellStyle name="RowTitles1-Detail 2 2 3 3 2 2 2" xfId="9632"/>
    <cellStyle name="RowTitles1-Detail 2 2 3 3 2 2 2 2" xfId="9633"/>
    <cellStyle name="RowTitles1-Detail 2 2 3 3 2 2 2 2 2" xfId="9634"/>
    <cellStyle name="RowTitles1-Detail 2 2 3 3 2 2 2 3" xfId="9635"/>
    <cellStyle name="RowTitles1-Detail 2 2 3 3 2 2 3" xfId="9636"/>
    <cellStyle name="RowTitles1-Detail 2 2 3 3 2 2 3 2" xfId="9637"/>
    <cellStyle name="RowTitles1-Detail 2 2 3 3 2 2 3 2 2" xfId="9638"/>
    <cellStyle name="RowTitles1-Detail 2 2 3 3 2 2 4" xfId="9639"/>
    <cellStyle name="RowTitles1-Detail 2 2 3 3 2 2 4 2" xfId="9640"/>
    <cellStyle name="RowTitles1-Detail 2 2 3 3 2 2 5" xfId="9641"/>
    <cellStyle name="RowTitles1-Detail 2 2 3 3 2 3" xfId="9642"/>
    <cellStyle name="RowTitles1-Detail 2 2 3 3 2 3 2" xfId="9643"/>
    <cellStyle name="RowTitles1-Detail 2 2 3 3 2 3 2 2" xfId="9644"/>
    <cellStyle name="RowTitles1-Detail 2 2 3 3 2 3 2 2 2" xfId="9645"/>
    <cellStyle name="RowTitles1-Detail 2 2 3 3 2 3 2 3" xfId="9646"/>
    <cellStyle name="RowTitles1-Detail 2 2 3 3 2 3 3" xfId="9647"/>
    <cellStyle name="RowTitles1-Detail 2 2 3 3 2 3 3 2" xfId="9648"/>
    <cellStyle name="RowTitles1-Detail 2 2 3 3 2 3 3 2 2" xfId="9649"/>
    <cellStyle name="RowTitles1-Detail 2 2 3 3 2 3 4" xfId="9650"/>
    <cellStyle name="RowTitles1-Detail 2 2 3 3 2 3 4 2" xfId="9651"/>
    <cellStyle name="RowTitles1-Detail 2 2 3 3 2 3 5" xfId="9652"/>
    <cellStyle name="RowTitles1-Detail 2 2 3 3 2 4" xfId="9653"/>
    <cellStyle name="RowTitles1-Detail 2 2 3 3 2 4 2" xfId="9654"/>
    <cellStyle name="RowTitles1-Detail 2 2 3 3 2 5" xfId="9655"/>
    <cellStyle name="RowTitles1-Detail 2 2 3 3 2 5 2" xfId="9656"/>
    <cellStyle name="RowTitles1-Detail 2 2 3 3 2 5 2 2" xfId="9657"/>
    <cellStyle name="RowTitles1-Detail 2 2 3 3 2 5 3" xfId="9658"/>
    <cellStyle name="RowTitles1-Detail 2 2 3 3 2 6" xfId="9659"/>
    <cellStyle name="RowTitles1-Detail 2 2 3 3 2 6 2" xfId="9660"/>
    <cellStyle name="RowTitles1-Detail 2 2 3 3 2 6 2 2" xfId="9661"/>
    <cellStyle name="RowTitles1-Detail 2 2 3 3 2 7" xfId="9662"/>
    <cellStyle name="RowTitles1-Detail 2 2 3 3 2 7 2" xfId="9663"/>
    <cellStyle name="RowTitles1-Detail 2 2 3 3 2 8" xfId="9664"/>
    <cellStyle name="RowTitles1-Detail 2 2 3 3 3" xfId="9665"/>
    <cellStyle name="RowTitles1-Detail 2 2 3 3 3 2" xfId="9666"/>
    <cellStyle name="RowTitles1-Detail 2 2 3 3 3 2 2" xfId="9667"/>
    <cellStyle name="RowTitles1-Detail 2 2 3 3 3 2 2 2" xfId="9668"/>
    <cellStyle name="RowTitles1-Detail 2 2 3 3 3 2 2 2 2" xfId="9669"/>
    <cellStyle name="RowTitles1-Detail 2 2 3 3 3 2 2 3" xfId="9670"/>
    <cellStyle name="RowTitles1-Detail 2 2 3 3 3 2 3" xfId="9671"/>
    <cellStyle name="RowTitles1-Detail 2 2 3 3 3 2 3 2" xfId="9672"/>
    <cellStyle name="RowTitles1-Detail 2 2 3 3 3 2 3 2 2" xfId="9673"/>
    <cellStyle name="RowTitles1-Detail 2 2 3 3 3 2 4" xfId="9674"/>
    <cellStyle name="RowTitles1-Detail 2 2 3 3 3 2 4 2" xfId="9675"/>
    <cellStyle name="RowTitles1-Detail 2 2 3 3 3 2 5" xfId="9676"/>
    <cellStyle name="RowTitles1-Detail 2 2 3 3 3 3" xfId="9677"/>
    <cellStyle name="RowTitles1-Detail 2 2 3 3 3 3 2" xfId="9678"/>
    <cellStyle name="RowTitles1-Detail 2 2 3 3 3 3 2 2" xfId="9679"/>
    <cellStyle name="RowTitles1-Detail 2 2 3 3 3 3 2 2 2" xfId="9680"/>
    <cellStyle name="RowTitles1-Detail 2 2 3 3 3 3 2 3" xfId="9681"/>
    <cellStyle name="RowTitles1-Detail 2 2 3 3 3 3 3" xfId="9682"/>
    <cellStyle name="RowTitles1-Detail 2 2 3 3 3 3 3 2" xfId="9683"/>
    <cellStyle name="RowTitles1-Detail 2 2 3 3 3 3 3 2 2" xfId="9684"/>
    <cellStyle name="RowTitles1-Detail 2 2 3 3 3 3 4" xfId="9685"/>
    <cellStyle name="RowTitles1-Detail 2 2 3 3 3 3 4 2" xfId="9686"/>
    <cellStyle name="RowTitles1-Detail 2 2 3 3 3 3 5" xfId="9687"/>
    <cellStyle name="RowTitles1-Detail 2 2 3 3 3 4" xfId="9688"/>
    <cellStyle name="RowTitles1-Detail 2 2 3 3 3 4 2" xfId="9689"/>
    <cellStyle name="RowTitles1-Detail 2 2 3 3 3 5" xfId="9690"/>
    <cellStyle name="RowTitles1-Detail 2 2 3 3 3 5 2" xfId="9691"/>
    <cellStyle name="RowTitles1-Detail 2 2 3 3 3 5 2 2" xfId="9692"/>
    <cellStyle name="RowTitles1-Detail 2 2 3 3 4" xfId="9693"/>
    <cellStyle name="RowTitles1-Detail 2 2 3 3 4 2" xfId="9694"/>
    <cellStyle name="RowTitles1-Detail 2 2 3 3 4 2 2" xfId="9695"/>
    <cellStyle name="RowTitles1-Detail 2 2 3 3 4 2 2 2" xfId="9696"/>
    <cellStyle name="RowTitles1-Detail 2 2 3 3 4 2 2 2 2" xfId="9697"/>
    <cellStyle name="RowTitles1-Detail 2 2 3 3 4 2 2 3" xfId="9698"/>
    <cellStyle name="RowTitles1-Detail 2 2 3 3 4 2 3" xfId="9699"/>
    <cellStyle name="RowTitles1-Detail 2 2 3 3 4 2 3 2" xfId="9700"/>
    <cellStyle name="RowTitles1-Detail 2 2 3 3 4 2 3 2 2" xfId="9701"/>
    <cellStyle name="RowTitles1-Detail 2 2 3 3 4 2 4" xfId="9702"/>
    <cellStyle name="RowTitles1-Detail 2 2 3 3 4 2 4 2" xfId="9703"/>
    <cellStyle name="RowTitles1-Detail 2 2 3 3 4 2 5" xfId="9704"/>
    <cellStyle name="RowTitles1-Detail 2 2 3 3 4 3" xfId="9705"/>
    <cellStyle name="RowTitles1-Detail 2 2 3 3 4 3 2" xfId="9706"/>
    <cellStyle name="RowTitles1-Detail 2 2 3 3 4 3 2 2" xfId="9707"/>
    <cellStyle name="RowTitles1-Detail 2 2 3 3 4 3 2 2 2" xfId="9708"/>
    <cellStyle name="RowTitles1-Detail 2 2 3 3 4 3 2 3" xfId="9709"/>
    <cellStyle name="RowTitles1-Detail 2 2 3 3 4 3 3" xfId="9710"/>
    <cellStyle name="RowTitles1-Detail 2 2 3 3 4 3 3 2" xfId="9711"/>
    <cellStyle name="RowTitles1-Detail 2 2 3 3 4 3 3 2 2" xfId="9712"/>
    <cellStyle name="RowTitles1-Detail 2 2 3 3 4 3 4" xfId="9713"/>
    <cellStyle name="RowTitles1-Detail 2 2 3 3 4 3 4 2" xfId="9714"/>
    <cellStyle name="RowTitles1-Detail 2 2 3 3 4 3 5" xfId="9715"/>
    <cellStyle name="RowTitles1-Detail 2 2 3 3 4 4" xfId="9716"/>
    <cellStyle name="RowTitles1-Detail 2 2 3 3 4 4 2" xfId="9717"/>
    <cellStyle name="RowTitles1-Detail 2 2 3 3 4 4 2 2" xfId="9718"/>
    <cellStyle name="RowTitles1-Detail 2 2 3 3 4 4 3" xfId="9719"/>
    <cellStyle name="RowTitles1-Detail 2 2 3 3 4 5" xfId="9720"/>
    <cellStyle name="RowTitles1-Detail 2 2 3 3 4 5 2" xfId="9721"/>
    <cellStyle name="RowTitles1-Detail 2 2 3 3 4 5 2 2" xfId="9722"/>
    <cellStyle name="RowTitles1-Detail 2 2 3 3 4 6" xfId="9723"/>
    <cellStyle name="RowTitles1-Detail 2 2 3 3 4 6 2" xfId="9724"/>
    <cellStyle name="RowTitles1-Detail 2 2 3 3 4 7" xfId="9725"/>
    <cellStyle name="RowTitles1-Detail 2 2 3 3 5" xfId="9726"/>
    <cellStyle name="RowTitles1-Detail 2 2 3 3 5 2" xfId="9727"/>
    <cellStyle name="RowTitles1-Detail 2 2 3 3 5 2 2" xfId="9728"/>
    <cellStyle name="RowTitles1-Detail 2 2 3 3 5 2 2 2" xfId="9729"/>
    <cellStyle name="RowTitles1-Detail 2 2 3 3 5 2 2 2 2" xfId="9730"/>
    <cellStyle name="RowTitles1-Detail 2 2 3 3 5 2 2 3" xfId="9731"/>
    <cellStyle name="RowTitles1-Detail 2 2 3 3 5 2 3" xfId="9732"/>
    <cellStyle name="RowTitles1-Detail 2 2 3 3 5 2 3 2" xfId="9733"/>
    <cellStyle name="RowTitles1-Detail 2 2 3 3 5 2 3 2 2" xfId="9734"/>
    <cellStyle name="RowTitles1-Detail 2 2 3 3 5 2 4" xfId="9735"/>
    <cellStyle name="RowTitles1-Detail 2 2 3 3 5 2 4 2" xfId="9736"/>
    <cellStyle name="RowTitles1-Detail 2 2 3 3 5 2 5" xfId="9737"/>
    <cellStyle name="RowTitles1-Detail 2 2 3 3 5 3" xfId="9738"/>
    <cellStyle name="RowTitles1-Detail 2 2 3 3 5 3 2" xfId="9739"/>
    <cellStyle name="RowTitles1-Detail 2 2 3 3 5 3 2 2" xfId="9740"/>
    <cellStyle name="RowTitles1-Detail 2 2 3 3 5 3 2 2 2" xfId="9741"/>
    <cellStyle name="RowTitles1-Detail 2 2 3 3 5 3 2 3" xfId="9742"/>
    <cellStyle name="RowTitles1-Detail 2 2 3 3 5 3 3" xfId="9743"/>
    <cellStyle name="RowTitles1-Detail 2 2 3 3 5 3 3 2" xfId="9744"/>
    <cellStyle name="RowTitles1-Detail 2 2 3 3 5 3 3 2 2" xfId="9745"/>
    <cellStyle name="RowTitles1-Detail 2 2 3 3 5 3 4" xfId="9746"/>
    <cellStyle name="RowTitles1-Detail 2 2 3 3 5 3 4 2" xfId="9747"/>
    <cellStyle name="RowTitles1-Detail 2 2 3 3 5 3 5" xfId="9748"/>
    <cellStyle name="RowTitles1-Detail 2 2 3 3 5 4" xfId="9749"/>
    <cellStyle name="RowTitles1-Detail 2 2 3 3 5 4 2" xfId="9750"/>
    <cellStyle name="RowTitles1-Detail 2 2 3 3 5 4 2 2" xfId="9751"/>
    <cellStyle name="RowTitles1-Detail 2 2 3 3 5 4 3" xfId="9752"/>
    <cellStyle name="RowTitles1-Detail 2 2 3 3 5 5" xfId="9753"/>
    <cellStyle name="RowTitles1-Detail 2 2 3 3 5 5 2" xfId="9754"/>
    <cellStyle name="RowTitles1-Detail 2 2 3 3 5 5 2 2" xfId="9755"/>
    <cellStyle name="RowTitles1-Detail 2 2 3 3 5 6" xfId="9756"/>
    <cellStyle name="RowTitles1-Detail 2 2 3 3 5 6 2" xfId="9757"/>
    <cellStyle name="RowTitles1-Detail 2 2 3 3 5 7" xfId="9758"/>
    <cellStyle name="RowTitles1-Detail 2 2 3 3 6" xfId="9759"/>
    <cellStyle name="RowTitles1-Detail 2 2 3 3 6 2" xfId="9760"/>
    <cellStyle name="RowTitles1-Detail 2 2 3 3 6 2 2" xfId="9761"/>
    <cellStyle name="RowTitles1-Detail 2 2 3 3 6 2 2 2" xfId="9762"/>
    <cellStyle name="RowTitles1-Detail 2 2 3 3 6 2 2 2 2" xfId="9763"/>
    <cellStyle name="RowTitles1-Detail 2 2 3 3 6 2 2 3" xfId="9764"/>
    <cellStyle name="RowTitles1-Detail 2 2 3 3 6 2 3" xfId="9765"/>
    <cellStyle name="RowTitles1-Detail 2 2 3 3 6 2 3 2" xfId="9766"/>
    <cellStyle name="RowTitles1-Detail 2 2 3 3 6 2 3 2 2" xfId="9767"/>
    <cellStyle name="RowTitles1-Detail 2 2 3 3 6 2 4" xfId="9768"/>
    <cellStyle name="RowTitles1-Detail 2 2 3 3 6 2 4 2" xfId="9769"/>
    <cellStyle name="RowTitles1-Detail 2 2 3 3 6 2 5" xfId="9770"/>
    <cellStyle name="RowTitles1-Detail 2 2 3 3 6 3" xfId="9771"/>
    <cellStyle name="RowTitles1-Detail 2 2 3 3 6 3 2" xfId="9772"/>
    <cellStyle name="RowTitles1-Detail 2 2 3 3 6 3 2 2" xfId="9773"/>
    <cellStyle name="RowTitles1-Detail 2 2 3 3 6 3 2 2 2" xfId="9774"/>
    <cellStyle name="RowTitles1-Detail 2 2 3 3 6 3 2 3" xfId="9775"/>
    <cellStyle name="RowTitles1-Detail 2 2 3 3 6 3 3" xfId="9776"/>
    <cellStyle name="RowTitles1-Detail 2 2 3 3 6 3 3 2" xfId="9777"/>
    <cellStyle name="RowTitles1-Detail 2 2 3 3 6 3 3 2 2" xfId="9778"/>
    <cellStyle name="RowTitles1-Detail 2 2 3 3 6 3 4" xfId="9779"/>
    <cellStyle name="RowTitles1-Detail 2 2 3 3 6 3 4 2" xfId="9780"/>
    <cellStyle name="RowTitles1-Detail 2 2 3 3 6 3 5" xfId="9781"/>
    <cellStyle name="RowTitles1-Detail 2 2 3 3 6 4" xfId="9782"/>
    <cellStyle name="RowTitles1-Detail 2 2 3 3 6 4 2" xfId="9783"/>
    <cellStyle name="RowTitles1-Detail 2 2 3 3 6 4 2 2" xfId="9784"/>
    <cellStyle name="RowTitles1-Detail 2 2 3 3 6 4 3" xfId="9785"/>
    <cellStyle name="RowTitles1-Detail 2 2 3 3 6 5" xfId="9786"/>
    <cellStyle name="RowTitles1-Detail 2 2 3 3 6 5 2" xfId="9787"/>
    <cellStyle name="RowTitles1-Detail 2 2 3 3 6 5 2 2" xfId="9788"/>
    <cellStyle name="RowTitles1-Detail 2 2 3 3 6 6" xfId="9789"/>
    <cellStyle name="RowTitles1-Detail 2 2 3 3 6 6 2" xfId="9790"/>
    <cellStyle name="RowTitles1-Detail 2 2 3 3 6 7" xfId="9791"/>
    <cellStyle name="RowTitles1-Detail 2 2 3 3 7" xfId="9792"/>
    <cellStyle name="RowTitles1-Detail 2 2 3 3 7 2" xfId="9793"/>
    <cellStyle name="RowTitles1-Detail 2 2 3 3 7 2 2" xfId="9794"/>
    <cellStyle name="RowTitles1-Detail 2 2 3 3 7 2 2 2" xfId="9795"/>
    <cellStyle name="RowTitles1-Detail 2 2 3 3 7 2 3" xfId="9796"/>
    <cellStyle name="RowTitles1-Detail 2 2 3 3 7 3" xfId="9797"/>
    <cellStyle name="RowTitles1-Detail 2 2 3 3 7 3 2" xfId="9798"/>
    <cellStyle name="RowTitles1-Detail 2 2 3 3 7 3 2 2" xfId="9799"/>
    <cellStyle name="RowTitles1-Detail 2 2 3 3 7 4" xfId="9800"/>
    <cellStyle name="RowTitles1-Detail 2 2 3 3 7 4 2" xfId="9801"/>
    <cellStyle name="RowTitles1-Detail 2 2 3 3 7 5" xfId="9802"/>
    <cellStyle name="RowTitles1-Detail 2 2 3 3 8" xfId="9803"/>
    <cellStyle name="RowTitles1-Detail 2 2 3 3 8 2" xfId="9804"/>
    <cellStyle name="RowTitles1-Detail 2 2 3 3 8 2 2" xfId="9805"/>
    <cellStyle name="RowTitles1-Detail 2 2 3 3 8 2 2 2" xfId="9806"/>
    <cellStyle name="RowTitles1-Detail 2 2 3 3 8 2 3" xfId="9807"/>
    <cellStyle name="RowTitles1-Detail 2 2 3 3 8 3" xfId="9808"/>
    <cellStyle name="RowTitles1-Detail 2 2 3 3 8 3 2" xfId="9809"/>
    <cellStyle name="RowTitles1-Detail 2 2 3 3 8 3 2 2" xfId="9810"/>
    <cellStyle name="RowTitles1-Detail 2 2 3 3 8 4" xfId="9811"/>
    <cellStyle name="RowTitles1-Detail 2 2 3 3 8 4 2" xfId="9812"/>
    <cellStyle name="RowTitles1-Detail 2 2 3 3 8 5" xfId="9813"/>
    <cellStyle name="RowTitles1-Detail 2 2 3 3 9" xfId="9814"/>
    <cellStyle name="RowTitles1-Detail 2 2 3 3 9 2" xfId="9815"/>
    <cellStyle name="RowTitles1-Detail 2 2 3 3 9 2 2" xfId="9816"/>
    <cellStyle name="RowTitles1-Detail 2 2 3 3_STUD aligned by INSTIT" xfId="9817"/>
    <cellStyle name="RowTitles1-Detail 2 2 3 4" xfId="9818"/>
    <cellStyle name="RowTitles1-Detail 2 2 3 4 2" xfId="9819"/>
    <cellStyle name="RowTitles1-Detail 2 2 3 4 2 2" xfId="9820"/>
    <cellStyle name="RowTitles1-Detail 2 2 3 4 2 2 2" xfId="9821"/>
    <cellStyle name="RowTitles1-Detail 2 2 3 4 2 2 2 2" xfId="9822"/>
    <cellStyle name="RowTitles1-Detail 2 2 3 4 2 2 2 2 2" xfId="9823"/>
    <cellStyle name="RowTitles1-Detail 2 2 3 4 2 2 2 3" xfId="9824"/>
    <cellStyle name="RowTitles1-Detail 2 2 3 4 2 2 3" xfId="9825"/>
    <cellStyle name="RowTitles1-Detail 2 2 3 4 2 2 3 2" xfId="9826"/>
    <cellStyle name="RowTitles1-Detail 2 2 3 4 2 2 3 2 2" xfId="9827"/>
    <cellStyle name="RowTitles1-Detail 2 2 3 4 2 2 4" xfId="9828"/>
    <cellStyle name="RowTitles1-Detail 2 2 3 4 2 2 4 2" xfId="9829"/>
    <cellStyle name="RowTitles1-Detail 2 2 3 4 2 2 5" xfId="9830"/>
    <cellStyle name="RowTitles1-Detail 2 2 3 4 2 3" xfId="9831"/>
    <cellStyle name="RowTitles1-Detail 2 2 3 4 2 3 2" xfId="9832"/>
    <cellStyle name="RowTitles1-Detail 2 2 3 4 2 3 2 2" xfId="9833"/>
    <cellStyle name="RowTitles1-Detail 2 2 3 4 2 3 2 2 2" xfId="9834"/>
    <cellStyle name="RowTitles1-Detail 2 2 3 4 2 3 2 3" xfId="9835"/>
    <cellStyle name="RowTitles1-Detail 2 2 3 4 2 3 3" xfId="9836"/>
    <cellStyle name="RowTitles1-Detail 2 2 3 4 2 3 3 2" xfId="9837"/>
    <cellStyle name="RowTitles1-Detail 2 2 3 4 2 3 3 2 2" xfId="9838"/>
    <cellStyle name="RowTitles1-Detail 2 2 3 4 2 3 4" xfId="9839"/>
    <cellStyle name="RowTitles1-Detail 2 2 3 4 2 3 4 2" xfId="9840"/>
    <cellStyle name="RowTitles1-Detail 2 2 3 4 2 3 5" xfId="9841"/>
    <cellStyle name="RowTitles1-Detail 2 2 3 4 2 4" xfId="9842"/>
    <cellStyle name="RowTitles1-Detail 2 2 3 4 2 4 2" xfId="9843"/>
    <cellStyle name="RowTitles1-Detail 2 2 3 4 2 5" xfId="9844"/>
    <cellStyle name="RowTitles1-Detail 2 2 3 4 2 5 2" xfId="9845"/>
    <cellStyle name="RowTitles1-Detail 2 2 3 4 2 5 2 2" xfId="9846"/>
    <cellStyle name="RowTitles1-Detail 2 2 3 4 2 5 3" xfId="9847"/>
    <cellStyle name="RowTitles1-Detail 2 2 3 4 2 6" xfId="9848"/>
    <cellStyle name="RowTitles1-Detail 2 2 3 4 2 6 2" xfId="9849"/>
    <cellStyle name="RowTitles1-Detail 2 2 3 4 2 6 2 2" xfId="9850"/>
    <cellStyle name="RowTitles1-Detail 2 2 3 4 3" xfId="9851"/>
    <cellStyle name="RowTitles1-Detail 2 2 3 4 3 2" xfId="9852"/>
    <cellStyle name="RowTitles1-Detail 2 2 3 4 3 2 2" xfId="9853"/>
    <cellStyle name="RowTitles1-Detail 2 2 3 4 3 2 2 2" xfId="9854"/>
    <cellStyle name="RowTitles1-Detail 2 2 3 4 3 2 2 2 2" xfId="9855"/>
    <cellStyle name="RowTitles1-Detail 2 2 3 4 3 2 2 3" xfId="9856"/>
    <cellStyle name="RowTitles1-Detail 2 2 3 4 3 2 3" xfId="9857"/>
    <cellStyle name="RowTitles1-Detail 2 2 3 4 3 2 3 2" xfId="9858"/>
    <cellStyle name="RowTitles1-Detail 2 2 3 4 3 2 3 2 2" xfId="9859"/>
    <cellStyle name="RowTitles1-Detail 2 2 3 4 3 2 4" xfId="9860"/>
    <cellStyle name="RowTitles1-Detail 2 2 3 4 3 2 4 2" xfId="9861"/>
    <cellStyle name="RowTitles1-Detail 2 2 3 4 3 2 5" xfId="9862"/>
    <cellStyle name="RowTitles1-Detail 2 2 3 4 3 3" xfId="9863"/>
    <cellStyle name="RowTitles1-Detail 2 2 3 4 3 3 2" xfId="9864"/>
    <cellStyle name="RowTitles1-Detail 2 2 3 4 3 3 2 2" xfId="9865"/>
    <cellStyle name="RowTitles1-Detail 2 2 3 4 3 3 2 2 2" xfId="9866"/>
    <cellStyle name="RowTitles1-Detail 2 2 3 4 3 3 2 3" xfId="9867"/>
    <cellStyle name="RowTitles1-Detail 2 2 3 4 3 3 3" xfId="9868"/>
    <cellStyle name="RowTitles1-Detail 2 2 3 4 3 3 3 2" xfId="9869"/>
    <cellStyle name="RowTitles1-Detail 2 2 3 4 3 3 3 2 2" xfId="9870"/>
    <cellStyle name="RowTitles1-Detail 2 2 3 4 3 3 4" xfId="9871"/>
    <cellStyle name="RowTitles1-Detail 2 2 3 4 3 3 4 2" xfId="9872"/>
    <cellStyle name="RowTitles1-Detail 2 2 3 4 3 3 5" xfId="9873"/>
    <cellStyle name="RowTitles1-Detail 2 2 3 4 3 4" xfId="9874"/>
    <cellStyle name="RowTitles1-Detail 2 2 3 4 3 4 2" xfId="9875"/>
    <cellStyle name="RowTitles1-Detail 2 2 3 4 3 5" xfId="9876"/>
    <cellStyle name="RowTitles1-Detail 2 2 3 4 3 5 2" xfId="9877"/>
    <cellStyle name="RowTitles1-Detail 2 2 3 4 3 5 2 2" xfId="9878"/>
    <cellStyle name="RowTitles1-Detail 2 2 3 4 3 6" xfId="9879"/>
    <cellStyle name="RowTitles1-Detail 2 2 3 4 3 6 2" xfId="9880"/>
    <cellStyle name="RowTitles1-Detail 2 2 3 4 3 7" xfId="9881"/>
    <cellStyle name="RowTitles1-Detail 2 2 3 4 4" xfId="9882"/>
    <cellStyle name="RowTitles1-Detail 2 2 3 4 4 2" xfId="9883"/>
    <cellStyle name="RowTitles1-Detail 2 2 3 4 4 2 2" xfId="9884"/>
    <cellStyle name="RowTitles1-Detail 2 2 3 4 4 2 2 2" xfId="9885"/>
    <cellStyle name="RowTitles1-Detail 2 2 3 4 4 2 2 2 2" xfId="9886"/>
    <cellStyle name="RowTitles1-Detail 2 2 3 4 4 2 2 3" xfId="9887"/>
    <cellStyle name="RowTitles1-Detail 2 2 3 4 4 2 3" xfId="9888"/>
    <cellStyle name="RowTitles1-Detail 2 2 3 4 4 2 3 2" xfId="9889"/>
    <cellStyle name="RowTitles1-Detail 2 2 3 4 4 2 3 2 2" xfId="9890"/>
    <cellStyle name="RowTitles1-Detail 2 2 3 4 4 2 4" xfId="9891"/>
    <cellStyle name="RowTitles1-Detail 2 2 3 4 4 2 4 2" xfId="9892"/>
    <cellStyle name="RowTitles1-Detail 2 2 3 4 4 2 5" xfId="9893"/>
    <cellStyle name="RowTitles1-Detail 2 2 3 4 4 3" xfId="9894"/>
    <cellStyle name="RowTitles1-Detail 2 2 3 4 4 3 2" xfId="9895"/>
    <cellStyle name="RowTitles1-Detail 2 2 3 4 4 3 2 2" xfId="9896"/>
    <cellStyle name="RowTitles1-Detail 2 2 3 4 4 3 2 2 2" xfId="9897"/>
    <cellStyle name="RowTitles1-Detail 2 2 3 4 4 3 2 3" xfId="9898"/>
    <cellStyle name="RowTitles1-Detail 2 2 3 4 4 3 3" xfId="9899"/>
    <cellStyle name="RowTitles1-Detail 2 2 3 4 4 3 3 2" xfId="9900"/>
    <cellStyle name="RowTitles1-Detail 2 2 3 4 4 3 3 2 2" xfId="9901"/>
    <cellStyle name="RowTitles1-Detail 2 2 3 4 4 3 4" xfId="9902"/>
    <cellStyle name="RowTitles1-Detail 2 2 3 4 4 3 4 2" xfId="9903"/>
    <cellStyle name="RowTitles1-Detail 2 2 3 4 4 3 5" xfId="9904"/>
    <cellStyle name="RowTitles1-Detail 2 2 3 4 4 4" xfId="9905"/>
    <cellStyle name="RowTitles1-Detail 2 2 3 4 4 4 2" xfId="9906"/>
    <cellStyle name="RowTitles1-Detail 2 2 3 4 4 5" xfId="9907"/>
    <cellStyle name="RowTitles1-Detail 2 2 3 4 4 5 2" xfId="9908"/>
    <cellStyle name="RowTitles1-Detail 2 2 3 4 4 5 2 2" xfId="9909"/>
    <cellStyle name="RowTitles1-Detail 2 2 3 4 4 5 3" xfId="9910"/>
    <cellStyle name="RowTitles1-Detail 2 2 3 4 4 6" xfId="9911"/>
    <cellStyle name="RowTitles1-Detail 2 2 3 4 4 6 2" xfId="9912"/>
    <cellStyle name="RowTitles1-Detail 2 2 3 4 4 6 2 2" xfId="9913"/>
    <cellStyle name="RowTitles1-Detail 2 2 3 4 4 7" xfId="9914"/>
    <cellStyle name="RowTitles1-Detail 2 2 3 4 4 7 2" xfId="9915"/>
    <cellStyle name="RowTitles1-Detail 2 2 3 4 4 8" xfId="9916"/>
    <cellStyle name="RowTitles1-Detail 2 2 3 4 5" xfId="9917"/>
    <cellStyle name="RowTitles1-Detail 2 2 3 4 5 2" xfId="9918"/>
    <cellStyle name="RowTitles1-Detail 2 2 3 4 5 2 2" xfId="9919"/>
    <cellStyle name="RowTitles1-Detail 2 2 3 4 5 2 2 2" xfId="9920"/>
    <cellStyle name="RowTitles1-Detail 2 2 3 4 5 2 2 2 2" xfId="9921"/>
    <cellStyle name="RowTitles1-Detail 2 2 3 4 5 2 2 3" xfId="9922"/>
    <cellStyle name="RowTitles1-Detail 2 2 3 4 5 2 3" xfId="9923"/>
    <cellStyle name="RowTitles1-Detail 2 2 3 4 5 2 3 2" xfId="9924"/>
    <cellStyle name="RowTitles1-Detail 2 2 3 4 5 2 3 2 2" xfId="9925"/>
    <cellStyle name="RowTitles1-Detail 2 2 3 4 5 2 4" xfId="9926"/>
    <cellStyle name="RowTitles1-Detail 2 2 3 4 5 2 4 2" xfId="9927"/>
    <cellStyle name="RowTitles1-Detail 2 2 3 4 5 2 5" xfId="9928"/>
    <cellStyle name="RowTitles1-Detail 2 2 3 4 5 3" xfId="9929"/>
    <cellStyle name="RowTitles1-Detail 2 2 3 4 5 3 2" xfId="9930"/>
    <cellStyle name="RowTitles1-Detail 2 2 3 4 5 3 2 2" xfId="9931"/>
    <cellStyle name="RowTitles1-Detail 2 2 3 4 5 3 2 2 2" xfId="9932"/>
    <cellStyle name="RowTitles1-Detail 2 2 3 4 5 3 2 3" xfId="9933"/>
    <cellStyle name="RowTitles1-Detail 2 2 3 4 5 3 3" xfId="9934"/>
    <cellStyle name="RowTitles1-Detail 2 2 3 4 5 3 3 2" xfId="9935"/>
    <cellStyle name="RowTitles1-Detail 2 2 3 4 5 3 3 2 2" xfId="9936"/>
    <cellStyle name="RowTitles1-Detail 2 2 3 4 5 3 4" xfId="9937"/>
    <cellStyle name="RowTitles1-Detail 2 2 3 4 5 3 4 2" xfId="9938"/>
    <cellStyle name="RowTitles1-Detail 2 2 3 4 5 3 5" xfId="9939"/>
    <cellStyle name="RowTitles1-Detail 2 2 3 4 5 4" xfId="9940"/>
    <cellStyle name="RowTitles1-Detail 2 2 3 4 5 4 2" xfId="9941"/>
    <cellStyle name="RowTitles1-Detail 2 2 3 4 5 4 2 2" xfId="9942"/>
    <cellStyle name="RowTitles1-Detail 2 2 3 4 5 4 3" xfId="9943"/>
    <cellStyle name="RowTitles1-Detail 2 2 3 4 5 5" xfId="9944"/>
    <cellStyle name="RowTitles1-Detail 2 2 3 4 5 5 2" xfId="9945"/>
    <cellStyle name="RowTitles1-Detail 2 2 3 4 5 5 2 2" xfId="9946"/>
    <cellStyle name="RowTitles1-Detail 2 2 3 4 5 6" xfId="9947"/>
    <cellStyle name="RowTitles1-Detail 2 2 3 4 5 6 2" xfId="9948"/>
    <cellStyle name="RowTitles1-Detail 2 2 3 4 5 7" xfId="9949"/>
    <cellStyle name="RowTitles1-Detail 2 2 3 4 6" xfId="9950"/>
    <cellStyle name="RowTitles1-Detail 2 2 3 4 6 2" xfId="9951"/>
    <cellStyle name="RowTitles1-Detail 2 2 3 4 6 2 2" xfId="9952"/>
    <cellStyle name="RowTitles1-Detail 2 2 3 4 6 2 2 2" xfId="9953"/>
    <cellStyle name="RowTitles1-Detail 2 2 3 4 6 2 2 2 2" xfId="9954"/>
    <cellStyle name="RowTitles1-Detail 2 2 3 4 6 2 2 3" xfId="9955"/>
    <cellStyle name="RowTitles1-Detail 2 2 3 4 6 2 3" xfId="9956"/>
    <cellStyle name="RowTitles1-Detail 2 2 3 4 6 2 3 2" xfId="9957"/>
    <cellStyle name="RowTitles1-Detail 2 2 3 4 6 2 3 2 2" xfId="9958"/>
    <cellStyle name="RowTitles1-Detail 2 2 3 4 6 2 4" xfId="9959"/>
    <cellStyle name="RowTitles1-Detail 2 2 3 4 6 2 4 2" xfId="9960"/>
    <cellStyle name="RowTitles1-Detail 2 2 3 4 6 2 5" xfId="9961"/>
    <cellStyle name="RowTitles1-Detail 2 2 3 4 6 3" xfId="9962"/>
    <cellStyle name="RowTitles1-Detail 2 2 3 4 6 3 2" xfId="9963"/>
    <cellStyle name="RowTitles1-Detail 2 2 3 4 6 3 2 2" xfId="9964"/>
    <cellStyle name="RowTitles1-Detail 2 2 3 4 6 3 2 2 2" xfId="9965"/>
    <cellStyle name="RowTitles1-Detail 2 2 3 4 6 3 2 3" xfId="9966"/>
    <cellStyle name="RowTitles1-Detail 2 2 3 4 6 3 3" xfId="9967"/>
    <cellStyle name="RowTitles1-Detail 2 2 3 4 6 3 3 2" xfId="9968"/>
    <cellStyle name="RowTitles1-Detail 2 2 3 4 6 3 3 2 2" xfId="9969"/>
    <cellStyle name="RowTitles1-Detail 2 2 3 4 6 3 4" xfId="9970"/>
    <cellStyle name="RowTitles1-Detail 2 2 3 4 6 3 4 2" xfId="9971"/>
    <cellStyle name="RowTitles1-Detail 2 2 3 4 6 3 5" xfId="9972"/>
    <cellStyle name="RowTitles1-Detail 2 2 3 4 6 4" xfId="9973"/>
    <cellStyle name="RowTitles1-Detail 2 2 3 4 6 4 2" xfId="9974"/>
    <cellStyle name="RowTitles1-Detail 2 2 3 4 6 4 2 2" xfId="9975"/>
    <cellStyle name="RowTitles1-Detail 2 2 3 4 6 4 3" xfId="9976"/>
    <cellStyle name="RowTitles1-Detail 2 2 3 4 6 5" xfId="9977"/>
    <cellStyle name="RowTitles1-Detail 2 2 3 4 6 5 2" xfId="9978"/>
    <cellStyle name="RowTitles1-Detail 2 2 3 4 6 5 2 2" xfId="9979"/>
    <cellStyle name="RowTitles1-Detail 2 2 3 4 6 6" xfId="9980"/>
    <cellStyle name="RowTitles1-Detail 2 2 3 4 6 6 2" xfId="9981"/>
    <cellStyle name="RowTitles1-Detail 2 2 3 4 6 7" xfId="9982"/>
    <cellStyle name="RowTitles1-Detail 2 2 3 4 7" xfId="9983"/>
    <cellStyle name="RowTitles1-Detail 2 2 3 4 7 2" xfId="9984"/>
    <cellStyle name="RowTitles1-Detail 2 2 3 4 7 2 2" xfId="9985"/>
    <cellStyle name="RowTitles1-Detail 2 2 3 4 7 2 2 2" xfId="9986"/>
    <cellStyle name="RowTitles1-Detail 2 2 3 4 7 2 3" xfId="9987"/>
    <cellStyle name="RowTitles1-Detail 2 2 3 4 7 3" xfId="9988"/>
    <cellStyle name="RowTitles1-Detail 2 2 3 4 7 3 2" xfId="9989"/>
    <cellStyle name="RowTitles1-Detail 2 2 3 4 7 3 2 2" xfId="9990"/>
    <cellStyle name="RowTitles1-Detail 2 2 3 4 7 4" xfId="9991"/>
    <cellStyle name="RowTitles1-Detail 2 2 3 4 7 4 2" xfId="9992"/>
    <cellStyle name="RowTitles1-Detail 2 2 3 4 7 5" xfId="9993"/>
    <cellStyle name="RowTitles1-Detail 2 2 3 4 8" xfId="9994"/>
    <cellStyle name="RowTitles1-Detail 2 2 3 4 8 2" xfId="9995"/>
    <cellStyle name="RowTitles1-Detail 2 2 3 4 9" xfId="9996"/>
    <cellStyle name="RowTitles1-Detail 2 2 3 4 9 2" xfId="9997"/>
    <cellStyle name="RowTitles1-Detail 2 2 3 4 9 2 2" xfId="9998"/>
    <cellStyle name="RowTitles1-Detail 2 2 3 4_STUD aligned by INSTIT" xfId="9999"/>
    <cellStyle name="RowTitles1-Detail 2 2 3 5" xfId="10000"/>
    <cellStyle name="RowTitles1-Detail 2 2 3 5 2" xfId="10001"/>
    <cellStyle name="RowTitles1-Detail 2 2 3 5 2 2" xfId="10002"/>
    <cellStyle name="RowTitles1-Detail 2 2 3 5 2 2 2" xfId="10003"/>
    <cellStyle name="RowTitles1-Detail 2 2 3 5 2 2 2 2" xfId="10004"/>
    <cellStyle name="RowTitles1-Detail 2 2 3 5 2 2 3" xfId="10005"/>
    <cellStyle name="RowTitles1-Detail 2 2 3 5 2 3" xfId="10006"/>
    <cellStyle name="RowTitles1-Detail 2 2 3 5 2 3 2" xfId="10007"/>
    <cellStyle name="RowTitles1-Detail 2 2 3 5 2 3 2 2" xfId="10008"/>
    <cellStyle name="RowTitles1-Detail 2 2 3 5 2 4" xfId="10009"/>
    <cellStyle name="RowTitles1-Detail 2 2 3 5 2 4 2" xfId="10010"/>
    <cellStyle name="RowTitles1-Detail 2 2 3 5 2 5" xfId="10011"/>
    <cellStyle name="RowTitles1-Detail 2 2 3 5 3" xfId="10012"/>
    <cellStyle name="RowTitles1-Detail 2 2 3 5 3 2" xfId="10013"/>
    <cellStyle name="RowTitles1-Detail 2 2 3 5 3 2 2" xfId="10014"/>
    <cellStyle name="RowTitles1-Detail 2 2 3 5 3 2 2 2" xfId="10015"/>
    <cellStyle name="RowTitles1-Detail 2 2 3 5 3 2 3" xfId="10016"/>
    <cellStyle name="RowTitles1-Detail 2 2 3 5 3 3" xfId="10017"/>
    <cellStyle name="RowTitles1-Detail 2 2 3 5 3 3 2" xfId="10018"/>
    <cellStyle name="RowTitles1-Detail 2 2 3 5 3 3 2 2" xfId="10019"/>
    <cellStyle name="RowTitles1-Detail 2 2 3 5 3 4" xfId="10020"/>
    <cellStyle name="RowTitles1-Detail 2 2 3 5 3 4 2" xfId="10021"/>
    <cellStyle name="RowTitles1-Detail 2 2 3 5 3 5" xfId="10022"/>
    <cellStyle name="RowTitles1-Detail 2 2 3 5 4" xfId="10023"/>
    <cellStyle name="RowTitles1-Detail 2 2 3 5 4 2" xfId="10024"/>
    <cellStyle name="RowTitles1-Detail 2 2 3 5 5" xfId="10025"/>
    <cellStyle name="RowTitles1-Detail 2 2 3 5 5 2" xfId="10026"/>
    <cellStyle name="RowTitles1-Detail 2 2 3 5 5 2 2" xfId="10027"/>
    <cellStyle name="RowTitles1-Detail 2 2 3 5 5 3" xfId="10028"/>
    <cellStyle name="RowTitles1-Detail 2 2 3 5 6" xfId="10029"/>
    <cellStyle name="RowTitles1-Detail 2 2 3 5 6 2" xfId="10030"/>
    <cellStyle name="RowTitles1-Detail 2 2 3 5 6 2 2" xfId="10031"/>
    <cellStyle name="RowTitles1-Detail 2 2 3 6" xfId="10032"/>
    <cellStyle name="RowTitles1-Detail 2 2 3 6 2" xfId="10033"/>
    <cellStyle name="RowTitles1-Detail 2 2 3 6 2 2" xfId="10034"/>
    <cellStyle name="RowTitles1-Detail 2 2 3 6 2 2 2" xfId="10035"/>
    <cellStyle name="RowTitles1-Detail 2 2 3 6 2 2 2 2" xfId="10036"/>
    <cellStyle name="RowTitles1-Detail 2 2 3 6 2 2 3" xfId="10037"/>
    <cellStyle name="RowTitles1-Detail 2 2 3 6 2 3" xfId="10038"/>
    <cellStyle name="RowTitles1-Detail 2 2 3 6 2 3 2" xfId="10039"/>
    <cellStyle name="RowTitles1-Detail 2 2 3 6 2 3 2 2" xfId="10040"/>
    <cellStyle name="RowTitles1-Detail 2 2 3 6 2 4" xfId="10041"/>
    <cellStyle name="RowTitles1-Detail 2 2 3 6 2 4 2" xfId="10042"/>
    <cellStyle name="RowTitles1-Detail 2 2 3 6 2 5" xfId="10043"/>
    <cellStyle name="RowTitles1-Detail 2 2 3 6 3" xfId="10044"/>
    <cellStyle name="RowTitles1-Detail 2 2 3 6 3 2" xfId="10045"/>
    <cellStyle name="RowTitles1-Detail 2 2 3 6 3 2 2" xfId="10046"/>
    <cellStyle name="RowTitles1-Detail 2 2 3 6 3 2 2 2" xfId="10047"/>
    <cellStyle name="RowTitles1-Detail 2 2 3 6 3 2 3" xfId="10048"/>
    <cellStyle name="RowTitles1-Detail 2 2 3 6 3 3" xfId="10049"/>
    <cellStyle name="RowTitles1-Detail 2 2 3 6 3 3 2" xfId="10050"/>
    <cellStyle name="RowTitles1-Detail 2 2 3 6 3 3 2 2" xfId="10051"/>
    <cellStyle name="RowTitles1-Detail 2 2 3 6 3 4" xfId="10052"/>
    <cellStyle name="RowTitles1-Detail 2 2 3 6 3 4 2" xfId="10053"/>
    <cellStyle name="RowTitles1-Detail 2 2 3 6 3 5" xfId="10054"/>
    <cellStyle name="RowTitles1-Detail 2 2 3 6 4" xfId="10055"/>
    <cellStyle name="RowTitles1-Detail 2 2 3 6 4 2" xfId="10056"/>
    <cellStyle name="RowTitles1-Detail 2 2 3 6 5" xfId="10057"/>
    <cellStyle name="RowTitles1-Detail 2 2 3 6 5 2" xfId="10058"/>
    <cellStyle name="RowTitles1-Detail 2 2 3 6 5 2 2" xfId="10059"/>
    <cellStyle name="RowTitles1-Detail 2 2 3 6 6" xfId="10060"/>
    <cellStyle name="RowTitles1-Detail 2 2 3 6 6 2" xfId="10061"/>
    <cellStyle name="RowTitles1-Detail 2 2 3 6 7" xfId="10062"/>
    <cellStyle name="RowTitles1-Detail 2 2 3 7" xfId="10063"/>
    <cellStyle name="RowTitles1-Detail 2 2 3 7 2" xfId="10064"/>
    <cellStyle name="RowTitles1-Detail 2 2 3 7 2 2" xfId="10065"/>
    <cellStyle name="RowTitles1-Detail 2 2 3 7 2 2 2" xfId="10066"/>
    <cellStyle name="RowTitles1-Detail 2 2 3 7 2 2 2 2" xfId="10067"/>
    <cellStyle name="RowTitles1-Detail 2 2 3 7 2 2 3" xfId="10068"/>
    <cellStyle name="RowTitles1-Detail 2 2 3 7 2 3" xfId="10069"/>
    <cellStyle name="RowTitles1-Detail 2 2 3 7 2 3 2" xfId="10070"/>
    <cellStyle name="RowTitles1-Detail 2 2 3 7 2 3 2 2" xfId="10071"/>
    <cellStyle name="RowTitles1-Detail 2 2 3 7 2 4" xfId="10072"/>
    <cellStyle name="RowTitles1-Detail 2 2 3 7 2 4 2" xfId="10073"/>
    <cellStyle name="RowTitles1-Detail 2 2 3 7 2 5" xfId="10074"/>
    <cellStyle name="RowTitles1-Detail 2 2 3 7 3" xfId="10075"/>
    <cellStyle name="RowTitles1-Detail 2 2 3 7 3 2" xfId="10076"/>
    <cellStyle name="RowTitles1-Detail 2 2 3 7 3 2 2" xfId="10077"/>
    <cellStyle name="RowTitles1-Detail 2 2 3 7 3 2 2 2" xfId="10078"/>
    <cellStyle name="RowTitles1-Detail 2 2 3 7 3 2 3" xfId="10079"/>
    <cellStyle name="RowTitles1-Detail 2 2 3 7 3 3" xfId="10080"/>
    <cellStyle name="RowTitles1-Detail 2 2 3 7 3 3 2" xfId="10081"/>
    <cellStyle name="RowTitles1-Detail 2 2 3 7 3 3 2 2" xfId="10082"/>
    <cellStyle name="RowTitles1-Detail 2 2 3 7 3 4" xfId="10083"/>
    <cellStyle name="RowTitles1-Detail 2 2 3 7 3 4 2" xfId="10084"/>
    <cellStyle name="RowTitles1-Detail 2 2 3 7 3 5" xfId="10085"/>
    <cellStyle name="RowTitles1-Detail 2 2 3 7 4" xfId="10086"/>
    <cellStyle name="RowTitles1-Detail 2 2 3 7 4 2" xfId="10087"/>
    <cellStyle name="RowTitles1-Detail 2 2 3 7 5" xfId="10088"/>
    <cellStyle name="RowTitles1-Detail 2 2 3 7 5 2" xfId="10089"/>
    <cellStyle name="RowTitles1-Detail 2 2 3 7 5 2 2" xfId="10090"/>
    <cellStyle name="RowTitles1-Detail 2 2 3 7 5 3" xfId="10091"/>
    <cellStyle name="RowTitles1-Detail 2 2 3 7 6" xfId="10092"/>
    <cellStyle name="RowTitles1-Detail 2 2 3 7 6 2" xfId="10093"/>
    <cellStyle name="RowTitles1-Detail 2 2 3 7 6 2 2" xfId="10094"/>
    <cellStyle name="RowTitles1-Detail 2 2 3 7 7" xfId="10095"/>
    <cellStyle name="RowTitles1-Detail 2 2 3 7 7 2" xfId="10096"/>
    <cellStyle name="RowTitles1-Detail 2 2 3 7 8" xfId="10097"/>
    <cellStyle name="RowTitles1-Detail 2 2 3 8" xfId="10098"/>
    <cellStyle name="RowTitles1-Detail 2 2 3 8 2" xfId="10099"/>
    <cellStyle name="RowTitles1-Detail 2 2 3 8 2 2" xfId="10100"/>
    <cellStyle name="RowTitles1-Detail 2 2 3 8 2 2 2" xfId="10101"/>
    <cellStyle name="RowTitles1-Detail 2 2 3 8 2 2 2 2" xfId="10102"/>
    <cellStyle name="RowTitles1-Detail 2 2 3 8 2 2 3" xfId="10103"/>
    <cellStyle name="RowTitles1-Detail 2 2 3 8 2 3" xfId="10104"/>
    <cellStyle name="RowTitles1-Detail 2 2 3 8 2 3 2" xfId="10105"/>
    <cellStyle name="RowTitles1-Detail 2 2 3 8 2 3 2 2" xfId="10106"/>
    <cellStyle name="RowTitles1-Detail 2 2 3 8 2 4" xfId="10107"/>
    <cellStyle name="RowTitles1-Detail 2 2 3 8 2 4 2" xfId="10108"/>
    <cellStyle name="RowTitles1-Detail 2 2 3 8 2 5" xfId="10109"/>
    <cellStyle name="RowTitles1-Detail 2 2 3 8 3" xfId="10110"/>
    <cellStyle name="RowTitles1-Detail 2 2 3 8 3 2" xfId="10111"/>
    <cellStyle name="RowTitles1-Detail 2 2 3 8 3 2 2" xfId="10112"/>
    <cellStyle name="RowTitles1-Detail 2 2 3 8 3 2 2 2" xfId="10113"/>
    <cellStyle name="RowTitles1-Detail 2 2 3 8 3 2 3" xfId="10114"/>
    <cellStyle name="RowTitles1-Detail 2 2 3 8 3 3" xfId="10115"/>
    <cellStyle name="RowTitles1-Detail 2 2 3 8 3 3 2" xfId="10116"/>
    <cellStyle name="RowTitles1-Detail 2 2 3 8 3 3 2 2" xfId="10117"/>
    <cellStyle name="RowTitles1-Detail 2 2 3 8 3 4" xfId="10118"/>
    <cellStyle name="RowTitles1-Detail 2 2 3 8 3 4 2" xfId="10119"/>
    <cellStyle name="RowTitles1-Detail 2 2 3 8 3 5" xfId="10120"/>
    <cellStyle name="RowTitles1-Detail 2 2 3 8 4" xfId="10121"/>
    <cellStyle name="RowTitles1-Detail 2 2 3 8 4 2" xfId="10122"/>
    <cellStyle name="RowTitles1-Detail 2 2 3 8 4 2 2" xfId="10123"/>
    <cellStyle name="RowTitles1-Detail 2 2 3 8 4 3" xfId="10124"/>
    <cellStyle name="RowTitles1-Detail 2 2 3 8 5" xfId="10125"/>
    <cellStyle name="RowTitles1-Detail 2 2 3 8 5 2" xfId="10126"/>
    <cellStyle name="RowTitles1-Detail 2 2 3 8 5 2 2" xfId="10127"/>
    <cellStyle name="RowTitles1-Detail 2 2 3 8 6" xfId="10128"/>
    <cellStyle name="RowTitles1-Detail 2 2 3 8 6 2" xfId="10129"/>
    <cellStyle name="RowTitles1-Detail 2 2 3 8 7" xfId="10130"/>
    <cellStyle name="RowTitles1-Detail 2 2 3 9" xfId="10131"/>
    <cellStyle name="RowTitles1-Detail 2 2 3 9 2" xfId="10132"/>
    <cellStyle name="RowTitles1-Detail 2 2 3 9 2 2" xfId="10133"/>
    <cellStyle name="RowTitles1-Detail 2 2 3 9 2 2 2" xfId="10134"/>
    <cellStyle name="RowTitles1-Detail 2 2 3 9 2 2 2 2" xfId="10135"/>
    <cellStyle name="RowTitles1-Detail 2 2 3 9 2 2 3" xfId="10136"/>
    <cellStyle name="RowTitles1-Detail 2 2 3 9 2 3" xfId="10137"/>
    <cellStyle name="RowTitles1-Detail 2 2 3 9 2 3 2" xfId="10138"/>
    <cellStyle name="RowTitles1-Detail 2 2 3 9 2 3 2 2" xfId="10139"/>
    <cellStyle name="RowTitles1-Detail 2 2 3 9 2 4" xfId="10140"/>
    <cellStyle name="RowTitles1-Detail 2 2 3 9 2 4 2" xfId="10141"/>
    <cellStyle name="RowTitles1-Detail 2 2 3 9 2 5" xfId="10142"/>
    <cellStyle name="RowTitles1-Detail 2 2 3 9 3" xfId="10143"/>
    <cellStyle name="RowTitles1-Detail 2 2 3 9 3 2" xfId="10144"/>
    <cellStyle name="RowTitles1-Detail 2 2 3 9 3 2 2" xfId="10145"/>
    <cellStyle name="RowTitles1-Detail 2 2 3 9 3 2 2 2" xfId="10146"/>
    <cellStyle name="RowTitles1-Detail 2 2 3 9 3 2 3" xfId="10147"/>
    <cellStyle name="RowTitles1-Detail 2 2 3 9 3 3" xfId="10148"/>
    <cellStyle name="RowTitles1-Detail 2 2 3 9 3 3 2" xfId="10149"/>
    <cellStyle name="RowTitles1-Detail 2 2 3 9 3 3 2 2" xfId="10150"/>
    <cellStyle name="RowTitles1-Detail 2 2 3 9 3 4" xfId="10151"/>
    <cellStyle name="RowTitles1-Detail 2 2 3 9 3 4 2" xfId="10152"/>
    <cellStyle name="RowTitles1-Detail 2 2 3 9 3 5" xfId="10153"/>
    <cellStyle name="RowTitles1-Detail 2 2 3 9 4" xfId="10154"/>
    <cellStyle name="RowTitles1-Detail 2 2 3 9 4 2" xfId="10155"/>
    <cellStyle name="RowTitles1-Detail 2 2 3 9 4 2 2" xfId="10156"/>
    <cellStyle name="RowTitles1-Detail 2 2 3 9 4 3" xfId="10157"/>
    <cellStyle name="RowTitles1-Detail 2 2 3 9 5" xfId="10158"/>
    <cellStyle name="RowTitles1-Detail 2 2 3 9 5 2" xfId="10159"/>
    <cellStyle name="RowTitles1-Detail 2 2 3 9 5 2 2" xfId="10160"/>
    <cellStyle name="RowTitles1-Detail 2 2 3 9 6" xfId="10161"/>
    <cellStyle name="RowTitles1-Detail 2 2 3 9 6 2" xfId="10162"/>
    <cellStyle name="RowTitles1-Detail 2 2 3 9 7" xfId="10163"/>
    <cellStyle name="RowTitles1-Detail 2 2 3_STUD aligned by INSTIT" xfId="10164"/>
    <cellStyle name="RowTitles1-Detail 2 2 4" xfId="10165"/>
    <cellStyle name="RowTitles1-Detail 2 2 4 2" xfId="10166"/>
    <cellStyle name="RowTitles1-Detail 2 2 4 2 2" xfId="10167"/>
    <cellStyle name="RowTitles1-Detail 2 2 4 2 2 2" xfId="10168"/>
    <cellStyle name="RowTitles1-Detail 2 2 4 2 2 2 2" xfId="10169"/>
    <cellStyle name="RowTitles1-Detail 2 2 4 2 2 2 2 2" xfId="10170"/>
    <cellStyle name="RowTitles1-Detail 2 2 4 2 2 2 3" xfId="10171"/>
    <cellStyle name="RowTitles1-Detail 2 2 4 2 2 3" xfId="10172"/>
    <cellStyle name="RowTitles1-Detail 2 2 4 2 2 3 2" xfId="10173"/>
    <cellStyle name="RowTitles1-Detail 2 2 4 2 2 3 2 2" xfId="10174"/>
    <cellStyle name="RowTitles1-Detail 2 2 4 2 2 4" xfId="10175"/>
    <cellStyle name="RowTitles1-Detail 2 2 4 2 2 4 2" xfId="10176"/>
    <cellStyle name="RowTitles1-Detail 2 2 4 2 2 5" xfId="10177"/>
    <cellStyle name="RowTitles1-Detail 2 2 4 2 3" xfId="10178"/>
    <cellStyle name="RowTitles1-Detail 2 2 4 2 3 2" xfId="10179"/>
    <cellStyle name="RowTitles1-Detail 2 2 4 2 3 2 2" xfId="10180"/>
    <cellStyle name="RowTitles1-Detail 2 2 4 2 3 2 2 2" xfId="10181"/>
    <cellStyle name="RowTitles1-Detail 2 2 4 2 3 2 3" xfId="10182"/>
    <cellStyle name="RowTitles1-Detail 2 2 4 2 3 3" xfId="10183"/>
    <cellStyle name="RowTitles1-Detail 2 2 4 2 3 3 2" xfId="10184"/>
    <cellStyle name="RowTitles1-Detail 2 2 4 2 3 3 2 2" xfId="10185"/>
    <cellStyle name="RowTitles1-Detail 2 2 4 2 3 4" xfId="10186"/>
    <cellStyle name="RowTitles1-Detail 2 2 4 2 3 4 2" xfId="10187"/>
    <cellStyle name="RowTitles1-Detail 2 2 4 2 3 5" xfId="10188"/>
    <cellStyle name="RowTitles1-Detail 2 2 4 2 4" xfId="10189"/>
    <cellStyle name="RowTitles1-Detail 2 2 4 2 4 2" xfId="10190"/>
    <cellStyle name="RowTitles1-Detail 2 2 4 2 5" xfId="10191"/>
    <cellStyle name="RowTitles1-Detail 2 2 4 2 5 2" xfId="10192"/>
    <cellStyle name="RowTitles1-Detail 2 2 4 2 5 2 2" xfId="10193"/>
    <cellStyle name="RowTitles1-Detail 2 2 4 3" xfId="10194"/>
    <cellStyle name="RowTitles1-Detail 2 2 4 3 2" xfId="10195"/>
    <cellStyle name="RowTitles1-Detail 2 2 4 3 2 2" xfId="10196"/>
    <cellStyle name="RowTitles1-Detail 2 2 4 3 2 2 2" xfId="10197"/>
    <cellStyle name="RowTitles1-Detail 2 2 4 3 2 2 2 2" xfId="10198"/>
    <cellStyle name="RowTitles1-Detail 2 2 4 3 2 2 3" xfId="10199"/>
    <cellStyle name="RowTitles1-Detail 2 2 4 3 2 3" xfId="10200"/>
    <cellStyle name="RowTitles1-Detail 2 2 4 3 2 3 2" xfId="10201"/>
    <cellStyle name="RowTitles1-Detail 2 2 4 3 2 3 2 2" xfId="10202"/>
    <cellStyle name="RowTitles1-Detail 2 2 4 3 2 4" xfId="10203"/>
    <cellStyle name="RowTitles1-Detail 2 2 4 3 2 4 2" xfId="10204"/>
    <cellStyle name="RowTitles1-Detail 2 2 4 3 2 5" xfId="10205"/>
    <cellStyle name="RowTitles1-Detail 2 2 4 3 3" xfId="10206"/>
    <cellStyle name="RowTitles1-Detail 2 2 4 3 3 2" xfId="10207"/>
    <cellStyle name="RowTitles1-Detail 2 2 4 3 3 2 2" xfId="10208"/>
    <cellStyle name="RowTitles1-Detail 2 2 4 3 3 2 2 2" xfId="10209"/>
    <cellStyle name="RowTitles1-Detail 2 2 4 3 3 2 3" xfId="10210"/>
    <cellStyle name="RowTitles1-Detail 2 2 4 3 3 3" xfId="10211"/>
    <cellStyle name="RowTitles1-Detail 2 2 4 3 3 3 2" xfId="10212"/>
    <cellStyle name="RowTitles1-Detail 2 2 4 3 3 3 2 2" xfId="10213"/>
    <cellStyle name="RowTitles1-Detail 2 2 4 3 3 4" xfId="10214"/>
    <cellStyle name="RowTitles1-Detail 2 2 4 3 3 4 2" xfId="10215"/>
    <cellStyle name="RowTitles1-Detail 2 2 4 3 3 5" xfId="10216"/>
    <cellStyle name="RowTitles1-Detail 2 2 4 3 4" xfId="10217"/>
    <cellStyle name="RowTitles1-Detail 2 2 4 3 4 2" xfId="10218"/>
    <cellStyle name="RowTitles1-Detail 2 2 4 3 5" xfId="10219"/>
    <cellStyle name="RowTitles1-Detail 2 2 4 3 5 2" xfId="10220"/>
    <cellStyle name="RowTitles1-Detail 2 2 4 3 5 2 2" xfId="10221"/>
    <cellStyle name="RowTitles1-Detail 2 2 4 3 5 3" xfId="10222"/>
    <cellStyle name="RowTitles1-Detail 2 2 4 3 6" xfId="10223"/>
    <cellStyle name="RowTitles1-Detail 2 2 4 3 6 2" xfId="10224"/>
    <cellStyle name="RowTitles1-Detail 2 2 4 3 6 2 2" xfId="10225"/>
    <cellStyle name="RowTitles1-Detail 2 2 4 3 7" xfId="10226"/>
    <cellStyle name="RowTitles1-Detail 2 2 4 3 7 2" xfId="10227"/>
    <cellStyle name="RowTitles1-Detail 2 2 4 3 8" xfId="10228"/>
    <cellStyle name="RowTitles1-Detail 2 2 4 4" xfId="10229"/>
    <cellStyle name="RowTitles1-Detail 2 2 4 4 2" xfId="10230"/>
    <cellStyle name="RowTitles1-Detail 2 2 4 4 2 2" xfId="10231"/>
    <cellStyle name="RowTitles1-Detail 2 2 4 4 2 2 2" xfId="10232"/>
    <cellStyle name="RowTitles1-Detail 2 2 4 4 2 2 2 2" xfId="10233"/>
    <cellStyle name="RowTitles1-Detail 2 2 4 4 2 2 3" xfId="10234"/>
    <cellStyle name="RowTitles1-Detail 2 2 4 4 2 3" xfId="10235"/>
    <cellStyle name="RowTitles1-Detail 2 2 4 4 2 3 2" xfId="10236"/>
    <cellStyle name="RowTitles1-Detail 2 2 4 4 2 3 2 2" xfId="10237"/>
    <cellStyle name="RowTitles1-Detail 2 2 4 4 2 4" xfId="10238"/>
    <cellStyle name="RowTitles1-Detail 2 2 4 4 2 4 2" xfId="10239"/>
    <cellStyle name="RowTitles1-Detail 2 2 4 4 2 5" xfId="10240"/>
    <cellStyle name="RowTitles1-Detail 2 2 4 4 3" xfId="10241"/>
    <cellStyle name="RowTitles1-Detail 2 2 4 4 3 2" xfId="10242"/>
    <cellStyle name="RowTitles1-Detail 2 2 4 4 3 2 2" xfId="10243"/>
    <cellStyle name="RowTitles1-Detail 2 2 4 4 3 2 2 2" xfId="10244"/>
    <cellStyle name="RowTitles1-Detail 2 2 4 4 3 2 3" xfId="10245"/>
    <cellStyle name="RowTitles1-Detail 2 2 4 4 3 3" xfId="10246"/>
    <cellStyle name="RowTitles1-Detail 2 2 4 4 3 3 2" xfId="10247"/>
    <cellStyle name="RowTitles1-Detail 2 2 4 4 3 3 2 2" xfId="10248"/>
    <cellStyle name="RowTitles1-Detail 2 2 4 4 3 4" xfId="10249"/>
    <cellStyle name="RowTitles1-Detail 2 2 4 4 3 4 2" xfId="10250"/>
    <cellStyle name="RowTitles1-Detail 2 2 4 4 3 5" xfId="10251"/>
    <cellStyle name="RowTitles1-Detail 2 2 4 4 4" xfId="10252"/>
    <cellStyle name="RowTitles1-Detail 2 2 4 4 4 2" xfId="10253"/>
    <cellStyle name="RowTitles1-Detail 2 2 4 4 4 2 2" xfId="10254"/>
    <cellStyle name="RowTitles1-Detail 2 2 4 4 4 3" xfId="10255"/>
    <cellStyle name="RowTitles1-Detail 2 2 4 4 5" xfId="10256"/>
    <cellStyle name="RowTitles1-Detail 2 2 4 4 5 2" xfId="10257"/>
    <cellStyle name="RowTitles1-Detail 2 2 4 4 5 2 2" xfId="10258"/>
    <cellStyle name="RowTitles1-Detail 2 2 4 4 6" xfId="10259"/>
    <cellStyle name="RowTitles1-Detail 2 2 4 4 6 2" xfId="10260"/>
    <cellStyle name="RowTitles1-Detail 2 2 4 4 7" xfId="10261"/>
    <cellStyle name="RowTitles1-Detail 2 2 4 5" xfId="10262"/>
    <cellStyle name="RowTitles1-Detail 2 2 4 5 2" xfId="10263"/>
    <cellStyle name="RowTitles1-Detail 2 2 4 5 2 2" xfId="10264"/>
    <cellStyle name="RowTitles1-Detail 2 2 4 5 2 2 2" xfId="10265"/>
    <cellStyle name="RowTitles1-Detail 2 2 4 5 2 2 2 2" xfId="10266"/>
    <cellStyle name="RowTitles1-Detail 2 2 4 5 2 2 3" xfId="10267"/>
    <cellStyle name="RowTitles1-Detail 2 2 4 5 2 3" xfId="10268"/>
    <cellStyle name="RowTitles1-Detail 2 2 4 5 2 3 2" xfId="10269"/>
    <cellStyle name="RowTitles1-Detail 2 2 4 5 2 3 2 2" xfId="10270"/>
    <cellStyle name="RowTitles1-Detail 2 2 4 5 2 4" xfId="10271"/>
    <cellStyle name="RowTitles1-Detail 2 2 4 5 2 4 2" xfId="10272"/>
    <cellStyle name="RowTitles1-Detail 2 2 4 5 2 5" xfId="10273"/>
    <cellStyle name="RowTitles1-Detail 2 2 4 5 3" xfId="10274"/>
    <cellStyle name="RowTitles1-Detail 2 2 4 5 3 2" xfId="10275"/>
    <cellStyle name="RowTitles1-Detail 2 2 4 5 3 2 2" xfId="10276"/>
    <cellStyle name="RowTitles1-Detail 2 2 4 5 3 2 2 2" xfId="10277"/>
    <cellStyle name="RowTitles1-Detail 2 2 4 5 3 2 3" xfId="10278"/>
    <cellStyle name="RowTitles1-Detail 2 2 4 5 3 3" xfId="10279"/>
    <cellStyle name="RowTitles1-Detail 2 2 4 5 3 3 2" xfId="10280"/>
    <cellStyle name="RowTitles1-Detail 2 2 4 5 3 3 2 2" xfId="10281"/>
    <cellStyle name="RowTitles1-Detail 2 2 4 5 3 4" xfId="10282"/>
    <cellStyle name="RowTitles1-Detail 2 2 4 5 3 4 2" xfId="10283"/>
    <cellStyle name="RowTitles1-Detail 2 2 4 5 3 5" xfId="10284"/>
    <cellStyle name="RowTitles1-Detail 2 2 4 5 4" xfId="10285"/>
    <cellStyle name="RowTitles1-Detail 2 2 4 5 4 2" xfId="10286"/>
    <cellStyle name="RowTitles1-Detail 2 2 4 5 4 2 2" xfId="10287"/>
    <cellStyle name="RowTitles1-Detail 2 2 4 5 4 3" xfId="10288"/>
    <cellStyle name="RowTitles1-Detail 2 2 4 5 5" xfId="10289"/>
    <cellStyle name="RowTitles1-Detail 2 2 4 5 5 2" xfId="10290"/>
    <cellStyle name="RowTitles1-Detail 2 2 4 5 5 2 2" xfId="10291"/>
    <cellStyle name="RowTitles1-Detail 2 2 4 5 6" xfId="10292"/>
    <cellStyle name="RowTitles1-Detail 2 2 4 5 6 2" xfId="10293"/>
    <cellStyle name="RowTitles1-Detail 2 2 4 5 7" xfId="10294"/>
    <cellStyle name="RowTitles1-Detail 2 2 4 6" xfId="10295"/>
    <cellStyle name="RowTitles1-Detail 2 2 4 6 2" xfId="10296"/>
    <cellStyle name="RowTitles1-Detail 2 2 4 6 2 2" xfId="10297"/>
    <cellStyle name="RowTitles1-Detail 2 2 4 6 2 2 2" xfId="10298"/>
    <cellStyle name="RowTitles1-Detail 2 2 4 6 2 2 2 2" xfId="10299"/>
    <cellStyle name="RowTitles1-Detail 2 2 4 6 2 2 3" xfId="10300"/>
    <cellStyle name="RowTitles1-Detail 2 2 4 6 2 3" xfId="10301"/>
    <cellStyle name="RowTitles1-Detail 2 2 4 6 2 3 2" xfId="10302"/>
    <cellStyle name="RowTitles1-Detail 2 2 4 6 2 3 2 2" xfId="10303"/>
    <cellStyle name="RowTitles1-Detail 2 2 4 6 2 4" xfId="10304"/>
    <cellStyle name="RowTitles1-Detail 2 2 4 6 2 4 2" xfId="10305"/>
    <cellStyle name="RowTitles1-Detail 2 2 4 6 2 5" xfId="10306"/>
    <cellStyle name="RowTitles1-Detail 2 2 4 6 3" xfId="10307"/>
    <cellStyle name="RowTitles1-Detail 2 2 4 6 3 2" xfId="10308"/>
    <cellStyle name="RowTitles1-Detail 2 2 4 6 3 2 2" xfId="10309"/>
    <cellStyle name="RowTitles1-Detail 2 2 4 6 3 2 2 2" xfId="10310"/>
    <cellStyle name="RowTitles1-Detail 2 2 4 6 3 2 3" xfId="10311"/>
    <cellStyle name="RowTitles1-Detail 2 2 4 6 3 3" xfId="10312"/>
    <cellStyle name="RowTitles1-Detail 2 2 4 6 3 3 2" xfId="10313"/>
    <cellStyle name="RowTitles1-Detail 2 2 4 6 3 3 2 2" xfId="10314"/>
    <cellStyle name="RowTitles1-Detail 2 2 4 6 3 4" xfId="10315"/>
    <cellStyle name="RowTitles1-Detail 2 2 4 6 3 4 2" xfId="10316"/>
    <cellStyle name="RowTitles1-Detail 2 2 4 6 3 5" xfId="10317"/>
    <cellStyle name="RowTitles1-Detail 2 2 4 6 4" xfId="10318"/>
    <cellStyle name="RowTitles1-Detail 2 2 4 6 4 2" xfId="10319"/>
    <cellStyle name="RowTitles1-Detail 2 2 4 6 4 2 2" xfId="10320"/>
    <cellStyle name="RowTitles1-Detail 2 2 4 6 4 3" xfId="10321"/>
    <cellStyle name="RowTitles1-Detail 2 2 4 6 5" xfId="10322"/>
    <cellStyle name="RowTitles1-Detail 2 2 4 6 5 2" xfId="10323"/>
    <cellStyle name="RowTitles1-Detail 2 2 4 6 5 2 2" xfId="10324"/>
    <cellStyle name="RowTitles1-Detail 2 2 4 6 6" xfId="10325"/>
    <cellStyle name="RowTitles1-Detail 2 2 4 6 6 2" xfId="10326"/>
    <cellStyle name="RowTitles1-Detail 2 2 4 6 7" xfId="10327"/>
    <cellStyle name="RowTitles1-Detail 2 2 4 7" xfId="10328"/>
    <cellStyle name="RowTitles1-Detail 2 2 4 7 2" xfId="10329"/>
    <cellStyle name="RowTitles1-Detail 2 2 4 7 2 2" xfId="10330"/>
    <cellStyle name="RowTitles1-Detail 2 2 4 7 2 2 2" xfId="10331"/>
    <cellStyle name="RowTitles1-Detail 2 2 4 7 2 3" xfId="10332"/>
    <cellStyle name="RowTitles1-Detail 2 2 4 7 3" xfId="10333"/>
    <cellStyle name="RowTitles1-Detail 2 2 4 7 3 2" xfId="10334"/>
    <cellStyle name="RowTitles1-Detail 2 2 4 7 3 2 2" xfId="10335"/>
    <cellStyle name="RowTitles1-Detail 2 2 4 7 4" xfId="10336"/>
    <cellStyle name="RowTitles1-Detail 2 2 4 7 4 2" xfId="10337"/>
    <cellStyle name="RowTitles1-Detail 2 2 4 7 5" xfId="10338"/>
    <cellStyle name="RowTitles1-Detail 2 2 4 8" xfId="10339"/>
    <cellStyle name="RowTitles1-Detail 2 2 4 8 2" xfId="10340"/>
    <cellStyle name="RowTitles1-Detail 2 2 4 9" xfId="10341"/>
    <cellStyle name="RowTitles1-Detail 2 2 4 9 2" xfId="10342"/>
    <cellStyle name="RowTitles1-Detail 2 2 4 9 2 2" xfId="10343"/>
    <cellStyle name="RowTitles1-Detail 2 2 4_STUD aligned by INSTIT" xfId="10344"/>
    <cellStyle name="RowTitles1-Detail 2 2 5" xfId="10345"/>
    <cellStyle name="RowTitles1-Detail 2 2 5 2" xfId="10346"/>
    <cellStyle name="RowTitles1-Detail 2 2 5 2 2" xfId="10347"/>
    <cellStyle name="RowTitles1-Detail 2 2 5 2 2 2" xfId="10348"/>
    <cellStyle name="RowTitles1-Detail 2 2 5 2 2 2 2" xfId="10349"/>
    <cellStyle name="RowTitles1-Detail 2 2 5 2 2 2 2 2" xfId="10350"/>
    <cellStyle name="RowTitles1-Detail 2 2 5 2 2 2 3" xfId="10351"/>
    <cellStyle name="RowTitles1-Detail 2 2 5 2 2 3" xfId="10352"/>
    <cellStyle name="RowTitles1-Detail 2 2 5 2 2 3 2" xfId="10353"/>
    <cellStyle name="RowTitles1-Detail 2 2 5 2 2 3 2 2" xfId="10354"/>
    <cellStyle name="RowTitles1-Detail 2 2 5 2 2 4" xfId="10355"/>
    <cellStyle name="RowTitles1-Detail 2 2 5 2 2 4 2" xfId="10356"/>
    <cellStyle name="RowTitles1-Detail 2 2 5 2 2 5" xfId="10357"/>
    <cellStyle name="RowTitles1-Detail 2 2 5 2 3" xfId="10358"/>
    <cellStyle name="RowTitles1-Detail 2 2 5 2 3 2" xfId="10359"/>
    <cellStyle name="RowTitles1-Detail 2 2 5 2 3 2 2" xfId="10360"/>
    <cellStyle name="RowTitles1-Detail 2 2 5 2 3 2 2 2" xfId="10361"/>
    <cellStyle name="RowTitles1-Detail 2 2 5 2 3 2 3" xfId="10362"/>
    <cellStyle name="RowTitles1-Detail 2 2 5 2 3 3" xfId="10363"/>
    <cellStyle name="RowTitles1-Detail 2 2 5 2 3 3 2" xfId="10364"/>
    <cellStyle name="RowTitles1-Detail 2 2 5 2 3 3 2 2" xfId="10365"/>
    <cellStyle name="RowTitles1-Detail 2 2 5 2 3 4" xfId="10366"/>
    <cellStyle name="RowTitles1-Detail 2 2 5 2 3 4 2" xfId="10367"/>
    <cellStyle name="RowTitles1-Detail 2 2 5 2 3 5" xfId="10368"/>
    <cellStyle name="RowTitles1-Detail 2 2 5 2 4" xfId="10369"/>
    <cellStyle name="RowTitles1-Detail 2 2 5 2 4 2" xfId="10370"/>
    <cellStyle name="RowTitles1-Detail 2 2 5 2 5" xfId="10371"/>
    <cellStyle name="RowTitles1-Detail 2 2 5 2 5 2" xfId="10372"/>
    <cellStyle name="RowTitles1-Detail 2 2 5 2 5 2 2" xfId="10373"/>
    <cellStyle name="RowTitles1-Detail 2 2 5 2 5 3" xfId="10374"/>
    <cellStyle name="RowTitles1-Detail 2 2 5 2 6" xfId="10375"/>
    <cellStyle name="RowTitles1-Detail 2 2 5 2 6 2" xfId="10376"/>
    <cellStyle name="RowTitles1-Detail 2 2 5 2 6 2 2" xfId="10377"/>
    <cellStyle name="RowTitles1-Detail 2 2 5 2 7" xfId="10378"/>
    <cellStyle name="RowTitles1-Detail 2 2 5 2 7 2" xfId="10379"/>
    <cellStyle name="RowTitles1-Detail 2 2 5 2 8" xfId="10380"/>
    <cellStyle name="RowTitles1-Detail 2 2 5 3" xfId="10381"/>
    <cellStyle name="RowTitles1-Detail 2 2 5 3 2" xfId="10382"/>
    <cellStyle name="RowTitles1-Detail 2 2 5 3 2 2" xfId="10383"/>
    <cellStyle name="RowTitles1-Detail 2 2 5 3 2 2 2" xfId="10384"/>
    <cellStyle name="RowTitles1-Detail 2 2 5 3 2 2 2 2" xfId="10385"/>
    <cellStyle name="RowTitles1-Detail 2 2 5 3 2 2 3" xfId="10386"/>
    <cellStyle name="RowTitles1-Detail 2 2 5 3 2 3" xfId="10387"/>
    <cellStyle name="RowTitles1-Detail 2 2 5 3 2 3 2" xfId="10388"/>
    <cellStyle name="RowTitles1-Detail 2 2 5 3 2 3 2 2" xfId="10389"/>
    <cellStyle name="RowTitles1-Detail 2 2 5 3 2 4" xfId="10390"/>
    <cellStyle name="RowTitles1-Detail 2 2 5 3 2 4 2" xfId="10391"/>
    <cellStyle name="RowTitles1-Detail 2 2 5 3 2 5" xfId="10392"/>
    <cellStyle name="RowTitles1-Detail 2 2 5 3 3" xfId="10393"/>
    <cellStyle name="RowTitles1-Detail 2 2 5 3 3 2" xfId="10394"/>
    <cellStyle name="RowTitles1-Detail 2 2 5 3 3 2 2" xfId="10395"/>
    <cellStyle name="RowTitles1-Detail 2 2 5 3 3 2 2 2" xfId="10396"/>
    <cellStyle name="RowTitles1-Detail 2 2 5 3 3 2 3" xfId="10397"/>
    <cellStyle name="RowTitles1-Detail 2 2 5 3 3 3" xfId="10398"/>
    <cellStyle name="RowTitles1-Detail 2 2 5 3 3 3 2" xfId="10399"/>
    <cellStyle name="RowTitles1-Detail 2 2 5 3 3 3 2 2" xfId="10400"/>
    <cellStyle name="RowTitles1-Detail 2 2 5 3 3 4" xfId="10401"/>
    <cellStyle name="RowTitles1-Detail 2 2 5 3 3 4 2" xfId="10402"/>
    <cellStyle name="RowTitles1-Detail 2 2 5 3 3 5" xfId="10403"/>
    <cellStyle name="RowTitles1-Detail 2 2 5 3 4" xfId="10404"/>
    <cellStyle name="RowTitles1-Detail 2 2 5 3 4 2" xfId="10405"/>
    <cellStyle name="RowTitles1-Detail 2 2 5 3 5" xfId="10406"/>
    <cellStyle name="RowTitles1-Detail 2 2 5 3 5 2" xfId="10407"/>
    <cellStyle name="RowTitles1-Detail 2 2 5 3 5 2 2" xfId="10408"/>
    <cellStyle name="RowTitles1-Detail 2 2 5 4" xfId="10409"/>
    <cellStyle name="RowTitles1-Detail 2 2 5 4 2" xfId="10410"/>
    <cellStyle name="RowTitles1-Detail 2 2 5 4 2 2" xfId="10411"/>
    <cellStyle name="RowTitles1-Detail 2 2 5 4 2 2 2" xfId="10412"/>
    <cellStyle name="RowTitles1-Detail 2 2 5 4 2 2 2 2" xfId="10413"/>
    <cellStyle name="RowTitles1-Detail 2 2 5 4 2 2 3" xfId="10414"/>
    <cellStyle name="RowTitles1-Detail 2 2 5 4 2 3" xfId="10415"/>
    <cellStyle name="RowTitles1-Detail 2 2 5 4 2 3 2" xfId="10416"/>
    <cellStyle name="RowTitles1-Detail 2 2 5 4 2 3 2 2" xfId="10417"/>
    <cellStyle name="RowTitles1-Detail 2 2 5 4 2 4" xfId="10418"/>
    <cellStyle name="RowTitles1-Detail 2 2 5 4 2 4 2" xfId="10419"/>
    <cellStyle name="RowTitles1-Detail 2 2 5 4 2 5" xfId="10420"/>
    <cellStyle name="RowTitles1-Detail 2 2 5 4 3" xfId="10421"/>
    <cellStyle name="RowTitles1-Detail 2 2 5 4 3 2" xfId="10422"/>
    <cellStyle name="RowTitles1-Detail 2 2 5 4 3 2 2" xfId="10423"/>
    <cellStyle name="RowTitles1-Detail 2 2 5 4 3 2 2 2" xfId="10424"/>
    <cellStyle name="RowTitles1-Detail 2 2 5 4 3 2 3" xfId="10425"/>
    <cellStyle name="RowTitles1-Detail 2 2 5 4 3 3" xfId="10426"/>
    <cellStyle name="RowTitles1-Detail 2 2 5 4 3 3 2" xfId="10427"/>
    <cellStyle name="RowTitles1-Detail 2 2 5 4 3 3 2 2" xfId="10428"/>
    <cellStyle name="RowTitles1-Detail 2 2 5 4 3 4" xfId="10429"/>
    <cellStyle name="RowTitles1-Detail 2 2 5 4 3 4 2" xfId="10430"/>
    <cellStyle name="RowTitles1-Detail 2 2 5 4 3 5" xfId="10431"/>
    <cellStyle name="RowTitles1-Detail 2 2 5 4 4" xfId="10432"/>
    <cellStyle name="RowTitles1-Detail 2 2 5 4 4 2" xfId="10433"/>
    <cellStyle name="RowTitles1-Detail 2 2 5 4 4 2 2" xfId="10434"/>
    <cellStyle name="RowTitles1-Detail 2 2 5 4 4 3" xfId="10435"/>
    <cellStyle name="RowTitles1-Detail 2 2 5 4 5" xfId="10436"/>
    <cellStyle name="RowTitles1-Detail 2 2 5 4 5 2" xfId="10437"/>
    <cellStyle name="RowTitles1-Detail 2 2 5 4 5 2 2" xfId="10438"/>
    <cellStyle name="RowTitles1-Detail 2 2 5 4 6" xfId="10439"/>
    <cellStyle name="RowTitles1-Detail 2 2 5 4 6 2" xfId="10440"/>
    <cellStyle name="RowTitles1-Detail 2 2 5 4 7" xfId="10441"/>
    <cellStyle name="RowTitles1-Detail 2 2 5 5" xfId="10442"/>
    <cellStyle name="RowTitles1-Detail 2 2 5 5 2" xfId="10443"/>
    <cellStyle name="RowTitles1-Detail 2 2 5 5 2 2" xfId="10444"/>
    <cellStyle name="RowTitles1-Detail 2 2 5 5 2 2 2" xfId="10445"/>
    <cellStyle name="RowTitles1-Detail 2 2 5 5 2 2 2 2" xfId="10446"/>
    <cellStyle name="RowTitles1-Detail 2 2 5 5 2 2 3" xfId="10447"/>
    <cellStyle name="RowTitles1-Detail 2 2 5 5 2 3" xfId="10448"/>
    <cellStyle name="RowTitles1-Detail 2 2 5 5 2 3 2" xfId="10449"/>
    <cellStyle name="RowTitles1-Detail 2 2 5 5 2 3 2 2" xfId="10450"/>
    <cellStyle name="RowTitles1-Detail 2 2 5 5 2 4" xfId="10451"/>
    <cellStyle name="RowTitles1-Detail 2 2 5 5 2 4 2" xfId="10452"/>
    <cellStyle name="RowTitles1-Detail 2 2 5 5 2 5" xfId="10453"/>
    <cellStyle name="RowTitles1-Detail 2 2 5 5 3" xfId="10454"/>
    <cellStyle name="RowTitles1-Detail 2 2 5 5 3 2" xfId="10455"/>
    <cellStyle name="RowTitles1-Detail 2 2 5 5 3 2 2" xfId="10456"/>
    <cellStyle name="RowTitles1-Detail 2 2 5 5 3 2 2 2" xfId="10457"/>
    <cellStyle name="RowTitles1-Detail 2 2 5 5 3 2 3" xfId="10458"/>
    <cellStyle name="RowTitles1-Detail 2 2 5 5 3 3" xfId="10459"/>
    <cellStyle name="RowTitles1-Detail 2 2 5 5 3 3 2" xfId="10460"/>
    <cellStyle name="RowTitles1-Detail 2 2 5 5 3 3 2 2" xfId="10461"/>
    <cellStyle name="RowTitles1-Detail 2 2 5 5 3 4" xfId="10462"/>
    <cellStyle name="RowTitles1-Detail 2 2 5 5 3 4 2" xfId="10463"/>
    <cellStyle name="RowTitles1-Detail 2 2 5 5 3 5" xfId="10464"/>
    <cellStyle name="RowTitles1-Detail 2 2 5 5 4" xfId="10465"/>
    <cellStyle name="RowTitles1-Detail 2 2 5 5 4 2" xfId="10466"/>
    <cellStyle name="RowTitles1-Detail 2 2 5 5 4 2 2" xfId="10467"/>
    <cellStyle name="RowTitles1-Detail 2 2 5 5 4 3" xfId="10468"/>
    <cellStyle name="RowTitles1-Detail 2 2 5 5 5" xfId="10469"/>
    <cellStyle name="RowTitles1-Detail 2 2 5 5 5 2" xfId="10470"/>
    <cellStyle name="RowTitles1-Detail 2 2 5 5 5 2 2" xfId="10471"/>
    <cellStyle name="RowTitles1-Detail 2 2 5 5 6" xfId="10472"/>
    <cellStyle name="RowTitles1-Detail 2 2 5 5 6 2" xfId="10473"/>
    <cellStyle name="RowTitles1-Detail 2 2 5 5 7" xfId="10474"/>
    <cellStyle name="RowTitles1-Detail 2 2 5 6" xfId="10475"/>
    <cellStyle name="RowTitles1-Detail 2 2 5 6 2" xfId="10476"/>
    <cellStyle name="RowTitles1-Detail 2 2 5 6 2 2" xfId="10477"/>
    <cellStyle name="RowTitles1-Detail 2 2 5 6 2 2 2" xfId="10478"/>
    <cellStyle name="RowTitles1-Detail 2 2 5 6 2 2 2 2" xfId="10479"/>
    <cellStyle name="RowTitles1-Detail 2 2 5 6 2 2 3" xfId="10480"/>
    <cellStyle name="RowTitles1-Detail 2 2 5 6 2 3" xfId="10481"/>
    <cellStyle name="RowTitles1-Detail 2 2 5 6 2 3 2" xfId="10482"/>
    <cellStyle name="RowTitles1-Detail 2 2 5 6 2 3 2 2" xfId="10483"/>
    <cellStyle name="RowTitles1-Detail 2 2 5 6 2 4" xfId="10484"/>
    <cellStyle name="RowTitles1-Detail 2 2 5 6 2 4 2" xfId="10485"/>
    <cellStyle name="RowTitles1-Detail 2 2 5 6 2 5" xfId="10486"/>
    <cellStyle name="RowTitles1-Detail 2 2 5 6 3" xfId="10487"/>
    <cellStyle name="RowTitles1-Detail 2 2 5 6 3 2" xfId="10488"/>
    <cellStyle name="RowTitles1-Detail 2 2 5 6 3 2 2" xfId="10489"/>
    <cellStyle name="RowTitles1-Detail 2 2 5 6 3 2 2 2" xfId="10490"/>
    <cellStyle name="RowTitles1-Detail 2 2 5 6 3 2 3" xfId="10491"/>
    <cellStyle name="RowTitles1-Detail 2 2 5 6 3 3" xfId="10492"/>
    <cellStyle name="RowTitles1-Detail 2 2 5 6 3 3 2" xfId="10493"/>
    <cellStyle name="RowTitles1-Detail 2 2 5 6 3 3 2 2" xfId="10494"/>
    <cellStyle name="RowTitles1-Detail 2 2 5 6 3 4" xfId="10495"/>
    <cellStyle name="RowTitles1-Detail 2 2 5 6 3 4 2" xfId="10496"/>
    <cellStyle name="RowTitles1-Detail 2 2 5 6 3 5" xfId="10497"/>
    <cellStyle name="RowTitles1-Detail 2 2 5 6 4" xfId="10498"/>
    <cellStyle name="RowTitles1-Detail 2 2 5 6 4 2" xfId="10499"/>
    <cellStyle name="RowTitles1-Detail 2 2 5 6 4 2 2" xfId="10500"/>
    <cellStyle name="RowTitles1-Detail 2 2 5 6 4 3" xfId="10501"/>
    <cellStyle name="RowTitles1-Detail 2 2 5 6 5" xfId="10502"/>
    <cellStyle name="RowTitles1-Detail 2 2 5 6 5 2" xfId="10503"/>
    <cellStyle name="RowTitles1-Detail 2 2 5 6 5 2 2" xfId="10504"/>
    <cellStyle name="RowTitles1-Detail 2 2 5 6 6" xfId="10505"/>
    <cellStyle name="RowTitles1-Detail 2 2 5 6 6 2" xfId="10506"/>
    <cellStyle name="RowTitles1-Detail 2 2 5 6 7" xfId="10507"/>
    <cellStyle name="RowTitles1-Detail 2 2 5 7" xfId="10508"/>
    <cellStyle name="RowTitles1-Detail 2 2 5 7 2" xfId="10509"/>
    <cellStyle name="RowTitles1-Detail 2 2 5 7 2 2" xfId="10510"/>
    <cellStyle name="RowTitles1-Detail 2 2 5 7 2 2 2" xfId="10511"/>
    <cellStyle name="RowTitles1-Detail 2 2 5 7 2 3" xfId="10512"/>
    <cellStyle name="RowTitles1-Detail 2 2 5 7 3" xfId="10513"/>
    <cellStyle name="RowTitles1-Detail 2 2 5 7 3 2" xfId="10514"/>
    <cellStyle name="RowTitles1-Detail 2 2 5 7 3 2 2" xfId="10515"/>
    <cellStyle name="RowTitles1-Detail 2 2 5 7 4" xfId="10516"/>
    <cellStyle name="RowTitles1-Detail 2 2 5 7 4 2" xfId="10517"/>
    <cellStyle name="RowTitles1-Detail 2 2 5 7 5" xfId="10518"/>
    <cellStyle name="RowTitles1-Detail 2 2 5 8" xfId="10519"/>
    <cellStyle name="RowTitles1-Detail 2 2 5 8 2" xfId="10520"/>
    <cellStyle name="RowTitles1-Detail 2 2 5 8 2 2" xfId="10521"/>
    <cellStyle name="RowTitles1-Detail 2 2 5 8 2 2 2" xfId="10522"/>
    <cellStyle name="RowTitles1-Detail 2 2 5 8 2 3" xfId="10523"/>
    <cellStyle name="RowTitles1-Detail 2 2 5 8 3" xfId="10524"/>
    <cellStyle name="RowTitles1-Detail 2 2 5 8 3 2" xfId="10525"/>
    <cellStyle name="RowTitles1-Detail 2 2 5 8 3 2 2" xfId="10526"/>
    <cellStyle name="RowTitles1-Detail 2 2 5 8 4" xfId="10527"/>
    <cellStyle name="RowTitles1-Detail 2 2 5 8 4 2" xfId="10528"/>
    <cellStyle name="RowTitles1-Detail 2 2 5 8 5" xfId="10529"/>
    <cellStyle name="RowTitles1-Detail 2 2 5 9" xfId="10530"/>
    <cellStyle name="RowTitles1-Detail 2 2 5 9 2" xfId="10531"/>
    <cellStyle name="RowTitles1-Detail 2 2 5 9 2 2" xfId="10532"/>
    <cellStyle name="RowTitles1-Detail 2 2 5_STUD aligned by INSTIT" xfId="10533"/>
    <cellStyle name="RowTitles1-Detail 2 2 6" xfId="10534"/>
    <cellStyle name="RowTitles1-Detail 2 2 6 2" xfId="10535"/>
    <cellStyle name="RowTitles1-Detail 2 2 6 2 2" xfId="10536"/>
    <cellStyle name="RowTitles1-Detail 2 2 6 2 2 2" xfId="10537"/>
    <cellStyle name="RowTitles1-Detail 2 2 6 2 2 2 2" xfId="10538"/>
    <cellStyle name="RowTitles1-Detail 2 2 6 2 2 2 2 2" xfId="10539"/>
    <cellStyle name="RowTitles1-Detail 2 2 6 2 2 2 3" xfId="10540"/>
    <cellStyle name="RowTitles1-Detail 2 2 6 2 2 3" xfId="10541"/>
    <cellStyle name="RowTitles1-Detail 2 2 6 2 2 3 2" xfId="10542"/>
    <cellStyle name="RowTitles1-Detail 2 2 6 2 2 3 2 2" xfId="10543"/>
    <cellStyle name="RowTitles1-Detail 2 2 6 2 2 4" xfId="10544"/>
    <cellStyle name="RowTitles1-Detail 2 2 6 2 2 4 2" xfId="10545"/>
    <cellStyle name="RowTitles1-Detail 2 2 6 2 2 5" xfId="10546"/>
    <cellStyle name="RowTitles1-Detail 2 2 6 2 3" xfId="10547"/>
    <cellStyle name="RowTitles1-Detail 2 2 6 2 3 2" xfId="10548"/>
    <cellStyle name="RowTitles1-Detail 2 2 6 2 3 2 2" xfId="10549"/>
    <cellStyle name="RowTitles1-Detail 2 2 6 2 3 2 2 2" xfId="10550"/>
    <cellStyle name="RowTitles1-Detail 2 2 6 2 3 2 3" xfId="10551"/>
    <cellStyle name="RowTitles1-Detail 2 2 6 2 3 3" xfId="10552"/>
    <cellStyle name="RowTitles1-Detail 2 2 6 2 3 3 2" xfId="10553"/>
    <cellStyle name="RowTitles1-Detail 2 2 6 2 3 3 2 2" xfId="10554"/>
    <cellStyle name="RowTitles1-Detail 2 2 6 2 3 4" xfId="10555"/>
    <cellStyle name="RowTitles1-Detail 2 2 6 2 3 4 2" xfId="10556"/>
    <cellStyle name="RowTitles1-Detail 2 2 6 2 3 5" xfId="10557"/>
    <cellStyle name="RowTitles1-Detail 2 2 6 2 4" xfId="10558"/>
    <cellStyle name="RowTitles1-Detail 2 2 6 2 4 2" xfId="10559"/>
    <cellStyle name="RowTitles1-Detail 2 2 6 2 5" xfId="10560"/>
    <cellStyle name="RowTitles1-Detail 2 2 6 2 5 2" xfId="10561"/>
    <cellStyle name="RowTitles1-Detail 2 2 6 2 5 2 2" xfId="10562"/>
    <cellStyle name="RowTitles1-Detail 2 2 6 2 5 3" xfId="10563"/>
    <cellStyle name="RowTitles1-Detail 2 2 6 2 6" xfId="10564"/>
    <cellStyle name="RowTitles1-Detail 2 2 6 2 6 2" xfId="10565"/>
    <cellStyle name="RowTitles1-Detail 2 2 6 2 6 2 2" xfId="10566"/>
    <cellStyle name="RowTitles1-Detail 2 2 6 3" xfId="10567"/>
    <cellStyle name="RowTitles1-Detail 2 2 6 3 2" xfId="10568"/>
    <cellStyle name="RowTitles1-Detail 2 2 6 3 2 2" xfId="10569"/>
    <cellStyle name="RowTitles1-Detail 2 2 6 3 2 2 2" xfId="10570"/>
    <cellStyle name="RowTitles1-Detail 2 2 6 3 2 2 2 2" xfId="10571"/>
    <cellStyle name="RowTitles1-Detail 2 2 6 3 2 2 3" xfId="10572"/>
    <cellStyle name="RowTitles1-Detail 2 2 6 3 2 3" xfId="10573"/>
    <cellStyle name="RowTitles1-Detail 2 2 6 3 2 3 2" xfId="10574"/>
    <cellStyle name="RowTitles1-Detail 2 2 6 3 2 3 2 2" xfId="10575"/>
    <cellStyle name="RowTitles1-Detail 2 2 6 3 2 4" xfId="10576"/>
    <cellStyle name="RowTitles1-Detail 2 2 6 3 2 4 2" xfId="10577"/>
    <cellStyle name="RowTitles1-Detail 2 2 6 3 2 5" xfId="10578"/>
    <cellStyle name="RowTitles1-Detail 2 2 6 3 3" xfId="10579"/>
    <cellStyle name="RowTitles1-Detail 2 2 6 3 3 2" xfId="10580"/>
    <cellStyle name="RowTitles1-Detail 2 2 6 3 3 2 2" xfId="10581"/>
    <cellStyle name="RowTitles1-Detail 2 2 6 3 3 2 2 2" xfId="10582"/>
    <cellStyle name="RowTitles1-Detail 2 2 6 3 3 2 3" xfId="10583"/>
    <cellStyle name="RowTitles1-Detail 2 2 6 3 3 3" xfId="10584"/>
    <cellStyle name="RowTitles1-Detail 2 2 6 3 3 3 2" xfId="10585"/>
    <cellStyle name="RowTitles1-Detail 2 2 6 3 3 3 2 2" xfId="10586"/>
    <cellStyle name="RowTitles1-Detail 2 2 6 3 3 4" xfId="10587"/>
    <cellStyle name="RowTitles1-Detail 2 2 6 3 3 4 2" xfId="10588"/>
    <cellStyle name="RowTitles1-Detail 2 2 6 3 3 5" xfId="10589"/>
    <cellStyle name="RowTitles1-Detail 2 2 6 3 4" xfId="10590"/>
    <cellStyle name="RowTitles1-Detail 2 2 6 3 4 2" xfId="10591"/>
    <cellStyle name="RowTitles1-Detail 2 2 6 3 5" xfId="10592"/>
    <cellStyle name="RowTitles1-Detail 2 2 6 3 5 2" xfId="10593"/>
    <cellStyle name="RowTitles1-Detail 2 2 6 3 5 2 2" xfId="10594"/>
    <cellStyle name="RowTitles1-Detail 2 2 6 3 6" xfId="10595"/>
    <cellStyle name="RowTitles1-Detail 2 2 6 3 6 2" xfId="10596"/>
    <cellStyle name="RowTitles1-Detail 2 2 6 3 7" xfId="10597"/>
    <cellStyle name="RowTitles1-Detail 2 2 6 4" xfId="10598"/>
    <cellStyle name="RowTitles1-Detail 2 2 6 4 2" xfId="10599"/>
    <cellStyle name="RowTitles1-Detail 2 2 6 4 2 2" xfId="10600"/>
    <cellStyle name="RowTitles1-Detail 2 2 6 4 2 2 2" xfId="10601"/>
    <cellStyle name="RowTitles1-Detail 2 2 6 4 2 2 2 2" xfId="10602"/>
    <cellStyle name="RowTitles1-Detail 2 2 6 4 2 2 3" xfId="10603"/>
    <cellStyle name="RowTitles1-Detail 2 2 6 4 2 3" xfId="10604"/>
    <cellStyle name="RowTitles1-Detail 2 2 6 4 2 3 2" xfId="10605"/>
    <cellStyle name="RowTitles1-Detail 2 2 6 4 2 3 2 2" xfId="10606"/>
    <cellStyle name="RowTitles1-Detail 2 2 6 4 2 4" xfId="10607"/>
    <cellStyle name="RowTitles1-Detail 2 2 6 4 2 4 2" xfId="10608"/>
    <cellStyle name="RowTitles1-Detail 2 2 6 4 2 5" xfId="10609"/>
    <cellStyle name="RowTitles1-Detail 2 2 6 4 3" xfId="10610"/>
    <cellStyle name="RowTitles1-Detail 2 2 6 4 3 2" xfId="10611"/>
    <cellStyle name="RowTitles1-Detail 2 2 6 4 3 2 2" xfId="10612"/>
    <cellStyle name="RowTitles1-Detail 2 2 6 4 3 2 2 2" xfId="10613"/>
    <cellStyle name="RowTitles1-Detail 2 2 6 4 3 2 3" xfId="10614"/>
    <cellStyle name="RowTitles1-Detail 2 2 6 4 3 3" xfId="10615"/>
    <cellStyle name="RowTitles1-Detail 2 2 6 4 3 3 2" xfId="10616"/>
    <cellStyle name="RowTitles1-Detail 2 2 6 4 3 3 2 2" xfId="10617"/>
    <cellStyle name="RowTitles1-Detail 2 2 6 4 3 4" xfId="10618"/>
    <cellStyle name="RowTitles1-Detail 2 2 6 4 3 4 2" xfId="10619"/>
    <cellStyle name="RowTitles1-Detail 2 2 6 4 3 5" xfId="10620"/>
    <cellStyle name="RowTitles1-Detail 2 2 6 4 4" xfId="10621"/>
    <cellStyle name="RowTitles1-Detail 2 2 6 4 4 2" xfId="10622"/>
    <cellStyle name="RowTitles1-Detail 2 2 6 4 5" xfId="10623"/>
    <cellStyle name="RowTitles1-Detail 2 2 6 4 5 2" xfId="10624"/>
    <cellStyle name="RowTitles1-Detail 2 2 6 4 5 2 2" xfId="10625"/>
    <cellStyle name="RowTitles1-Detail 2 2 6 4 5 3" xfId="10626"/>
    <cellStyle name="RowTitles1-Detail 2 2 6 4 6" xfId="10627"/>
    <cellStyle name="RowTitles1-Detail 2 2 6 4 6 2" xfId="10628"/>
    <cellStyle name="RowTitles1-Detail 2 2 6 4 6 2 2" xfId="10629"/>
    <cellStyle name="RowTitles1-Detail 2 2 6 4 7" xfId="10630"/>
    <cellStyle name="RowTitles1-Detail 2 2 6 4 7 2" xfId="10631"/>
    <cellStyle name="RowTitles1-Detail 2 2 6 4 8" xfId="10632"/>
    <cellStyle name="RowTitles1-Detail 2 2 6 5" xfId="10633"/>
    <cellStyle name="RowTitles1-Detail 2 2 6 5 2" xfId="10634"/>
    <cellStyle name="RowTitles1-Detail 2 2 6 5 2 2" xfId="10635"/>
    <cellStyle name="RowTitles1-Detail 2 2 6 5 2 2 2" xfId="10636"/>
    <cellStyle name="RowTitles1-Detail 2 2 6 5 2 2 2 2" xfId="10637"/>
    <cellStyle name="RowTitles1-Detail 2 2 6 5 2 2 3" xfId="10638"/>
    <cellStyle name="RowTitles1-Detail 2 2 6 5 2 3" xfId="10639"/>
    <cellStyle name="RowTitles1-Detail 2 2 6 5 2 3 2" xfId="10640"/>
    <cellStyle name="RowTitles1-Detail 2 2 6 5 2 3 2 2" xfId="10641"/>
    <cellStyle name="RowTitles1-Detail 2 2 6 5 2 4" xfId="10642"/>
    <cellStyle name="RowTitles1-Detail 2 2 6 5 2 4 2" xfId="10643"/>
    <cellStyle name="RowTitles1-Detail 2 2 6 5 2 5" xfId="10644"/>
    <cellStyle name="RowTitles1-Detail 2 2 6 5 3" xfId="10645"/>
    <cellStyle name="RowTitles1-Detail 2 2 6 5 3 2" xfId="10646"/>
    <cellStyle name="RowTitles1-Detail 2 2 6 5 3 2 2" xfId="10647"/>
    <cellStyle name="RowTitles1-Detail 2 2 6 5 3 2 2 2" xfId="10648"/>
    <cellStyle name="RowTitles1-Detail 2 2 6 5 3 2 3" xfId="10649"/>
    <cellStyle name="RowTitles1-Detail 2 2 6 5 3 3" xfId="10650"/>
    <cellStyle name="RowTitles1-Detail 2 2 6 5 3 3 2" xfId="10651"/>
    <cellStyle name="RowTitles1-Detail 2 2 6 5 3 3 2 2" xfId="10652"/>
    <cellStyle name="RowTitles1-Detail 2 2 6 5 3 4" xfId="10653"/>
    <cellStyle name="RowTitles1-Detail 2 2 6 5 3 4 2" xfId="10654"/>
    <cellStyle name="RowTitles1-Detail 2 2 6 5 3 5" xfId="10655"/>
    <cellStyle name="RowTitles1-Detail 2 2 6 5 4" xfId="10656"/>
    <cellStyle name="RowTitles1-Detail 2 2 6 5 4 2" xfId="10657"/>
    <cellStyle name="RowTitles1-Detail 2 2 6 5 4 2 2" xfId="10658"/>
    <cellStyle name="RowTitles1-Detail 2 2 6 5 4 3" xfId="10659"/>
    <cellStyle name="RowTitles1-Detail 2 2 6 5 5" xfId="10660"/>
    <cellStyle name="RowTitles1-Detail 2 2 6 5 5 2" xfId="10661"/>
    <cellStyle name="RowTitles1-Detail 2 2 6 5 5 2 2" xfId="10662"/>
    <cellStyle name="RowTitles1-Detail 2 2 6 5 6" xfId="10663"/>
    <cellStyle name="RowTitles1-Detail 2 2 6 5 6 2" xfId="10664"/>
    <cellStyle name="RowTitles1-Detail 2 2 6 5 7" xfId="10665"/>
    <cellStyle name="RowTitles1-Detail 2 2 6 6" xfId="10666"/>
    <cellStyle name="RowTitles1-Detail 2 2 6 6 2" xfId="10667"/>
    <cellStyle name="RowTitles1-Detail 2 2 6 6 2 2" xfId="10668"/>
    <cellStyle name="RowTitles1-Detail 2 2 6 6 2 2 2" xfId="10669"/>
    <cellStyle name="RowTitles1-Detail 2 2 6 6 2 2 2 2" xfId="10670"/>
    <cellStyle name="RowTitles1-Detail 2 2 6 6 2 2 3" xfId="10671"/>
    <cellStyle name="RowTitles1-Detail 2 2 6 6 2 3" xfId="10672"/>
    <cellStyle name="RowTitles1-Detail 2 2 6 6 2 3 2" xfId="10673"/>
    <cellStyle name="RowTitles1-Detail 2 2 6 6 2 3 2 2" xfId="10674"/>
    <cellStyle name="RowTitles1-Detail 2 2 6 6 2 4" xfId="10675"/>
    <cellStyle name="RowTitles1-Detail 2 2 6 6 2 4 2" xfId="10676"/>
    <cellStyle name="RowTitles1-Detail 2 2 6 6 2 5" xfId="10677"/>
    <cellStyle name="RowTitles1-Detail 2 2 6 6 3" xfId="10678"/>
    <cellStyle name="RowTitles1-Detail 2 2 6 6 3 2" xfId="10679"/>
    <cellStyle name="RowTitles1-Detail 2 2 6 6 3 2 2" xfId="10680"/>
    <cellStyle name="RowTitles1-Detail 2 2 6 6 3 2 2 2" xfId="10681"/>
    <cellStyle name="RowTitles1-Detail 2 2 6 6 3 2 3" xfId="10682"/>
    <cellStyle name="RowTitles1-Detail 2 2 6 6 3 3" xfId="10683"/>
    <cellStyle name="RowTitles1-Detail 2 2 6 6 3 3 2" xfId="10684"/>
    <cellStyle name="RowTitles1-Detail 2 2 6 6 3 3 2 2" xfId="10685"/>
    <cellStyle name="RowTitles1-Detail 2 2 6 6 3 4" xfId="10686"/>
    <cellStyle name="RowTitles1-Detail 2 2 6 6 3 4 2" xfId="10687"/>
    <cellStyle name="RowTitles1-Detail 2 2 6 6 3 5" xfId="10688"/>
    <cellStyle name="RowTitles1-Detail 2 2 6 6 4" xfId="10689"/>
    <cellStyle name="RowTitles1-Detail 2 2 6 6 4 2" xfId="10690"/>
    <cellStyle name="RowTitles1-Detail 2 2 6 6 4 2 2" xfId="10691"/>
    <cellStyle name="RowTitles1-Detail 2 2 6 6 4 3" xfId="10692"/>
    <cellStyle name="RowTitles1-Detail 2 2 6 6 5" xfId="10693"/>
    <cellStyle name="RowTitles1-Detail 2 2 6 6 5 2" xfId="10694"/>
    <cellStyle name="RowTitles1-Detail 2 2 6 6 5 2 2" xfId="10695"/>
    <cellStyle name="RowTitles1-Detail 2 2 6 6 6" xfId="10696"/>
    <cellStyle name="RowTitles1-Detail 2 2 6 6 6 2" xfId="10697"/>
    <cellStyle name="RowTitles1-Detail 2 2 6 6 7" xfId="10698"/>
    <cellStyle name="RowTitles1-Detail 2 2 6 7" xfId="10699"/>
    <cellStyle name="RowTitles1-Detail 2 2 6 7 2" xfId="10700"/>
    <cellStyle name="RowTitles1-Detail 2 2 6 7 2 2" xfId="10701"/>
    <cellStyle name="RowTitles1-Detail 2 2 6 7 2 2 2" xfId="10702"/>
    <cellStyle name="RowTitles1-Detail 2 2 6 7 2 3" xfId="10703"/>
    <cellStyle name="RowTitles1-Detail 2 2 6 7 3" xfId="10704"/>
    <cellStyle name="RowTitles1-Detail 2 2 6 7 3 2" xfId="10705"/>
    <cellStyle name="RowTitles1-Detail 2 2 6 7 3 2 2" xfId="10706"/>
    <cellStyle name="RowTitles1-Detail 2 2 6 7 4" xfId="10707"/>
    <cellStyle name="RowTitles1-Detail 2 2 6 7 4 2" xfId="10708"/>
    <cellStyle name="RowTitles1-Detail 2 2 6 7 5" xfId="10709"/>
    <cellStyle name="RowTitles1-Detail 2 2 6 8" xfId="10710"/>
    <cellStyle name="RowTitles1-Detail 2 2 6 8 2" xfId="10711"/>
    <cellStyle name="RowTitles1-Detail 2 2 6 9" xfId="10712"/>
    <cellStyle name="RowTitles1-Detail 2 2 6 9 2" xfId="10713"/>
    <cellStyle name="RowTitles1-Detail 2 2 6 9 2 2" xfId="10714"/>
    <cellStyle name="RowTitles1-Detail 2 2 6_STUD aligned by INSTIT" xfId="10715"/>
    <cellStyle name="RowTitles1-Detail 2 2 7" xfId="10716"/>
    <cellStyle name="RowTitles1-Detail 2 2 7 2" xfId="10717"/>
    <cellStyle name="RowTitles1-Detail 2 2 7 2 2" xfId="10718"/>
    <cellStyle name="RowTitles1-Detail 2 2 7 2 2 2" xfId="10719"/>
    <cellStyle name="RowTitles1-Detail 2 2 7 2 2 2 2" xfId="10720"/>
    <cellStyle name="RowTitles1-Detail 2 2 7 2 2 3" xfId="10721"/>
    <cellStyle name="RowTitles1-Detail 2 2 7 2 3" xfId="10722"/>
    <cellStyle name="RowTitles1-Detail 2 2 7 2 3 2" xfId="10723"/>
    <cellStyle name="RowTitles1-Detail 2 2 7 2 3 2 2" xfId="10724"/>
    <cellStyle name="RowTitles1-Detail 2 2 7 2 4" xfId="10725"/>
    <cellStyle name="RowTitles1-Detail 2 2 7 2 4 2" xfId="10726"/>
    <cellStyle name="RowTitles1-Detail 2 2 7 2 5" xfId="10727"/>
    <cellStyle name="RowTitles1-Detail 2 2 7 3" xfId="10728"/>
    <cellStyle name="RowTitles1-Detail 2 2 7 3 2" xfId="10729"/>
    <cellStyle name="RowTitles1-Detail 2 2 7 3 2 2" xfId="10730"/>
    <cellStyle name="RowTitles1-Detail 2 2 7 3 2 2 2" xfId="10731"/>
    <cellStyle name="RowTitles1-Detail 2 2 7 3 2 3" xfId="10732"/>
    <cellStyle name="RowTitles1-Detail 2 2 7 3 3" xfId="10733"/>
    <cellStyle name="RowTitles1-Detail 2 2 7 3 3 2" xfId="10734"/>
    <cellStyle name="RowTitles1-Detail 2 2 7 3 3 2 2" xfId="10735"/>
    <cellStyle name="RowTitles1-Detail 2 2 7 3 4" xfId="10736"/>
    <cellStyle name="RowTitles1-Detail 2 2 7 3 4 2" xfId="10737"/>
    <cellStyle name="RowTitles1-Detail 2 2 7 3 5" xfId="10738"/>
    <cellStyle name="RowTitles1-Detail 2 2 7 4" xfId="10739"/>
    <cellStyle name="RowTitles1-Detail 2 2 7 4 2" xfId="10740"/>
    <cellStyle name="RowTitles1-Detail 2 2 7 5" xfId="10741"/>
    <cellStyle name="RowTitles1-Detail 2 2 7 5 2" xfId="10742"/>
    <cellStyle name="RowTitles1-Detail 2 2 7 5 2 2" xfId="10743"/>
    <cellStyle name="RowTitles1-Detail 2 2 7 5 3" xfId="10744"/>
    <cellStyle name="RowTitles1-Detail 2 2 7 6" xfId="10745"/>
    <cellStyle name="RowTitles1-Detail 2 2 7 6 2" xfId="10746"/>
    <cellStyle name="RowTitles1-Detail 2 2 7 6 2 2" xfId="10747"/>
    <cellStyle name="RowTitles1-Detail 2 2 8" xfId="10748"/>
    <cellStyle name="RowTitles1-Detail 2 2 8 2" xfId="10749"/>
    <cellStyle name="RowTitles1-Detail 2 2 8 2 2" xfId="10750"/>
    <cellStyle name="RowTitles1-Detail 2 2 8 2 2 2" xfId="10751"/>
    <cellStyle name="RowTitles1-Detail 2 2 8 2 2 2 2" xfId="10752"/>
    <cellStyle name="RowTitles1-Detail 2 2 8 2 2 3" xfId="10753"/>
    <cellStyle name="RowTitles1-Detail 2 2 8 2 3" xfId="10754"/>
    <cellStyle name="RowTitles1-Detail 2 2 8 2 3 2" xfId="10755"/>
    <cellStyle name="RowTitles1-Detail 2 2 8 2 3 2 2" xfId="10756"/>
    <cellStyle name="RowTitles1-Detail 2 2 8 2 4" xfId="10757"/>
    <cellStyle name="RowTitles1-Detail 2 2 8 2 4 2" xfId="10758"/>
    <cellStyle name="RowTitles1-Detail 2 2 8 2 5" xfId="10759"/>
    <cellStyle name="RowTitles1-Detail 2 2 8 3" xfId="10760"/>
    <cellStyle name="RowTitles1-Detail 2 2 8 3 2" xfId="10761"/>
    <cellStyle name="RowTitles1-Detail 2 2 8 3 2 2" xfId="10762"/>
    <cellStyle name="RowTitles1-Detail 2 2 8 3 2 2 2" xfId="10763"/>
    <cellStyle name="RowTitles1-Detail 2 2 8 3 2 3" xfId="10764"/>
    <cellStyle name="RowTitles1-Detail 2 2 8 3 3" xfId="10765"/>
    <cellStyle name="RowTitles1-Detail 2 2 8 3 3 2" xfId="10766"/>
    <cellStyle name="RowTitles1-Detail 2 2 8 3 3 2 2" xfId="10767"/>
    <cellStyle name="RowTitles1-Detail 2 2 8 3 4" xfId="10768"/>
    <cellStyle name="RowTitles1-Detail 2 2 8 3 4 2" xfId="10769"/>
    <cellStyle name="RowTitles1-Detail 2 2 8 3 5" xfId="10770"/>
    <cellStyle name="RowTitles1-Detail 2 2 8 4" xfId="10771"/>
    <cellStyle name="RowTitles1-Detail 2 2 8 4 2" xfId="10772"/>
    <cellStyle name="RowTitles1-Detail 2 2 8 5" xfId="10773"/>
    <cellStyle name="RowTitles1-Detail 2 2 8 5 2" xfId="10774"/>
    <cellStyle name="RowTitles1-Detail 2 2 8 5 2 2" xfId="10775"/>
    <cellStyle name="RowTitles1-Detail 2 2 8 6" xfId="10776"/>
    <cellStyle name="RowTitles1-Detail 2 2 8 6 2" xfId="10777"/>
    <cellStyle name="RowTitles1-Detail 2 2 8 7" xfId="10778"/>
    <cellStyle name="RowTitles1-Detail 2 2 9" xfId="10779"/>
    <cellStyle name="RowTitles1-Detail 2 2 9 2" xfId="10780"/>
    <cellStyle name="RowTitles1-Detail 2 2 9 2 2" xfId="10781"/>
    <cellStyle name="RowTitles1-Detail 2 2 9 2 2 2" xfId="10782"/>
    <cellStyle name="RowTitles1-Detail 2 2 9 2 2 2 2" xfId="10783"/>
    <cellStyle name="RowTitles1-Detail 2 2 9 2 2 3" xfId="10784"/>
    <cellStyle name="RowTitles1-Detail 2 2 9 2 3" xfId="10785"/>
    <cellStyle name="RowTitles1-Detail 2 2 9 2 3 2" xfId="10786"/>
    <cellStyle name="RowTitles1-Detail 2 2 9 2 3 2 2" xfId="10787"/>
    <cellStyle name="RowTitles1-Detail 2 2 9 2 4" xfId="10788"/>
    <cellStyle name="RowTitles1-Detail 2 2 9 2 4 2" xfId="10789"/>
    <cellStyle name="RowTitles1-Detail 2 2 9 2 5" xfId="10790"/>
    <cellStyle name="RowTitles1-Detail 2 2 9 3" xfId="10791"/>
    <cellStyle name="RowTitles1-Detail 2 2 9 3 2" xfId="10792"/>
    <cellStyle name="RowTitles1-Detail 2 2 9 3 2 2" xfId="10793"/>
    <cellStyle name="RowTitles1-Detail 2 2 9 3 2 2 2" xfId="10794"/>
    <cellStyle name="RowTitles1-Detail 2 2 9 3 2 3" xfId="10795"/>
    <cellStyle name="RowTitles1-Detail 2 2 9 3 3" xfId="10796"/>
    <cellStyle name="RowTitles1-Detail 2 2 9 3 3 2" xfId="10797"/>
    <cellStyle name="RowTitles1-Detail 2 2 9 3 3 2 2" xfId="10798"/>
    <cellStyle name="RowTitles1-Detail 2 2 9 3 4" xfId="10799"/>
    <cellStyle name="RowTitles1-Detail 2 2 9 3 4 2" xfId="10800"/>
    <cellStyle name="RowTitles1-Detail 2 2 9 3 5" xfId="10801"/>
    <cellStyle name="RowTitles1-Detail 2 2 9 4" xfId="10802"/>
    <cellStyle name="RowTitles1-Detail 2 2 9 4 2" xfId="10803"/>
    <cellStyle name="RowTitles1-Detail 2 2 9 5" xfId="10804"/>
    <cellStyle name="RowTitles1-Detail 2 2 9 5 2" xfId="10805"/>
    <cellStyle name="RowTitles1-Detail 2 2 9 5 2 2" xfId="10806"/>
    <cellStyle name="RowTitles1-Detail 2 2 9 5 3" xfId="10807"/>
    <cellStyle name="RowTitles1-Detail 2 2 9 6" xfId="10808"/>
    <cellStyle name="RowTitles1-Detail 2 2 9 6 2" xfId="10809"/>
    <cellStyle name="RowTitles1-Detail 2 2 9 6 2 2" xfId="10810"/>
    <cellStyle name="RowTitles1-Detail 2 2 9 7" xfId="10811"/>
    <cellStyle name="RowTitles1-Detail 2 2 9 7 2" xfId="10812"/>
    <cellStyle name="RowTitles1-Detail 2 2 9 8" xfId="10813"/>
    <cellStyle name="RowTitles1-Detail 2 2_STUD aligned by INSTIT" xfId="10814"/>
    <cellStyle name="RowTitles1-Detail 2 3" xfId="10815"/>
    <cellStyle name="RowTitles1-Detail 2 3 10" xfId="10816"/>
    <cellStyle name="RowTitles1-Detail 2 3 10 2" xfId="10817"/>
    <cellStyle name="RowTitles1-Detail 2 3 10 2 2" xfId="10818"/>
    <cellStyle name="RowTitles1-Detail 2 3 10 2 2 2" xfId="10819"/>
    <cellStyle name="RowTitles1-Detail 2 3 10 2 2 2 2" xfId="10820"/>
    <cellStyle name="RowTitles1-Detail 2 3 10 2 2 3" xfId="10821"/>
    <cellStyle name="RowTitles1-Detail 2 3 10 2 3" xfId="10822"/>
    <cellStyle name="RowTitles1-Detail 2 3 10 2 3 2" xfId="10823"/>
    <cellStyle name="RowTitles1-Detail 2 3 10 2 3 2 2" xfId="10824"/>
    <cellStyle name="RowTitles1-Detail 2 3 10 2 4" xfId="10825"/>
    <cellStyle name="RowTitles1-Detail 2 3 10 2 4 2" xfId="10826"/>
    <cellStyle name="RowTitles1-Detail 2 3 10 2 5" xfId="10827"/>
    <cellStyle name="RowTitles1-Detail 2 3 10 3" xfId="10828"/>
    <cellStyle name="RowTitles1-Detail 2 3 10 3 2" xfId="10829"/>
    <cellStyle name="RowTitles1-Detail 2 3 10 3 2 2" xfId="10830"/>
    <cellStyle name="RowTitles1-Detail 2 3 10 3 2 2 2" xfId="10831"/>
    <cellStyle name="RowTitles1-Detail 2 3 10 3 2 3" xfId="10832"/>
    <cellStyle name="RowTitles1-Detail 2 3 10 3 3" xfId="10833"/>
    <cellStyle name="RowTitles1-Detail 2 3 10 3 3 2" xfId="10834"/>
    <cellStyle name="RowTitles1-Detail 2 3 10 3 3 2 2" xfId="10835"/>
    <cellStyle name="RowTitles1-Detail 2 3 10 3 4" xfId="10836"/>
    <cellStyle name="RowTitles1-Detail 2 3 10 3 4 2" xfId="10837"/>
    <cellStyle name="RowTitles1-Detail 2 3 10 3 5" xfId="10838"/>
    <cellStyle name="RowTitles1-Detail 2 3 10 4" xfId="10839"/>
    <cellStyle name="RowTitles1-Detail 2 3 10 4 2" xfId="10840"/>
    <cellStyle name="RowTitles1-Detail 2 3 10 4 2 2" xfId="10841"/>
    <cellStyle name="RowTitles1-Detail 2 3 10 4 3" xfId="10842"/>
    <cellStyle name="RowTitles1-Detail 2 3 10 5" xfId="10843"/>
    <cellStyle name="RowTitles1-Detail 2 3 10 5 2" xfId="10844"/>
    <cellStyle name="RowTitles1-Detail 2 3 10 5 2 2" xfId="10845"/>
    <cellStyle name="RowTitles1-Detail 2 3 10 6" xfId="10846"/>
    <cellStyle name="RowTitles1-Detail 2 3 10 6 2" xfId="10847"/>
    <cellStyle name="RowTitles1-Detail 2 3 10 7" xfId="10848"/>
    <cellStyle name="RowTitles1-Detail 2 3 11" xfId="10849"/>
    <cellStyle name="RowTitles1-Detail 2 3 11 2" xfId="10850"/>
    <cellStyle name="RowTitles1-Detail 2 3 11 2 2" xfId="10851"/>
    <cellStyle name="RowTitles1-Detail 2 3 11 2 2 2" xfId="10852"/>
    <cellStyle name="RowTitles1-Detail 2 3 11 2 2 2 2" xfId="10853"/>
    <cellStyle name="RowTitles1-Detail 2 3 11 2 2 3" xfId="10854"/>
    <cellStyle name="RowTitles1-Detail 2 3 11 2 3" xfId="10855"/>
    <cellStyle name="RowTitles1-Detail 2 3 11 2 3 2" xfId="10856"/>
    <cellStyle name="RowTitles1-Detail 2 3 11 2 3 2 2" xfId="10857"/>
    <cellStyle name="RowTitles1-Detail 2 3 11 2 4" xfId="10858"/>
    <cellStyle name="RowTitles1-Detail 2 3 11 2 4 2" xfId="10859"/>
    <cellStyle name="RowTitles1-Detail 2 3 11 2 5" xfId="10860"/>
    <cellStyle name="RowTitles1-Detail 2 3 11 3" xfId="10861"/>
    <cellStyle name="RowTitles1-Detail 2 3 11 3 2" xfId="10862"/>
    <cellStyle name="RowTitles1-Detail 2 3 11 3 2 2" xfId="10863"/>
    <cellStyle name="RowTitles1-Detail 2 3 11 3 2 2 2" xfId="10864"/>
    <cellStyle name="RowTitles1-Detail 2 3 11 3 2 3" xfId="10865"/>
    <cellStyle name="RowTitles1-Detail 2 3 11 3 3" xfId="10866"/>
    <cellStyle name="RowTitles1-Detail 2 3 11 3 3 2" xfId="10867"/>
    <cellStyle name="RowTitles1-Detail 2 3 11 3 3 2 2" xfId="10868"/>
    <cellStyle name="RowTitles1-Detail 2 3 11 3 4" xfId="10869"/>
    <cellStyle name="RowTitles1-Detail 2 3 11 3 4 2" xfId="10870"/>
    <cellStyle name="RowTitles1-Detail 2 3 11 3 5" xfId="10871"/>
    <cellStyle name="RowTitles1-Detail 2 3 11 4" xfId="10872"/>
    <cellStyle name="RowTitles1-Detail 2 3 11 4 2" xfId="10873"/>
    <cellStyle name="RowTitles1-Detail 2 3 11 4 2 2" xfId="10874"/>
    <cellStyle name="RowTitles1-Detail 2 3 11 4 3" xfId="10875"/>
    <cellStyle name="RowTitles1-Detail 2 3 11 5" xfId="10876"/>
    <cellStyle name="RowTitles1-Detail 2 3 11 5 2" xfId="10877"/>
    <cellStyle name="RowTitles1-Detail 2 3 11 5 2 2" xfId="10878"/>
    <cellStyle name="RowTitles1-Detail 2 3 11 6" xfId="10879"/>
    <cellStyle name="RowTitles1-Detail 2 3 11 6 2" xfId="10880"/>
    <cellStyle name="RowTitles1-Detail 2 3 11 7" xfId="10881"/>
    <cellStyle name="RowTitles1-Detail 2 3 12" xfId="10882"/>
    <cellStyle name="RowTitles1-Detail 2 3 12 2" xfId="10883"/>
    <cellStyle name="RowTitles1-Detail 2 3 12 2 2" xfId="10884"/>
    <cellStyle name="RowTitles1-Detail 2 3 12 2 2 2" xfId="10885"/>
    <cellStyle name="RowTitles1-Detail 2 3 12 2 3" xfId="10886"/>
    <cellStyle name="RowTitles1-Detail 2 3 12 3" xfId="10887"/>
    <cellStyle name="RowTitles1-Detail 2 3 12 3 2" xfId="10888"/>
    <cellStyle name="RowTitles1-Detail 2 3 12 3 2 2" xfId="10889"/>
    <cellStyle name="RowTitles1-Detail 2 3 12 4" xfId="10890"/>
    <cellStyle name="RowTitles1-Detail 2 3 12 4 2" xfId="10891"/>
    <cellStyle name="RowTitles1-Detail 2 3 12 5" xfId="10892"/>
    <cellStyle name="RowTitles1-Detail 2 3 13" xfId="10893"/>
    <cellStyle name="RowTitles1-Detail 2 3 13 2" xfId="10894"/>
    <cellStyle name="RowTitles1-Detail 2 3 13 2 2" xfId="10895"/>
    <cellStyle name="RowTitles1-Detail 2 3 14" xfId="10896"/>
    <cellStyle name="RowTitles1-Detail 2 3 14 2" xfId="10897"/>
    <cellStyle name="RowTitles1-Detail 2 3 15" xfId="10898"/>
    <cellStyle name="RowTitles1-Detail 2 3 15 2" xfId="10899"/>
    <cellStyle name="RowTitles1-Detail 2 3 15 2 2" xfId="10900"/>
    <cellStyle name="RowTitles1-Detail 2 3 2" xfId="10901"/>
    <cellStyle name="RowTitles1-Detail 2 3 2 10" xfId="10902"/>
    <cellStyle name="RowTitles1-Detail 2 3 2 10 2" xfId="10903"/>
    <cellStyle name="RowTitles1-Detail 2 3 2 10 2 2" xfId="10904"/>
    <cellStyle name="RowTitles1-Detail 2 3 2 10 2 2 2" xfId="10905"/>
    <cellStyle name="RowTitles1-Detail 2 3 2 10 2 2 2 2" xfId="10906"/>
    <cellStyle name="RowTitles1-Detail 2 3 2 10 2 2 3" xfId="10907"/>
    <cellStyle name="RowTitles1-Detail 2 3 2 10 2 3" xfId="10908"/>
    <cellStyle name="RowTitles1-Detail 2 3 2 10 2 3 2" xfId="10909"/>
    <cellStyle name="RowTitles1-Detail 2 3 2 10 2 3 2 2" xfId="10910"/>
    <cellStyle name="RowTitles1-Detail 2 3 2 10 2 4" xfId="10911"/>
    <cellStyle name="RowTitles1-Detail 2 3 2 10 2 4 2" xfId="10912"/>
    <cellStyle name="RowTitles1-Detail 2 3 2 10 2 5" xfId="10913"/>
    <cellStyle name="RowTitles1-Detail 2 3 2 10 3" xfId="10914"/>
    <cellStyle name="RowTitles1-Detail 2 3 2 10 3 2" xfId="10915"/>
    <cellStyle name="RowTitles1-Detail 2 3 2 10 3 2 2" xfId="10916"/>
    <cellStyle name="RowTitles1-Detail 2 3 2 10 3 2 2 2" xfId="10917"/>
    <cellStyle name="RowTitles1-Detail 2 3 2 10 3 2 3" xfId="10918"/>
    <cellStyle name="RowTitles1-Detail 2 3 2 10 3 3" xfId="10919"/>
    <cellStyle name="RowTitles1-Detail 2 3 2 10 3 3 2" xfId="10920"/>
    <cellStyle name="RowTitles1-Detail 2 3 2 10 3 3 2 2" xfId="10921"/>
    <cellStyle name="RowTitles1-Detail 2 3 2 10 3 4" xfId="10922"/>
    <cellStyle name="RowTitles1-Detail 2 3 2 10 3 4 2" xfId="10923"/>
    <cellStyle name="RowTitles1-Detail 2 3 2 10 3 5" xfId="10924"/>
    <cellStyle name="RowTitles1-Detail 2 3 2 10 4" xfId="10925"/>
    <cellStyle name="RowTitles1-Detail 2 3 2 10 4 2" xfId="10926"/>
    <cellStyle name="RowTitles1-Detail 2 3 2 10 4 2 2" xfId="10927"/>
    <cellStyle name="RowTitles1-Detail 2 3 2 10 4 3" xfId="10928"/>
    <cellStyle name="RowTitles1-Detail 2 3 2 10 5" xfId="10929"/>
    <cellStyle name="RowTitles1-Detail 2 3 2 10 5 2" xfId="10930"/>
    <cellStyle name="RowTitles1-Detail 2 3 2 10 5 2 2" xfId="10931"/>
    <cellStyle name="RowTitles1-Detail 2 3 2 10 6" xfId="10932"/>
    <cellStyle name="RowTitles1-Detail 2 3 2 10 6 2" xfId="10933"/>
    <cellStyle name="RowTitles1-Detail 2 3 2 10 7" xfId="10934"/>
    <cellStyle name="RowTitles1-Detail 2 3 2 11" xfId="10935"/>
    <cellStyle name="RowTitles1-Detail 2 3 2 11 2" xfId="10936"/>
    <cellStyle name="RowTitles1-Detail 2 3 2 11 2 2" xfId="10937"/>
    <cellStyle name="RowTitles1-Detail 2 3 2 11 2 2 2" xfId="10938"/>
    <cellStyle name="RowTitles1-Detail 2 3 2 11 2 3" xfId="10939"/>
    <cellStyle name="RowTitles1-Detail 2 3 2 11 3" xfId="10940"/>
    <cellStyle name="RowTitles1-Detail 2 3 2 11 3 2" xfId="10941"/>
    <cellStyle name="RowTitles1-Detail 2 3 2 11 3 2 2" xfId="10942"/>
    <cellStyle name="RowTitles1-Detail 2 3 2 11 4" xfId="10943"/>
    <cellStyle name="RowTitles1-Detail 2 3 2 11 4 2" xfId="10944"/>
    <cellStyle name="RowTitles1-Detail 2 3 2 11 5" xfId="10945"/>
    <cellStyle name="RowTitles1-Detail 2 3 2 12" xfId="10946"/>
    <cellStyle name="RowTitles1-Detail 2 3 2 12 2" xfId="10947"/>
    <cellStyle name="RowTitles1-Detail 2 3 2 13" xfId="10948"/>
    <cellStyle name="RowTitles1-Detail 2 3 2 13 2" xfId="10949"/>
    <cellStyle name="RowTitles1-Detail 2 3 2 13 2 2" xfId="10950"/>
    <cellStyle name="RowTitles1-Detail 2 3 2 2" xfId="10951"/>
    <cellStyle name="RowTitles1-Detail 2 3 2 2 10" xfId="10952"/>
    <cellStyle name="RowTitles1-Detail 2 3 2 2 10 2" xfId="10953"/>
    <cellStyle name="RowTitles1-Detail 2 3 2 2 10 2 2" xfId="10954"/>
    <cellStyle name="RowTitles1-Detail 2 3 2 2 10 2 2 2" xfId="10955"/>
    <cellStyle name="RowTitles1-Detail 2 3 2 2 10 2 3" xfId="10956"/>
    <cellStyle name="RowTitles1-Detail 2 3 2 2 10 3" xfId="10957"/>
    <cellStyle name="RowTitles1-Detail 2 3 2 2 10 3 2" xfId="10958"/>
    <cellStyle name="RowTitles1-Detail 2 3 2 2 10 3 2 2" xfId="10959"/>
    <cellStyle name="RowTitles1-Detail 2 3 2 2 10 4" xfId="10960"/>
    <cellStyle name="RowTitles1-Detail 2 3 2 2 10 4 2" xfId="10961"/>
    <cellStyle name="RowTitles1-Detail 2 3 2 2 10 5" xfId="10962"/>
    <cellStyle name="RowTitles1-Detail 2 3 2 2 11" xfId="10963"/>
    <cellStyle name="RowTitles1-Detail 2 3 2 2 11 2" xfId="10964"/>
    <cellStyle name="RowTitles1-Detail 2 3 2 2 12" xfId="10965"/>
    <cellStyle name="RowTitles1-Detail 2 3 2 2 12 2" xfId="10966"/>
    <cellStyle name="RowTitles1-Detail 2 3 2 2 12 2 2" xfId="10967"/>
    <cellStyle name="RowTitles1-Detail 2 3 2 2 2" xfId="10968"/>
    <cellStyle name="RowTitles1-Detail 2 3 2 2 2 2" xfId="10969"/>
    <cellStyle name="RowTitles1-Detail 2 3 2 2 2 2 2" xfId="10970"/>
    <cellStyle name="RowTitles1-Detail 2 3 2 2 2 2 2 2" xfId="10971"/>
    <cellStyle name="RowTitles1-Detail 2 3 2 2 2 2 2 2 2" xfId="10972"/>
    <cellStyle name="RowTitles1-Detail 2 3 2 2 2 2 2 2 2 2" xfId="10973"/>
    <cellStyle name="RowTitles1-Detail 2 3 2 2 2 2 2 2 3" xfId="10974"/>
    <cellStyle name="RowTitles1-Detail 2 3 2 2 2 2 2 3" xfId="10975"/>
    <cellStyle name="RowTitles1-Detail 2 3 2 2 2 2 2 3 2" xfId="10976"/>
    <cellStyle name="RowTitles1-Detail 2 3 2 2 2 2 2 3 2 2" xfId="10977"/>
    <cellStyle name="RowTitles1-Detail 2 3 2 2 2 2 2 4" xfId="10978"/>
    <cellStyle name="RowTitles1-Detail 2 3 2 2 2 2 2 4 2" xfId="10979"/>
    <cellStyle name="RowTitles1-Detail 2 3 2 2 2 2 2 5" xfId="10980"/>
    <cellStyle name="RowTitles1-Detail 2 3 2 2 2 2 3" xfId="10981"/>
    <cellStyle name="RowTitles1-Detail 2 3 2 2 2 2 3 2" xfId="10982"/>
    <cellStyle name="RowTitles1-Detail 2 3 2 2 2 2 3 2 2" xfId="10983"/>
    <cellStyle name="RowTitles1-Detail 2 3 2 2 2 2 3 2 2 2" xfId="10984"/>
    <cellStyle name="RowTitles1-Detail 2 3 2 2 2 2 3 2 3" xfId="10985"/>
    <cellStyle name="RowTitles1-Detail 2 3 2 2 2 2 3 3" xfId="10986"/>
    <cellStyle name="RowTitles1-Detail 2 3 2 2 2 2 3 3 2" xfId="10987"/>
    <cellStyle name="RowTitles1-Detail 2 3 2 2 2 2 3 3 2 2" xfId="10988"/>
    <cellStyle name="RowTitles1-Detail 2 3 2 2 2 2 3 4" xfId="10989"/>
    <cellStyle name="RowTitles1-Detail 2 3 2 2 2 2 3 4 2" xfId="10990"/>
    <cellStyle name="RowTitles1-Detail 2 3 2 2 2 2 3 5" xfId="10991"/>
    <cellStyle name="RowTitles1-Detail 2 3 2 2 2 2 4" xfId="10992"/>
    <cellStyle name="RowTitles1-Detail 2 3 2 2 2 2 4 2" xfId="10993"/>
    <cellStyle name="RowTitles1-Detail 2 3 2 2 2 2 5" xfId="10994"/>
    <cellStyle name="RowTitles1-Detail 2 3 2 2 2 2 5 2" xfId="10995"/>
    <cellStyle name="RowTitles1-Detail 2 3 2 2 2 2 5 2 2" xfId="10996"/>
    <cellStyle name="RowTitles1-Detail 2 3 2 2 2 3" xfId="10997"/>
    <cellStyle name="RowTitles1-Detail 2 3 2 2 2 3 2" xfId="10998"/>
    <cellStyle name="RowTitles1-Detail 2 3 2 2 2 3 2 2" xfId="10999"/>
    <cellStyle name="RowTitles1-Detail 2 3 2 2 2 3 2 2 2" xfId="11000"/>
    <cellStyle name="RowTitles1-Detail 2 3 2 2 2 3 2 2 2 2" xfId="11001"/>
    <cellStyle name="RowTitles1-Detail 2 3 2 2 2 3 2 2 3" xfId="11002"/>
    <cellStyle name="RowTitles1-Detail 2 3 2 2 2 3 2 3" xfId="11003"/>
    <cellStyle name="RowTitles1-Detail 2 3 2 2 2 3 2 3 2" xfId="11004"/>
    <cellStyle name="RowTitles1-Detail 2 3 2 2 2 3 2 3 2 2" xfId="11005"/>
    <cellStyle name="RowTitles1-Detail 2 3 2 2 2 3 2 4" xfId="11006"/>
    <cellStyle name="RowTitles1-Detail 2 3 2 2 2 3 2 4 2" xfId="11007"/>
    <cellStyle name="RowTitles1-Detail 2 3 2 2 2 3 2 5" xfId="11008"/>
    <cellStyle name="RowTitles1-Detail 2 3 2 2 2 3 3" xfId="11009"/>
    <cellStyle name="RowTitles1-Detail 2 3 2 2 2 3 3 2" xfId="11010"/>
    <cellStyle name="RowTitles1-Detail 2 3 2 2 2 3 3 2 2" xfId="11011"/>
    <cellStyle name="RowTitles1-Detail 2 3 2 2 2 3 3 2 2 2" xfId="11012"/>
    <cellStyle name="RowTitles1-Detail 2 3 2 2 2 3 3 2 3" xfId="11013"/>
    <cellStyle name="RowTitles1-Detail 2 3 2 2 2 3 3 3" xfId="11014"/>
    <cellStyle name="RowTitles1-Detail 2 3 2 2 2 3 3 3 2" xfId="11015"/>
    <cellStyle name="RowTitles1-Detail 2 3 2 2 2 3 3 3 2 2" xfId="11016"/>
    <cellStyle name="RowTitles1-Detail 2 3 2 2 2 3 3 4" xfId="11017"/>
    <cellStyle name="RowTitles1-Detail 2 3 2 2 2 3 3 4 2" xfId="11018"/>
    <cellStyle name="RowTitles1-Detail 2 3 2 2 2 3 3 5" xfId="11019"/>
    <cellStyle name="RowTitles1-Detail 2 3 2 2 2 3 4" xfId="11020"/>
    <cellStyle name="RowTitles1-Detail 2 3 2 2 2 3 4 2" xfId="11021"/>
    <cellStyle name="RowTitles1-Detail 2 3 2 2 2 3 5" xfId="11022"/>
    <cellStyle name="RowTitles1-Detail 2 3 2 2 2 3 5 2" xfId="11023"/>
    <cellStyle name="RowTitles1-Detail 2 3 2 2 2 3 5 2 2" xfId="11024"/>
    <cellStyle name="RowTitles1-Detail 2 3 2 2 2 3 5 3" xfId="11025"/>
    <cellStyle name="RowTitles1-Detail 2 3 2 2 2 3 6" xfId="11026"/>
    <cellStyle name="RowTitles1-Detail 2 3 2 2 2 3 6 2" xfId="11027"/>
    <cellStyle name="RowTitles1-Detail 2 3 2 2 2 3 6 2 2" xfId="11028"/>
    <cellStyle name="RowTitles1-Detail 2 3 2 2 2 3 7" xfId="11029"/>
    <cellStyle name="RowTitles1-Detail 2 3 2 2 2 3 7 2" xfId="11030"/>
    <cellStyle name="RowTitles1-Detail 2 3 2 2 2 3 8" xfId="11031"/>
    <cellStyle name="RowTitles1-Detail 2 3 2 2 2 4" xfId="11032"/>
    <cellStyle name="RowTitles1-Detail 2 3 2 2 2 4 2" xfId="11033"/>
    <cellStyle name="RowTitles1-Detail 2 3 2 2 2 4 2 2" xfId="11034"/>
    <cellStyle name="RowTitles1-Detail 2 3 2 2 2 4 2 2 2" xfId="11035"/>
    <cellStyle name="RowTitles1-Detail 2 3 2 2 2 4 2 2 2 2" xfId="11036"/>
    <cellStyle name="RowTitles1-Detail 2 3 2 2 2 4 2 2 3" xfId="11037"/>
    <cellStyle name="RowTitles1-Detail 2 3 2 2 2 4 2 3" xfId="11038"/>
    <cellStyle name="RowTitles1-Detail 2 3 2 2 2 4 2 3 2" xfId="11039"/>
    <cellStyle name="RowTitles1-Detail 2 3 2 2 2 4 2 3 2 2" xfId="11040"/>
    <cellStyle name="RowTitles1-Detail 2 3 2 2 2 4 2 4" xfId="11041"/>
    <cellStyle name="RowTitles1-Detail 2 3 2 2 2 4 2 4 2" xfId="11042"/>
    <cellStyle name="RowTitles1-Detail 2 3 2 2 2 4 2 5" xfId="11043"/>
    <cellStyle name="RowTitles1-Detail 2 3 2 2 2 4 3" xfId="11044"/>
    <cellStyle name="RowTitles1-Detail 2 3 2 2 2 4 3 2" xfId="11045"/>
    <cellStyle name="RowTitles1-Detail 2 3 2 2 2 4 3 2 2" xfId="11046"/>
    <cellStyle name="RowTitles1-Detail 2 3 2 2 2 4 3 2 2 2" xfId="11047"/>
    <cellStyle name="RowTitles1-Detail 2 3 2 2 2 4 3 2 3" xfId="11048"/>
    <cellStyle name="RowTitles1-Detail 2 3 2 2 2 4 3 3" xfId="11049"/>
    <cellStyle name="RowTitles1-Detail 2 3 2 2 2 4 3 3 2" xfId="11050"/>
    <cellStyle name="RowTitles1-Detail 2 3 2 2 2 4 3 3 2 2" xfId="11051"/>
    <cellStyle name="RowTitles1-Detail 2 3 2 2 2 4 3 4" xfId="11052"/>
    <cellStyle name="RowTitles1-Detail 2 3 2 2 2 4 3 4 2" xfId="11053"/>
    <cellStyle name="RowTitles1-Detail 2 3 2 2 2 4 3 5" xfId="11054"/>
    <cellStyle name="RowTitles1-Detail 2 3 2 2 2 4 4" xfId="11055"/>
    <cellStyle name="RowTitles1-Detail 2 3 2 2 2 4 4 2" xfId="11056"/>
    <cellStyle name="RowTitles1-Detail 2 3 2 2 2 4 4 2 2" xfId="11057"/>
    <cellStyle name="RowTitles1-Detail 2 3 2 2 2 4 4 3" xfId="11058"/>
    <cellStyle name="RowTitles1-Detail 2 3 2 2 2 4 5" xfId="11059"/>
    <cellStyle name="RowTitles1-Detail 2 3 2 2 2 4 5 2" xfId="11060"/>
    <cellStyle name="RowTitles1-Detail 2 3 2 2 2 4 5 2 2" xfId="11061"/>
    <cellStyle name="RowTitles1-Detail 2 3 2 2 2 4 6" xfId="11062"/>
    <cellStyle name="RowTitles1-Detail 2 3 2 2 2 4 6 2" xfId="11063"/>
    <cellStyle name="RowTitles1-Detail 2 3 2 2 2 4 7" xfId="11064"/>
    <cellStyle name="RowTitles1-Detail 2 3 2 2 2 5" xfId="11065"/>
    <cellStyle name="RowTitles1-Detail 2 3 2 2 2 5 2" xfId="11066"/>
    <cellStyle name="RowTitles1-Detail 2 3 2 2 2 5 2 2" xfId="11067"/>
    <cellStyle name="RowTitles1-Detail 2 3 2 2 2 5 2 2 2" xfId="11068"/>
    <cellStyle name="RowTitles1-Detail 2 3 2 2 2 5 2 2 2 2" xfId="11069"/>
    <cellStyle name="RowTitles1-Detail 2 3 2 2 2 5 2 2 3" xfId="11070"/>
    <cellStyle name="RowTitles1-Detail 2 3 2 2 2 5 2 3" xfId="11071"/>
    <cellStyle name="RowTitles1-Detail 2 3 2 2 2 5 2 3 2" xfId="11072"/>
    <cellStyle name="RowTitles1-Detail 2 3 2 2 2 5 2 3 2 2" xfId="11073"/>
    <cellStyle name="RowTitles1-Detail 2 3 2 2 2 5 2 4" xfId="11074"/>
    <cellStyle name="RowTitles1-Detail 2 3 2 2 2 5 2 4 2" xfId="11075"/>
    <cellStyle name="RowTitles1-Detail 2 3 2 2 2 5 2 5" xfId="11076"/>
    <cellStyle name="RowTitles1-Detail 2 3 2 2 2 5 3" xfId="11077"/>
    <cellStyle name="RowTitles1-Detail 2 3 2 2 2 5 3 2" xfId="11078"/>
    <cellStyle name="RowTitles1-Detail 2 3 2 2 2 5 3 2 2" xfId="11079"/>
    <cellStyle name="RowTitles1-Detail 2 3 2 2 2 5 3 2 2 2" xfId="11080"/>
    <cellStyle name="RowTitles1-Detail 2 3 2 2 2 5 3 2 3" xfId="11081"/>
    <cellStyle name="RowTitles1-Detail 2 3 2 2 2 5 3 3" xfId="11082"/>
    <cellStyle name="RowTitles1-Detail 2 3 2 2 2 5 3 3 2" xfId="11083"/>
    <cellStyle name="RowTitles1-Detail 2 3 2 2 2 5 3 3 2 2" xfId="11084"/>
    <cellStyle name="RowTitles1-Detail 2 3 2 2 2 5 3 4" xfId="11085"/>
    <cellStyle name="RowTitles1-Detail 2 3 2 2 2 5 3 4 2" xfId="11086"/>
    <cellStyle name="RowTitles1-Detail 2 3 2 2 2 5 3 5" xfId="11087"/>
    <cellStyle name="RowTitles1-Detail 2 3 2 2 2 5 4" xfId="11088"/>
    <cellStyle name="RowTitles1-Detail 2 3 2 2 2 5 4 2" xfId="11089"/>
    <cellStyle name="RowTitles1-Detail 2 3 2 2 2 5 4 2 2" xfId="11090"/>
    <cellStyle name="RowTitles1-Detail 2 3 2 2 2 5 4 3" xfId="11091"/>
    <cellStyle name="RowTitles1-Detail 2 3 2 2 2 5 5" xfId="11092"/>
    <cellStyle name="RowTitles1-Detail 2 3 2 2 2 5 5 2" xfId="11093"/>
    <cellStyle name="RowTitles1-Detail 2 3 2 2 2 5 5 2 2" xfId="11094"/>
    <cellStyle name="RowTitles1-Detail 2 3 2 2 2 5 6" xfId="11095"/>
    <cellStyle name="RowTitles1-Detail 2 3 2 2 2 5 6 2" xfId="11096"/>
    <cellStyle name="RowTitles1-Detail 2 3 2 2 2 5 7" xfId="11097"/>
    <cellStyle name="RowTitles1-Detail 2 3 2 2 2 6" xfId="11098"/>
    <cellStyle name="RowTitles1-Detail 2 3 2 2 2 6 2" xfId="11099"/>
    <cellStyle name="RowTitles1-Detail 2 3 2 2 2 6 2 2" xfId="11100"/>
    <cellStyle name="RowTitles1-Detail 2 3 2 2 2 6 2 2 2" xfId="11101"/>
    <cellStyle name="RowTitles1-Detail 2 3 2 2 2 6 2 2 2 2" xfId="11102"/>
    <cellStyle name="RowTitles1-Detail 2 3 2 2 2 6 2 2 3" xfId="11103"/>
    <cellStyle name="RowTitles1-Detail 2 3 2 2 2 6 2 3" xfId="11104"/>
    <cellStyle name="RowTitles1-Detail 2 3 2 2 2 6 2 3 2" xfId="11105"/>
    <cellStyle name="RowTitles1-Detail 2 3 2 2 2 6 2 3 2 2" xfId="11106"/>
    <cellStyle name="RowTitles1-Detail 2 3 2 2 2 6 2 4" xfId="11107"/>
    <cellStyle name="RowTitles1-Detail 2 3 2 2 2 6 2 4 2" xfId="11108"/>
    <cellStyle name="RowTitles1-Detail 2 3 2 2 2 6 2 5" xfId="11109"/>
    <cellStyle name="RowTitles1-Detail 2 3 2 2 2 6 3" xfId="11110"/>
    <cellStyle name="RowTitles1-Detail 2 3 2 2 2 6 3 2" xfId="11111"/>
    <cellStyle name="RowTitles1-Detail 2 3 2 2 2 6 3 2 2" xfId="11112"/>
    <cellStyle name="RowTitles1-Detail 2 3 2 2 2 6 3 2 2 2" xfId="11113"/>
    <cellStyle name="RowTitles1-Detail 2 3 2 2 2 6 3 2 3" xfId="11114"/>
    <cellStyle name="RowTitles1-Detail 2 3 2 2 2 6 3 3" xfId="11115"/>
    <cellStyle name="RowTitles1-Detail 2 3 2 2 2 6 3 3 2" xfId="11116"/>
    <cellStyle name="RowTitles1-Detail 2 3 2 2 2 6 3 3 2 2" xfId="11117"/>
    <cellStyle name="RowTitles1-Detail 2 3 2 2 2 6 3 4" xfId="11118"/>
    <cellStyle name="RowTitles1-Detail 2 3 2 2 2 6 3 4 2" xfId="11119"/>
    <cellStyle name="RowTitles1-Detail 2 3 2 2 2 6 3 5" xfId="11120"/>
    <cellStyle name="RowTitles1-Detail 2 3 2 2 2 6 4" xfId="11121"/>
    <cellStyle name="RowTitles1-Detail 2 3 2 2 2 6 4 2" xfId="11122"/>
    <cellStyle name="RowTitles1-Detail 2 3 2 2 2 6 4 2 2" xfId="11123"/>
    <cellStyle name="RowTitles1-Detail 2 3 2 2 2 6 4 3" xfId="11124"/>
    <cellStyle name="RowTitles1-Detail 2 3 2 2 2 6 5" xfId="11125"/>
    <cellStyle name="RowTitles1-Detail 2 3 2 2 2 6 5 2" xfId="11126"/>
    <cellStyle name="RowTitles1-Detail 2 3 2 2 2 6 5 2 2" xfId="11127"/>
    <cellStyle name="RowTitles1-Detail 2 3 2 2 2 6 6" xfId="11128"/>
    <cellStyle name="RowTitles1-Detail 2 3 2 2 2 6 6 2" xfId="11129"/>
    <cellStyle name="RowTitles1-Detail 2 3 2 2 2 6 7" xfId="11130"/>
    <cellStyle name="RowTitles1-Detail 2 3 2 2 2 7" xfId="11131"/>
    <cellStyle name="RowTitles1-Detail 2 3 2 2 2 7 2" xfId="11132"/>
    <cellStyle name="RowTitles1-Detail 2 3 2 2 2 7 2 2" xfId="11133"/>
    <cellStyle name="RowTitles1-Detail 2 3 2 2 2 7 2 2 2" xfId="11134"/>
    <cellStyle name="RowTitles1-Detail 2 3 2 2 2 7 2 3" xfId="11135"/>
    <cellStyle name="RowTitles1-Detail 2 3 2 2 2 7 3" xfId="11136"/>
    <cellStyle name="RowTitles1-Detail 2 3 2 2 2 7 3 2" xfId="11137"/>
    <cellStyle name="RowTitles1-Detail 2 3 2 2 2 7 3 2 2" xfId="11138"/>
    <cellStyle name="RowTitles1-Detail 2 3 2 2 2 7 4" xfId="11139"/>
    <cellStyle name="RowTitles1-Detail 2 3 2 2 2 7 4 2" xfId="11140"/>
    <cellStyle name="RowTitles1-Detail 2 3 2 2 2 7 5" xfId="11141"/>
    <cellStyle name="RowTitles1-Detail 2 3 2 2 2 8" xfId="11142"/>
    <cellStyle name="RowTitles1-Detail 2 3 2 2 2 8 2" xfId="11143"/>
    <cellStyle name="RowTitles1-Detail 2 3 2 2 2 9" xfId="11144"/>
    <cellStyle name="RowTitles1-Detail 2 3 2 2 2 9 2" xfId="11145"/>
    <cellStyle name="RowTitles1-Detail 2 3 2 2 2 9 2 2" xfId="11146"/>
    <cellStyle name="RowTitles1-Detail 2 3 2 2 2_STUD aligned by INSTIT" xfId="11147"/>
    <cellStyle name="RowTitles1-Detail 2 3 2 2 3" xfId="11148"/>
    <cellStyle name="RowTitles1-Detail 2 3 2 2 3 2" xfId="11149"/>
    <cellStyle name="RowTitles1-Detail 2 3 2 2 3 2 2" xfId="11150"/>
    <cellStyle name="RowTitles1-Detail 2 3 2 2 3 2 2 2" xfId="11151"/>
    <cellStyle name="RowTitles1-Detail 2 3 2 2 3 2 2 2 2" xfId="11152"/>
    <cellStyle name="RowTitles1-Detail 2 3 2 2 3 2 2 2 2 2" xfId="11153"/>
    <cellStyle name="RowTitles1-Detail 2 3 2 2 3 2 2 2 3" xfId="11154"/>
    <cellStyle name="RowTitles1-Detail 2 3 2 2 3 2 2 3" xfId="11155"/>
    <cellStyle name="RowTitles1-Detail 2 3 2 2 3 2 2 3 2" xfId="11156"/>
    <cellStyle name="RowTitles1-Detail 2 3 2 2 3 2 2 3 2 2" xfId="11157"/>
    <cellStyle name="RowTitles1-Detail 2 3 2 2 3 2 2 4" xfId="11158"/>
    <cellStyle name="RowTitles1-Detail 2 3 2 2 3 2 2 4 2" xfId="11159"/>
    <cellStyle name="RowTitles1-Detail 2 3 2 2 3 2 2 5" xfId="11160"/>
    <cellStyle name="RowTitles1-Detail 2 3 2 2 3 2 3" xfId="11161"/>
    <cellStyle name="RowTitles1-Detail 2 3 2 2 3 2 3 2" xfId="11162"/>
    <cellStyle name="RowTitles1-Detail 2 3 2 2 3 2 3 2 2" xfId="11163"/>
    <cellStyle name="RowTitles1-Detail 2 3 2 2 3 2 3 2 2 2" xfId="11164"/>
    <cellStyle name="RowTitles1-Detail 2 3 2 2 3 2 3 2 3" xfId="11165"/>
    <cellStyle name="RowTitles1-Detail 2 3 2 2 3 2 3 3" xfId="11166"/>
    <cellStyle name="RowTitles1-Detail 2 3 2 2 3 2 3 3 2" xfId="11167"/>
    <cellStyle name="RowTitles1-Detail 2 3 2 2 3 2 3 3 2 2" xfId="11168"/>
    <cellStyle name="RowTitles1-Detail 2 3 2 2 3 2 3 4" xfId="11169"/>
    <cellStyle name="RowTitles1-Detail 2 3 2 2 3 2 3 4 2" xfId="11170"/>
    <cellStyle name="RowTitles1-Detail 2 3 2 2 3 2 3 5" xfId="11171"/>
    <cellStyle name="RowTitles1-Detail 2 3 2 2 3 2 4" xfId="11172"/>
    <cellStyle name="RowTitles1-Detail 2 3 2 2 3 2 4 2" xfId="11173"/>
    <cellStyle name="RowTitles1-Detail 2 3 2 2 3 2 5" xfId="11174"/>
    <cellStyle name="RowTitles1-Detail 2 3 2 2 3 2 5 2" xfId="11175"/>
    <cellStyle name="RowTitles1-Detail 2 3 2 2 3 2 5 2 2" xfId="11176"/>
    <cellStyle name="RowTitles1-Detail 2 3 2 2 3 2 5 3" xfId="11177"/>
    <cellStyle name="RowTitles1-Detail 2 3 2 2 3 2 6" xfId="11178"/>
    <cellStyle name="RowTitles1-Detail 2 3 2 2 3 2 6 2" xfId="11179"/>
    <cellStyle name="RowTitles1-Detail 2 3 2 2 3 2 6 2 2" xfId="11180"/>
    <cellStyle name="RowTitles1-Detail 2 3 2 2 3 2 7" xfId="11181"/>
    <cellStyle name="RowTitles1-Detail 2 3 2 2 3 2 7 2" xfId="11182"/>
    <cellStyle name="RowTitles1-Detail 2 3 2 2 3 2 8" xfId="11183"/>
    <cellStyle name="RowTitles1-Detail 2 3 2 2 3 3" xfId="11184"/>
    <cellStyle name="RowTitles1-Detail 2 3 2 2 3 3 2" xfId="11185"/>
    <cellStyle name="RowTitles1-Detail 2 3 2 2 3 3 2 2" xfId="11186"/>
    <cellStyle name="RowTitles1-Detail 2 3 2 2 3 3 2 2 2" xfId="11187"/>
    <cellStyle name="RowTitles1-Detail 2 3 2 2 3 3 2 2 2 2" xfId="11188"/>
    <cellStyle name="RowTitles1-Detail 2 3 2 2 3 3 2 2 3" xfId="11189"/>
    <cellStyle name="RowTitles1-Detail 2 3 2 2 3 3 2 3" xfId="11190"/>
    <cellStyle name="RowTitles1-Detail 2 3 2 2 3 3 2 3 2" xfId="11191"/>
    <cellStyle name="RowTitles1-Detail 2 3 2 2 3 3 2 3 2 2" xfId="11192"/>
    <cellStyle name="RowTitles1-Detail 2 3 2 2 3 3 2 4" xfId="11193"/>
    <cellStyle name="RowTitles1-Detail 2 3 2 2 3 3 2 4 2" xfId="11194"/>
    <cellStyle name="RowTitles1-Detail 2 3 2 2 3 3 2 5" xfId="11195"/>
    <cellStyle name="RowTitles1-Detail 2 3 2 2 3 3 3" xfId="11196"/>
    <cellStyle name="RowTitles1-Detail 2 3 2 2 3 3 3 2" xfId="11197"/>
    <cellStyle name="RowTitles1-Detail 2 3 2 2 3 3 3 2 2" xfId="11198"/>
    <cellStyle name="RowTitles1-Detail 2 3 2 2 3 3 3 2 2 2" xfId="11199"/>
    <cellStyle name="RowTitles1-Detail 2 3 2 2 3 3 3 2 3" xfId="11200"/>
    <cellStyle name="RowTitles1-Detail 2 3 2 2 3 3 3 3" xfId="11201"/>
    <cellStyle name="RowTitles1-Detail 2 3 2 2 3 3 3 3 2" xfId="11202"/>
    <cellStyle name="RowTitles1-Detail 2 3 2 2 3 3 3 3 2 2" xfId="11203"/>
    <cellStyle name="RowTitles1-Detail 2 3 2 2 3 3 3 4" xfId="11204"/>
    <cellStyle name="RowTitles1-Detail 2 3 2 2 3 3 3 4 2" xfId="11205"/>
    <cellStyle name="RowTitles1-Detail 2 3 2 2 3 3 3 5" xfId="11206"/>
    <cellStyle name="RowTitles1-Detail 2 3 2 2 3 3 4" xfId="11207"/>
    <cellStyle name="RowTitles1-Detail 2 3 2 2 3 3 4 2" xfId="11208"/>
    <cellStyle name="RowTitles1-Detail 2 3 2 2 3 3 5" xfId="11209"/>
    <cellStyle name="RowTitles1-Detail 2 3 2 2 3 3 5 2" xfId="11210"/>
    <cellStyle name="RowTitles1-Detail 2 3 2 2 3 3 5 2 2" xfId="11211"/>
    <cellStyle name="RowTitles1-Detail 2 3 2 2 3 4" xfId="11212"/>
    <cellStyle name="RowTitles1-Detail 2 3 2 2 3 4 2" xfId="11213"/>
    <cellStyle name="RowTitles1-Detail 2 3 2 2 3 4 2 2" xfId="11214"/>
    <cellStyle name="RowTitles1-Detail 2 3 2 2 3 4 2 2 2" xfId="11215"/>
    <cellStyle name="RowTitles1-Detail 2 3 2 2 3 4 2 2 2 2" xfId="11216"/>
    <cellStyle name="RowTitles1-Detail 2 3 2 2 3 4 2 2 3" xfId="11217"/>
    <cellStyle name="RowTitles1-Detail 2 3 2 2 3 4 2 3" xfId="11218"/>
    <cellStyle name="RowTitles1-Detail 2 3 2 2 3 4 2 3 2" xfId="11219"/>
    <cellStyle name="RowTitles1-Detail 2 3 2 2 3 4 2 3 2 2" xfId="11220"/>
    <cellStyle name="RowTitles1-Detail 2 3 2 2 3 4 2 4" xfId="11221"/>
    <cellStyle name="RowTitles1-Detail 2 3 2 2 3 4 2 4 2" xfId="11222"/>
    <cellStyle name="RowTitles1-Detail 2 3 2 2 3 4 2 5" xfId="11223"/>
    <cellStyle name="RowTitles1-Detail 2 3 2 2 3 4 3" xfId="11224"/>
    <cellStyle name="RowTitles1-Detail 2 3 2 2 3 4 3 2" xfId="11225"/>
    <cellStyle name="RowTitles1-Detail 2 3 2 2 3 4 3 2 2" xfId="11226"/>
    <cellStyle name="RowTitles1-Detail 2 3 2 2 3 4 3 2 2 2" xfId="11227"/>
    <cellStyle name="RowTitles1-Detail 2 3 2 2 3 4 3 2 3" xfId="11228"/>
    <cellStyle name="RowTitles1-Detail 2 3 2 2 3 4 3 3" xfId="11229"/>
    <cellStyle name="RowTitles1-Detail 2 3 2 2 3 4 3 3 2" xfId="11230"/>
    <cellStyle name="RowTitles1-Detail 2 3 2 2 3 4 3 3 2 2" xfId="11231"/>
    <cellStyle name="RowTitles1-Detail 2 3 2 2 3 4 3 4" xfId="11232"/>
    <cellStyle name="RowTitles1-Detail 2 3 2 2 3 4 3 4 2" xfId="11233"/>
    <cellStyle name="RowTitles1-Detail 2 3 2 2 3 4 3 5" xfId="11234"/>
    <cellStyle name="RowTitles1-Detail 2 3 2 2 3 4 4" xfId="11235"/>
    <cellStyle name="RowTitles1-Detail 2 3 2 2 3 4 4 2" xfId="11236"/>
    <cellStyle name="RowTitles1-Detail 2 3 2 2 3 4 4 2 2" xfId="11237"/>
    <cellStyle name="RowTitles1-Detail 2 3 2 2 3 4 4 3" xfId="11238"/>
    <cellStyle name="RowTitles1-Detail 2 3 2 2 3 4 5" xfId="11239"/>
    <cellStyle name="RowTitles1-Detail 2 3 2 2 3 4 5 2" xfId="11240"/>
    <cellStyle name="RowTitles1-Detail 2 3 2 2 3 4 5 2 2" xfId="11241"/>
    <cellStyle name="RowTitles1-Detail 2 3 2 2 3 4 6" xfId="11242"/>
    <cellStyle name="RowTitles1-Detail 2 3 2 2 3 4 6 2" xfId="11243"/>
    <cellStyle name="RowTitles1-Detail 2 3 2 2 3 4 7" xfId="11244"/>
    <cellStyle name="RowTitles1-Detail 2 3 2 2 3 5" xfId="11245"/>
    <cellStyle name="RowTitles1-Detail 2 3 2 2 3 5 2" xfId="11246"/>
    <cellStyle name="RowTitles1-Detail 2 3 2 2 3 5 2 2" xfId="11247"/>
    <cellStyle name="RowTitles1-Detail 2 3 2 2 3 5 2 2 2" xfId="11248"/>
    <cellStyle name="RowTitles1-Detail 2 3 2 2 3 5 2 2 2 2" xfId="11249"/>
    <cellStyle name="RowTitles1-Detail 2 3 2 2 3 5 2 2 3" xfId="11250"/>
    <cellStyle name="RowTitles1-Detail 2 3 2 2 3 5 2 3" xfId="11251"/>
    <cellStyle name="RowTitles1-Detail 2 3 2 2 3 5 2 3 2" xfId="11252"/>
    <cellStyle name="RowTitles1-Detail 2 3 2 2 3 5 2 3 2 2" xfId="11253"/>
    <cellStyle name="RowTitles1-Detail 2 3 2 2 3 5 2 4" xfId="11254"/>
    <cellStyle name="RowTitles1-Detail 2 3 2 2 3 5 2 4 2" xfId="11255"/>
    <cellStyle name="RowTitles1-Detail 2 3 2 2 3 5 2 5" xfId="11256"/>
    <cellStyle name="RowTitles1-Detail 2 3 2 2 3 5 3" xfId="11257"/>
    <cellStyle name="RowTitles1-Detail 2 3 2 2 3 5 3 2" xfId="11258"/>
    <cellStyle name="RowTitles1-Detail 2 3 2 2 3 5 3 2 2" xfId="11259"/>
    <cellStyle name="RowTitles1-Detail 2 3 2 2 3 5 3 2 2 2" xfId="11260"/>
    <cellStyle name="RowTitles1-Detail 2 3 2 2 3 5 3 2 3" xfId="11261"/>
    <cellStyle name="RowTitles1-Detail 2 3 2 2 3 5 3 3" xfId="11262"/>
    <cellStyle name="RowTitles1-Detail 2 3 2 2 3 5 3 3 2" xfId="11263"/>
    <cellStyle name="RowTitles1-Detail 2 3 2 2 3 5 3 3 2 2" xfId="11264"/>
    <cellStyle name="RowTitles1-Detail 2 3 2 2 3 5 3 4" xfId="11265"/>
    <cellStyle name="RowTitles1-Detail 2 3 2 2 3 5 3 4 2" xfId="11266"/>
    <cellStyle name="RowTitles1-Detail 2 3 2 2 3 5 3 5" xfId="11267"/>
    <cellStyle name="RowTitles1-Detail 2 3 2 2 3 5 4" xfId="11268"/>
    <cellStyle name="RowTitles1-Detail 2 3 2 2 3 5 4 2" xfId="11269"/>
    <cellStyle name="RowTitles1-Detail 2 3 2 2 3 5 4 2 2" xfId="11270"/>
    <cellStyle name="RowTitles1-Detail 2 3 2 2 3 5 4 3" xfId="11271"/>
    <cellStyle name="RowTitles1-Detail 2 3 2 2 3 5 5" xfId="11272"/>
    <cellStyle name="RowTitles1-Detail 2 3 2 2 3 5 5 2" xfId="11273"/>
    <cellStyle name="RowTitles1-Detail 2 3 2 2 3 5 5 2 2" xfId="11274"/>
    <cellStyle name="RowTitles1-Detail 2 3 2 2 3 5 6" xfId="11275"/>
    <cellStyle name="RowTitles1-Detail 2 3 2 2 3 5 6 2" xfId="11276"/>
    <cellStyle name="RowTitles1-Detail 2 3 2 2 3 5 7" xfId="11277"/>
    <cellStyle name="RowTitles1-Detail 2 3 2 2 3 6" xfId="11278"/>
    <cellStyle name="RowTitles1-Detail 2 3 2 2 3 6 2" xfId="11279"/>
    <cellStyle name="RowTitles1-Detail 2 3 2 2 3 6 2 2" xfId="11280"/>
    <cellStyle name="RowTitles1-Detail 2 3 2 2 3 6 2 2 2" xfId="11281"/>
    <cellStyle name="RowTitles1-Detail 2 3 2 2 3 6 2 2 2 2" xfId="11282"/>
    <cellStyle name="RowTitles1-Detail 2 3 2 2 3 6 2 2 3" xfId="11283"/>
    <cellStyle name="RowTitles1-Detail 2 3 2 2 3 6 2 3" xfId="11284"/>
    <cellStyle name="RowTitles1-Detail 2 3 2 2 3 6 2 3 2" xfId="11285"/>
    <cellStyle name="RowTitles1-Detail 2 3 2 2 3 6 2 3 2 2" xfId="11286"/>
    <cellStyle name="RowTitles1-Detail 2 3 2 2 3 6 2 4" xfId="11287"/>
    <cellStyle name="RowTitles1-Detail 2 3 2 2 3 6 2 4 2" xfId="11288"/>
    <cellStyle name="RowTitles1-Detail 2 3 2 2 3 6 2 5" xfId="11289"/>
    <cellStyle name="RowTitles1-Detail 2 3 2 2 3 6 3" xfId="11290"/>
    <cellStyle name="RowTitles1-Detail 2 3 2 2 3 6 3 2" xfId="11291"/>
    <cellStyle name="RowTitles1-Detail 2 3 2 2 3 6 3 2 2" xfId="11292"/>
    <cellStyle name="RowTitles1-Detail 2 3 2 2 3 6 3 2 2 2" xfId="11293"/>
    <cellStyle name="RowTitles1-Detail 2 3 2 2 3 6 3 2 3" xfId="11294"/>
    <cellStyle name="RowTitles1-Detail 2 3 2 2 3 6 3 3" xfId="11295"/>
    <cellStyle name="RowTitles1-Detail 2 3 2 2 3 6 3 3 2" xfId="11296"/>
    <cellStyle name="RowTitles1-Detail 2 3 2 2 3 6 3 3 2 2" xfId="11297"/>
    <cellStyle name="RowTitles1-Detail 2 3 2 2 3 6 3 4" xfId="11298"/>
    <cellStyle name="RowTitles1-Detail 2 3 2 2 3 6 3 4 2" xfId="11299"/>
    <cellStyle name="RowTitles1-Detail 2 3 2 2 3 6 3 5" xfId="11300"/>
    <cellStyle name="RowTitles1-Detail 2 3 2 2 3 6 4" xfId="11301"/>
    <cellStyle name="RowTitles1-Detail 2 3 2 2 3 6 4 2" xfId="11302"/>
    <cellStyle name="RowTitles1-Detail 2 3 2 2 3 6 4 2 2" xfId="11303"/>
    <cellStyle name="RowTitles1-Detail 2 3 2 2 3 6 4 3" xfId="11304"/>
    <cellStyle name="RowTitles1-Detail 2 3 2 2 3 6 5" xfId="11305"/>
    <cellStyle name="RowTitles1-Detail 2 3 2 2 3 6 5 2" xfId="11306"/>
    <cellStyle name="RowTitles1-Detail 2 3 2 2 3 6 5 2 2" xfId="11307"/>
    <cellStyle name="RowTitles1-Detail 2 3 2 2 3 6 6" xfId="11308"/>
    <cellStyle name="RowTitles1-Detail 2 3 2 2 3 6 6 2" xfId="11309"/>
    <cellStyle name="RowTitles1-Detail 2 3 2 2 3 6 7" xfId="11310"/>
    <cellStyle name="RowTitles1-Detail 2 3 2 2 3 7" xfId="11311"/>
    <cellStyle name="RowTitles1-Detail 2 3 2 2 3 7 2" xfId="11312"/>
    <cellStyle name="RowTitles1-Detail 2 3 2 2 3 7 2 2" xfId="11313"/>
    <cellStyle name="RowTitles1-Detail 2 3 2 2 3 7 2 2 2" xfId="11314"/>
    <cellStyle name="RowTitles1-Detail 2 3 2 2 3 7 2 3" xfId="11315"/>
    <cellStyle name="RowTitles1-Detail 2 3 2 2 3 7 3" xfId="11316"/>
    <cellStyle name="RowTitles1-Detail 2 3 2 2 3 7 3 2" xfId="11317"/>
    <cellStyle name="RowTitles1-Detail 2 3 2 2 3 7 3 2 2" xfId="11318"/>
    <cellStyle name="RowTitles1-Detail 2 3 2 2 3 7 4" xfId="11319"/>
    <cellStyle name="RowTitles1-Detail 2 3 2 2 3 7 4 2" xfId="11320"/>
    <cellStyle name="RowTitles1-Detail 2 3 2 2 3 7 5" xfId="11321"/>
    <cellStyle name="RowTitles1-Detail 2 3 2 2 3 8" xfId="11322"/>
    <cellStyle name="RowTitles1-Detail 2 3 2 2 3 8 2" xfId="11323"/>
    <cellStyle name="RowTitles1-Detail 2 3 2 2 3 8 2 2" xfId="11324"/>
    <cellStyle name="RowTitles1-Detail 2 3 2 2 3 8 2 2 2" xfId="11325"/>
    <cellStyle name="RowTitles1-Detail 2 3 2 2 3 8 2 3" xfId="11326"/>
    <cellStyle name="RowTitles1-Detail 2 3 2 2 3 8 3" xfId="11327"/>
    <cellStyle name="RowTitles1-Detail 2 3 2 2 3 8 3 2" xfId="11328"/>
    <cellStyle name="RowTitles1-Detail 2 3 2 2 3 8 3 2 2" xfId="11329"/>
    <cellStyle name="RowTitles1-Detail 2 3 2 2 3 8 4" xfId="11330"/>
    <cellStyle name="RowTitles1-Detail 2 3 2 2 3 8 4 2" xfId="11331"/>
    <cellStyle name="RowTitles1-Detail 2 3 2 2 3 8 5" xfId="11332"/>
    <cellStyle name="RowTitles1-Detail 2 3 2 2 3 9" xfId="11333"/>
    <cellStyle name="RowTitles1-Detail 2 3 2 2 3 9 2" xfId="11334"/>
    <cellStyle name="RowTitles1-Detail 2 3 2 2 3 9 2 2" xfId="11335"/>
    <cellStyle name="RowTitles1-Detail 2 3 2 2 3_STUD aligned by INSTIT" xfId="11336"/>
    <cellStyle name="RowTitles1-Detail 2 3 2 2 4" xfId="11337"/>
    <cellStyle name="RowTitles1-Detail 2 3 2 2 4 2" xfId="11338"/>
    <cellStyle name="RowTitles1-Detail 2 3 2 2 4 2 2" xfId="11339"/>
    <cellStyle name="RowTitles1-Detail 2 3 2 2 4 2 2 2" xfId="11340"/>
    <cellStyle name="RowTitles1-Detail 2 3 2 2 4 2 2 2 2" xfId="11341"/>
    <cellStyle name="RowTitles1-Detail 2 3 2 2 4 2 2 2 2 2" xfId="11342"/>
    <cellStyle name="RowTitles1-Detail 2 3 2 2 4 2 2 2 3" xfId="11343"/>
    <cellStyle name="RowTitles1-Detail 2 3 2 2 4 2 2 3" xfId="11344"/>
    <cellStyle name="RowTitles1-Detail 2 3 2 2 4 2 2 3 2" xfId="11345"/>
    <cellStyle name="RowTitles1-Detail 2 3 2 2 4 2 2 3 2 2" xfId="11346"/>
    <cellStyle name="RowTitles1-Detail 2 3 2 2 4 2 2 4" xfId="11347"/>
    <cellStyle name="RowTitles1-Detail 2 3 2 2 4 2 2 4 2" xfId="11348"/>
    <cellStyle name="RowTitles1-Detail 2 3 2 2 4 2 2 5" xfId="11349"/>
    <cellStyle name="RowTitles1-Detail 2 3 2 2 4 2 3" xfId="11350"/>
    <cellStyle name="RowTitles1-Detail 2 3 2 2 4 2 3 2" xfId="11351"/>
    <cellStyle name="RowTitles1-Detail 2 3 2 2 4 2 3 2 2" xfId="11352"/>
    <cellStyle name="RowTitles1-Detail 2 3 2 2 4 2 3 2 2 2" xfId="11353"/>
    <cellStyle name="RowTitles1-Detail 2 3 2 2 4 2 3 2 3" xfId="11354"/>
    <cellStyle name="RowTitles1-Detail 2 3 2 2 4 2 3 3" xfId="11355"/>
    <cellStyle name="RowTitles1-Detail 2 3 2 2 4 2 3 3 2" xfId="11356"/>
    <cellStyle name="RowTitles1-Detail 2 3 2 2 4 2 3 3 2 2" xfId="11357"/>
    <cellStyle name="RowTitles1-Detail 2 3 2 2 4 2 3 4" xfId="11358"/>
    <cellStyle name="RowTitles1-Detail 2 3 2 2 4 2 3 4 2" xfId="11359"/>
    <cellStyle name="RowTitles1-Detail 2 3 2 2 4 2 3 5" xfId="11360"/>
    <cellStyle name="RowTitles1-Detail 2 3 2 2 4 2 4" xfId="11361"/>
    <cellStyle name="RowTitles1-Detail 2 3 2 2 4 2 4 2" xfId="11362"/>
    <cellStyle name="RowTitles1-Detail 2 3 2 2 4 2 5" xfId="11363"/>
    <cellStyle name="RowTitles1-Detail 2 3 2 2 4 2 5 2" xfId="11364"/>
    <cellStyle name="RowTitles1-Detail 2 3 2 2 4 2 5 2 2" xfId="11365"/>
    <cellStyle name="RowTitles1-Detail 2 3 2 2 4 2 5 3" xfId="11366"/>
    <cellStyle name="RowTitles1-Detail 2 3 2 2 4 2 6" xfId="11367"/>
    <cellStyle name="RowTitles1-Detail 2 3 2 2 4 2 6 2" xfId="11368"/>
    <cellStyle name="RowTitles1-Detail 2 3 2 2 4 2 6 2 2" xfId="11369"/>
    <cellStyle name="RowTitles1-Detail 2 3 2 2 4 3" xfId="11370"/>
    <cellStyle name="RowTitles1-Detail 2 3 2 2 4 3 2" xfId="11371"/>
    <cellStyle name="RowTitles1-Detail 2 3 2 2 4 3 2 2" xfId="11372"/>
    <cellStyle name="RowTitles1-Detail 2 3 2 2 4 3 2 2 2" xfId="11373"/>
    <cellStyle name="RowTitles1-Detail 2 3 2 2 4 3 2 2 2 2" xfId="11374"/>
    <cellStyle name="RowTitles1-Detail 2 3 2 2 4 3 2 2 3" xfId="11375"/>
    <cellStyle name="RowTitles1-Detail 2 3 2 2 4 3 2 3" xfId="11376"/>
    <cellStyle name="RowTitles1-Detail 2 3 2 2 4 3 2 3 2" xfId="11377"/>
    <cellStyle name="RowTitles1-Detail 2 3 2 2 4 3 2 3 2 2" xfId="11378"/>
    <cellStyle name="RowTitles1-Detail 2 3 2 2 4 3 2 4" xfId="11379"/>
    <cellStyle name="RowTitles1-Detail 2 3 2 2 4 3 2 4 2" xfId="11380"/>
    <cellStyle name="RowTitles1-Detail 2 3 2 2 4 3 2 5" xfId="11381"/>
    <cellStyle name="RowTitles1-Detail 2 3 2 2 4 3 3" xfId="11382"/>
    <cellStyle name="RowTitles1-Detail 2 3 2 2 4 3 3 2" xfId="11383"/>
    <cellStyle name="RowTitles1-Detail 2 3 2 2 4 3 3 2 2" xfId="11384"/>
    <cellStyle name="RowTitles1-Detail 2 3 2 2 4 3 3 2 2 2" xfId="11385"/>
    <cellStyle name="RowTitles1-Detail 2 3 2 2 4 3 3 2 3" xfId="11386"/>
    <cellStyle name="RowTitles1-Detail 2 3 2 2 4 3 3 3" xfId="11387"/>
    <cellStyle name="RowTitles1-Detail 2 3 2 2 4 3 3 3 2" xfId="11388"/>
    <cellStyle name="RowTitles1-Detail 2 3 2 2 4 3 3 3 2 2" xfId="11389"/>
    <cellStyle name="RowTitles1-Detail 2 3 2 2 4 3 3 4" xfId="11390"/>
    <cellStyle name="RowTitles1-Detail 2 3 2 2 4 3 3 4 2" xfId="11391"/>
    <cellStyle name="RowTitles1-Detail 2 3 2 2 4 3 3 5" xfId="11392"/>
    <cellStyle name="RowTitles1-Detail 2 3 2 2 4 3 4" xfId="11393"/>
    <cellStyle name="RowTitles1-Detail 2 3 2 2 4 3 4 2" xfId="11394"/>
    <cellStyle name="RowTitles1-Detail 2 3 2 2 4 3 5" xfId="11395"/>
    <cellStyle name="RowTitles1-Detail 2 3 2 2 4 3 5 2" xfId="11396"/>
    <cellStyle name="RowTitles1-Detail 2 3 2 2 4 3 5 2 2" xfId="11397"/>
    <cellStyle name="RowTitles1-Detail 2 3 2 2 4 3 6" xfId="11398"/>
    <cellStyle name="RowTitles1-Detail 2 3 2 2 4 3 6 2" xfId="11399"/>
    <cellStyle name="RowTitles1-Detail 2 3 2 2 4 3 7" xfId="11400"/>
    <cellStyle name="RowTitles1-Detail 2 3 2 2 4 4" xfId="11401"/>
    <cellStyle name="RowTitles1-Detail 2 3 2 2 4 4 2" xfId="11402"/>
    <cellStyle name="RowTitles1-Detail 2 3 2 2 4 4 2 2" xfId="11403"/>
    <cellStyle name="RowTitles1-Detail 2 3 2 2 4 4 2 2 2" xfId="11404"/>
    <cellStyle name="RowTitles1-Detail 2 3 2 2 4 4 2 2 2 2" xfId="11405"/>
    <cellStyle name="RowTitles1-Detail 2 3 2 2 4 4 2 2 3" xfId="11406"/>
    <cellStyle name="RowTitles1-Detail 2 3 2 2 4 4 2 3" xfId="11407"/>
    <cellStyle name="RowTitles1-Detail 2 3 2 2 4 4 2 3 2" xfId="11408"/>
    <cellStyle name="RowTitles1-Detail 2 3 2 2 4 4 2 3 2 2" xfId="11409"/>
    <cellStyle name="RowTitles1-Detail 2 3 2 2 4 4 2 4" xfId="11410"/>
    <cellStyle name="RowTitles1-Detail 2 3 2 2 4 4 2 4 2" xfId="11411"/>
    <cellStyle name="RowTitles1-Detail 2 3 2 2 4 4 2 5" xfId="11412"/>
    <cellStyle name="RowTitles1-Detail 2 3 2 2 4 4 3" xfId="11413"/>
    <cellStyle name="RowTitles1-Detail 2 3 2 2 4 4 3 2" xfId="11414"/>
    <cellStyle name="RowTitles1-Detail 2 3 2 2 4 4 3 2 2" xfId="11415"/>
    <cellStyle name="RowTitles1-Detail 2 3 2 2 4 4 3 2 2 2" xfId="11416"/>
    <cellStyle name="RowTitles1-Detail 2 3 2 2 4 4 3 2 3" xfId="11417"/>
    <cellStyle name="RowTitles1-Detail 2 3 2 2 4 4 3 3" xfId="11418"/>
    <cellStyle name="RowTitles1-Detail 2 3 2 2 4 4 3 3 2" xfId="11419"/>
    <cellStyle name="RowTitles1-Detail 2 3 2 2 4 4 3 3 2 2" xfId="11420"/>
    <cellStyle name="RowTitles1-Detail 2 3 2 2 4 4 3 4" xfId="11421"/>
    <cellStyle name="RowTitles1-Detail 2 3 2 2 4 4 3 4 2" xfId="11422"/>
    <cellStyle name="RowTitles1-Detail 2 3 2 2 4 4 3 5" xfId="11423"/>
    <cellStyle name="RowTitles1-Detail 2 3 2 2 4 4 4" xfId="11424"/>
    <cellStyle name="RowTitles1-Detail 2 3 2 2 4 4 4 2" xfId="11425"/>
    <cellStyle name="RowTitles1-Detail 2 3 2 2 4 4 5" xfId="11426"/>
    <cellStyle name="RowTitles1-Detail 2 3 2 2 4 4 5 2" xfId="11427"/>
    <cellStyle name="RowTitles1-Detail 2 3 2 2 4 4 5 2 2" xfId="11428"/>
    <cellStyle name="RowTitles1-Detail 2 3 2 2 4 4 5 3" xfId="11429"/>
    <cellStyle name="RowTitles1-Detail 2 3 2 2 4 4 6" xfId="11430"/>
    <cellStyle name="RowTitles1-Detail 2 3 2 2 4 4 6 2" xfId="11431"/>
    <cellStyle name="RowTitles1-Detail 2 3 2 2 4 4 6 2 2" xfId="11432"/>
    <cellStyle name="RowTitles1-Detail 2 3 2 2 4 4 7" xfId="11433"/>
    <cellStyle name="RowTitles1-Detail 2 3 2 2 4 4 7 2" xfId="11434"/>
    <cellStyle name="RowTitles1-Detail 2 3 2 2 4 4 8" xfId="11435"/>
    <cellStyle name="RowTitles1-Detail 2 3 2 2 4 5" xfId="11436"/>
    <cellStyle name="RowTitles1-Detail 2 3 2 2 4 5 2" xfId="11437"/>
    <cellStyle name="RowTitles1-Detail 2 3 2 2 4 5 2 2" xfId="11438"/>
    <cellStyle name="RowTitles1-Detail 2 3 2 2 4 5 2 2 2" xfId="11439"/>
    <cellStyle name="RowTitles1-Detail 2 3 2 2 4 5 2 2 2 2" xfId="11440"/>
    <cellStyle name="RowTitles1-Detail 2 3 2 2 4 5 2 2 3" xfId="11441"/>
    <cellStyle name="RowTitles1-Detail 2 3 2 2 4 5 2 3" xfId="11442"/>
    <cellStyle name="RowTitles1-Detail 2 3 2 2 4 5 2 3 2" xfId="11443"/>
    <cellStyle name="RowTitles1-Detail 2 3 2 2 4 5 2 3 2 2" xfId="11444"/>
    <cellStyle name="RowTitles1-Detail 2 3 2 2 4 5 2 4" xfId="11445"/>
    <cellStyle name="RowTitles1-Detail 2 3 2 2 4 5 2 4 2" xfId="11446"/>
    <cellStyle name="RowTitles1-Detail 2 3 2 2 4 5 2 5" xfId="11447"/>
    <cellStyle name="RowTitles1-Detail 2 3 2 2 4 5 3" xfId="11448"/>
    <cellStyle name="RowTitles1-Detail 2 3 2 2 4 5 3 2" xfId="11449"/>
    <cellStyle name="RowTitles1-Detail 2 3 2 2 4 5 3 2 2" xfId="11450"/>
    <cellStyle name="RowTitles1-Detail 2 3 2 2 4 5 3 2 2 2" xfId="11451"/>
    <cellStyle name="RowTitles1-Detail 2 3 2 2 4 5 3 2 3" xfId="11452"/>
    <cellStyle name="RowTitles1-Detail 2 3 2 2 4 5 3 3" xfId="11453"/>
    <cellStyle name="RowTitles1-Detail 2 3 2 2 4 5 3 3 2" xfId="11454"/>
    <cellStyle name="RowTitles1-Detail 2 3 2 2 4 5 3 3 2 2" xfId="11455"/>
    <cellStyle name="RowTitles1-Detail 2 3 2 2 4 5 3 4" xfId="11456"/>
    <cellStyle name="RowTitles1-Detail 2 3 2 2 4 5 3 4 2" xfId="11457"/>
    <cellStyle name="RowTitles1-Detail 2 3 2 2 4 5 3 5" xfId="11458"/>
    <cellStyle name="RowTitles1-Detail 2 3 2 2 4 5 4" xfId="11459"/>
    <cellStyle name="RowTitles1-Detail 2 3 2 2 4 5 4 2" xfId="11460"/>
    <cellStyle name="RowTitles1-Detail 2 3 2 2 4 5 4 2 2" xfId="11461"/>
    <cellStyle name="RowTitles1-Detail 2 3 2 2 4 5 4 3" xfId="11462"/>
    <cellStyle name="RowTitles1-Detail 2 3 2 2 4 5 5" xfId="11463"/>
    <cellStyle name="RowTitles1-Detail 2 3 2 2 4 5 5 2" xfId="11464"/>
    <cellStyle name="RowTitles1-Detail 2 3 2 2 4 5 5 2 2" xfId="11465"/>
    <cellStyle name="RowTitles1-Detail 2 3 2 2 4 5 6" xfId="11466"/>
    <cellStyle name="RowTitles1-Detail 2 3 2 2 4 5 6 2" xfId="11467"/>
    <cellStyle name="RowTitles1-Detail 2 3 2 2 4 5 7" xfId="11468"/>
    <cellStyle name="RowTitles1-Detail 2 3 2 2 4 6" xfId="11469"/>
    <cellStyle name="RowTitles1-Detail 2 3 2 2 4 6 2" xfId="11470"/>
    <cellStyle name="RowTitles1-Detail 2 3 2 2 4 6 2 2" xfId="11471"/>
    <cellStyle name="RowTitles1-Detail 2 3 2 2 4 6 2 2 2" xfId="11472"/>
    <cellStyle name="RowTitles1-Detail 2 3 2 2 4 6 2 2 2 2" xfId="11473"/>
    <cellStyle name="RowTitles1-Detail 2 3 2 2 4 6 2 2 3" xfId="11474"/>
    <cellStyle name="RowTitles1-Detail 2 3 2 2 4 6 2 3" xfId="11475"/>
    <cellStyle name="RowTitles1-Detail 2 3 2 2 4 6 2 3 2" xfId="11476"/>
    <cellStyle name="RowTitles1-Detail 2 3 2 2 4 6 2 3 2 2" xfId="11477"/>
    <cellStyle name="RowTitles1-Detail 2 3 2 2 4 6 2 4" xfId="11478"/>
    <cellStyle name="RowTitles1-Detail 2 3 2 2 4 6 2 4 2" xfId="11479"/>
    <cellStyle name="RowTitles1-Detail 2 3 2 2 4 6 2 5" xfId="11480"/>
    <cellStyle name="RowTitles1-Detail 2 3 2 2 4 6 3" xfId="11481"/>
    <cellStyle name="RowTitles1-Detail 2 3 2 2 4 6 3 2" xfId="11482"/>
    <cellStyle name="RowTitles1-Detail 2 3 2 2 4 6 3 2 2" xfId="11483"/>
    <cellStyle name="RowTitles1-Detail 2 3 2 2 4 6 3 2 2 2" xfId="11484"/>
    <cellStyle name="RowTitles1-Detail 2 3 2 2 4 6 3 2 3" xfId="11485"/>
    <cellStyle name="RowTitles1-Detail 2 3 2 2 4 6 3 3" xfId="11486"/>
    <cellStyle name="RowTitles1-Detail 2 3 2 2 4 6 3 3 2" xfId="11487"/>
    <cellStyle name="RowTitles1-Detail 2 3 2 2 4 6 3 3 2 2" xfId="11488"/>
    <cellStyle name="RowTitles1-Detail 2 3 2 2 4 6 3 4" xfId="11489"/>
    <cellStyle name="RowTitles1-Detail 2 3 2 2 4 6 3 4 2" xfId="11490"/>
    <cellStyle name="RowTitles1-Detail 2 3 2 2 4 6 3 5" xfId="11491"/>
    <cellStyle name="RowTitles1-Detail 2 3 2 2 4 6 4" xfId="11492"/>
    <cellStyle name="RowTitles1-Detail 2 3 2 2 4 6 4 2" xfId="11493"/>
    <cellStyle name="RowTitles1-Detail 2 3 2 2 4 6 4 2 2" xfId="11494"/>
    <cellStyle name="RowTitles1-Detail 2 3 2 2 4 6 4 3" xfId="11495"/>
    <cellStyle name="RowTitles1-Detail 2 3 2 2 4 6 5" xfId="11496"/>
    <cellStyle name="RowTitles1-Detail 2 3 2 2 4 6 5 2" xfId="11497"/>
    <cellStyle name="RowTitles1-Detail 2 3 2 2 4 6 5 2 2" xfId="11498"/>
    <cellStyle name="RowTitles1-Detail 2 3 2 2 4 6 6" xfId="11499"/>
    <cellStyle name="RowTitles1-Detail 2 3 2 2 4 6 6 2" xfId="11500"/>
    <cellStyle name="RowTitles1-Detail 2 3 2 2 4 6 7" xfId="11501"/>
    <cellStyle name="RowTitles1-Detail 2 3 2 2 4 7" xfId="11502"/>
    <cellStyle name="RowTitles1-Detail 2 3 2 2 4 7 2" xfId="11503"/>
    <cellStyle name="RowTitles1-Detail 2 3 2 2 4 7 2 2" xfId="11504"/>
    <cellStyle name="RowTitles1-Detail 2 3 2 2 4 7 2 2 2" xfId="11505"/>
    <cellStyle name="RowTitles1-Detail 2 3 2 2 4 7 2 3" xfId="11506"/>
    <cellStyle name="RowTitles1-Detail 2 3 2 2 4 7 3" xfId="11507"/>
    <cellStyle name="RowTitles1-Detail 2 3 2 2 4 7 3 2" xfId="11508"/>
    <cellStyle name="RowTitles1-Detail 2 3 2 2 4 7 3 2 2" xfId="11509"/>
    <cellStyle name="RowTitles1-Detail 2 3 2 2 4 7 4" xfId="11510"/>
    <cellStyle name="RowTitles1-Detail 2 3 2 2 4 7 4 2" xfId="11511"/>
    <cellStyle name="RowTitles1-Detail 2 3 2 2 4 7 5" xfId="11512"/>
    <cellStyle name="RowTitles1-Detail 2 3 2 2 4 8" xfId="11513"/>
    <cellStyle name="RowTitles1-Detail 2 3 2 2 4 8 2" xfId="11514"/>
    <cellStyle name="RowTitles1-Detail 2 3 2 2 4 9" xfId="11515"/>
    <cellStyle name="RowTitles1-Detail 2 3 2 2 4 9 2" xfId="11516"/>
    <cellStyle name="RowTitles1-Detail 2 3 2 2 4 9 2 2" xfId="11517"/>
    <cellStyle name="RowTitles1-Detail 2 3 2 2 4_STUD aligned by INSTIT" xfId="11518"/>
    <cellStyle name="RowTitles1-Detail 2 3 2 2 5" xfId="11519"/>
    <cellStyle name="RowTitles1-Detail 2 3 2 2 5 2" xfId="11520"/>
    <cellStyle name="RowTitles1-Detail 2 3 2 2 5 2 2" xfId="11521"/>
    <cellStyle name="RowTitles1-Detail 2 3 2 2 5 2 2 2" xfId="11522"/>
    <cellStyle name="RowTitles1-Detail 2 3 2 2 5 2 2 2 2" xfId="11523"/>
    <cellStyle name="RowTitles1-Detail 2 3 2 2 5 2 2 3" xfId="11524"/>
    <cellStyle name="RowTitles1-Detail 2 3 2 2 5 2 3" xfId="11525"/>
    <cellStyle name="RowTitles1-Detail 2 3 2 2 5 2 3 2" xfId="11526"/>
    <cellStyle name="RowTitles1-Detail 2 3 2 2 5 2 3 2 2" xfId="11527"/>
    <cellStyle name="RowTitles1-Detail 2 3 2 2 5 2 4" xfId="11528"/>
    <cellStyle name="RowTitles1-Detail 2 3 2 2 5 2 4 2" xfId="11529"/>
    <cellStyle name="RowTitles1-Detail 2 3 2 2 5 2 5" xfId="11530"/>
    <cellStyle name="RowTitles1-Detail 2 3 2 2 5 3" xfId="11531"/>
    <cellStyle name="RowTitles1-Detail 2 3 2 2 5 3 2" xfId="11532"/>
    <cellStyle name="RowTitles1-Detail 2 3 2 2 5 3 2 2" xfId="11533"/>
    <cellStyle name="RowTitles1-Detail 2 3 2 2 5 3 2 2 2" xfId="11534"/>
    <cellStyle name="RowTitles1-Detail 2 3 2 2 5 3 2 3" xfId="11535"/>
    <cellStyle name="RowTitles1-Detail 2 3 2 2 5 3 3" xfId="11536"/>
    <cellStyle name="RowTitles1-Detail 2 3 2 2 5 3 3 2" xfId="11537"/>
    <cellStyle name="RowTitles1-Detail 2 3 2 2 5 3 3 2 2" xfId="11538"/>
    <cellStyle name="RowTitles1-Detail 2 3 2 2 5 3 4" xfId="11539"/>
    <cellStyle name="RowTitles1-Detail 2 3 2 2 5 3 4 2" xfId="11540"/>
    <cellStyle name="RowTitles1-Detail 2 3 2 2 5 3 5" xfId="11541"/>
    <cellStyle name="RowTitles1-Detail 2 3 2 2 5 4" xfId="11542"/>
    <cellStyle name="RowTitles1-Detail 2 3 2 2 5 4 2" xfId="11543"/>
    <cellStyle name="RowTitles1-Detail 2 3 2 2 5 5" xfId="11544"/>
    <cellStyle name="RowTitles1-Detail 2 3 2 2 5 5 2" xfId="11545"/>
    <cellStyle name="RowTitles1-Detail 2 3 2 2 5 5 2 2" xfId="11546"/>
    <cellStyle name="RowTitles1-Detail 2 3 2 2 5 5 3" xfId="11547"/>
    <cellStyle name="RowTitles1-Detail 2 3 2 2 5 6" xfId="11548"/>
    <cellStyle name="RowTitles1-Detail 2 3 2 2 5 6 2" xfId="11549"/>
    <cellStyle name="RowTitles1-Detail 2 3 2 2 5 6 2 2" xfId="11550"/>
    <cellStyle name="RowTitles1-Detail 2 3 2 2 6" xfId="11551"/>
    <cellStyle name="RowTitles1-Detail 2 3 2 2 6 2" xfId="11552"/>
    <cellStyle name="RowTitles1-Detail 2 3 2 2 6 2 2" xfId="11553"/>
    <cellStyle name="RowTitles1-Detail 2 3 2 2 6 2 2 2" xfId="11554"/>
    <cellStyle name="RowTitles1-Detail 2 3 2 2 6 2 2 2 2" xfId="11555"/>
    <cellStyle name="RowTitles1-Detail 2 3 2 2 6 2 2 3" xfId="11556"/>
    <cellStyle name="RowTitles1-Detail 2 3 2 2 6 2 3" xfId="11557"/>
    <cellStyle name="RowTitles1-Detail 2 3 2 2 6 2 3 2" xfId="11558"/>
    <cellStyle name="RowTitles1-Detail 2 3 2 2 6 2 3 2 2" xfId="11559"/>
    <cellStyle name="RowTitles1-Detail 2 3 2 2 6 2 4" xfId="11560"/>
    <cellStyle name="RowTitles1-Detail 2 3 2 2 6 2 4 2" xfId="11561"/>
    <cellStyle name="RowTitles1-Detail 2 3 2 2 6 2 5" xfId="11562"/>
    <cellStyle name="RowTitles1-Detail 2 3 2 2 6 3" xfId="11563"/>
    <cellStyle name="RowTitles1-Detail 2 3 2 2 6 3 2" xfId="11564"/>
    <cellStyle name="RowTitles1-Detail 2 3 2 2 6 3 2 2" xfId="11565"/>
    <cellStyle name="RowTitles1-Detail 2 3 2 2 6 3 2 2 2" xfId="11566"/>
    <cellStyle name="RowTitles1-Detail 2 3 2 2 6 3 2 3" xfId="11567"/>
    <cellStyle name="RowTitles1-Detail 2 3 2 2 6 3 3" xfId="11568"/>
    <cellStyle name="RowTitles1-Detail 2 3 2 2 6 3 3 2" xfId="11569"/>
    <cellStyle name="RowTitles1-Detail 2 3 2 2 6 3 3 2 2" xfId="11570"/>
    <cellStyle name="RowTitles1-Detail 2 3 2 2 6 3 4" xfId="11571"/>
    <cellStyle name="RowTitles1-Detail 2 3 2 2 6 3 4 2" xfId="11572"/>
    <cellStyle name="RowTitles1-Detail 2 3 2 2 6 3 5" xfId="11573"/>
    <cellStyle name="RowTitles1-Detail 2 3 2 2 6 4" xfId="11574"/>
    <cellStyle name="RowTitles1-Detail 2 3 2 2 6 4 2" xfId="11575"/>
    <cellStyle name="RowTitles1-Detail 2 3 2 2 6 5" xfId="11576"/>
    <cellStyle name="RowTitles1-Detail 2 3 2 2 6 5 2" xfId="11577"/>
    <cellStyle name="RowTitles1-Detail 2 3 2 2 6 5 2 2" xfId="11578"/>
    <cellStyle name="RowTitles1-Detail 2 3 2 2 6 6" xfId="11579"/>
    <cellStyle name="RowTitles1-Detail 2 3 2 2 6 6 2" xfId="11580"/>
    <cellStyle name="RowTitles1-Detail 2 3 2 2 6 7" xfId="11581"/>
    <cellStyle name="RowTitles1-Detail 2 3 2 2 7" xfId="11582"/>
    <cellStyle name="RowTitles1-Detail 2 3 2 2 7 2" xfId="11583"/>
    <cellStyle name="RowTitles1-Detail 2 3 2 2 7 2 2" xfId="11584"/>
    <cellStyle name="RowTitles1-Detail 2 3 2 2 7 2 2 2" xfId="11585"/>
    <cellStyle name="RowTitles1-Detail 2 3 2 2 7 2 2 2 2" xfId="11586"/>
    <cellStyle name="RowTitles1-Detail 2 3 2 2 7 2 2 3" xfId="11587"/>
    <cellStyle name="RowTitles1-Detail 2 3 2 2 7 2 3" xfId="11588"/>
    <cellStyle name="RowTitles1-Detail 2 3 2 2 7 2 3 2" xfId="11589"/>
    <cellStyle name="RowTitles1-Detail 2 3 2 2 7 2 3 2 2" xfId="11590"/>
    <cellStyle name="RowTitles1-Detail 2 3 2 2 7 2 4" xfId="11591"/>
    <cellStyle name="RowTitles1-Detail 2 3 2 2 7 2 4 2" xfId="11592"/>
    <cellStyle name="RowTitles1-Detail 2 3 2 2 7 2 5" xfId="11593"/>
    <cellStyle name="RowTitles1-Detail 2 3 2 2 7 3" xfId="11594"/>
    <cellStyle name="RowTitles1-Detail 2 3 2 2 7 3 2" xfId="11595"/>
    <cellStyle name="RowTitles1-Detail 2 3 2 2 7 3 2 2" xfId="11596"/>
    <cellStyle name="RowTitles1-Detail 2 3 2 2 7 3 2 2 2" xfId="11597"/>
    <cellStyle name="RowTitles1-Detail 2 3 2 2 7 3 2 3" xfId="11598"/>
    <cellStyle name="RowTitles1-Detail 2 3 2 2 7 3 3" xfId="11599"/>
    <cellStyle name="RowTitles1-Detail 2 3 2 2 7 3 3 2" xfId="11600"/>
    <cellStyle name="RowTitles1-Detail 2 3 2 2 7 3 3 2 2" xfId="11601"/>
    <cellStyle name="RowTitles1-Detail 2 3 2 2 7 3 4" xfId="11602"/>
    <cellStyle name="RowTitles1-Detail 2 3 2 2 7 3 4 2" xfId="11603"/>
    <cellStyle name="RowTitles1-Detail 2 3 2 2 7 3 5" xfId="11604"/>
    <cellStyle name="RowTitles1-Detail 2 3 2 2 7 4" xfId="11605"/>
    <cellStyle name="RowTitles1-Detail 2 3 2 2 7 4 2" xfId="11606"/>
    <cellStyle name="RowTitles1-Detail 2 3 2 2 7 5" xfId="11607"/>
    <cellStyle name="RowTitles1-Detail 2 3 2 2 7 5 2" xfId="11608"/>
    <cellStyle name="RowTitles1-Detail 2 3 2 2 7 5 2 2" xfId="11609"/>
    <cellStyle name="RowTitles1-Detail 2 3 2 2 7 5 3" xfId="11610"/>
    <cellStyle name="RowTitles1-Detail 2 3 2 2 7 6" xfId="11611"/>
    <cellStyle name="RowTitles1-Detail 2 3 2 2 7 6 2" xfId="11612"/>
    <cellStyle name="RowTitles1-Detail 2 3 2 2 7 6 2 2" xfId="11613"/>
    <cellStyle name="RowTitles1-Detail 2 3 2 2 7 7" xfId="11614"/>
    <cellStyle name="RowTitles1-Detail 2 3 2 2 7 7 2" xfId="11615"/>
    <cellStyle name="RowTitles1-Detail 2 3 2 2 7 8" xfId="11616"/>
    <cellStyle name="RowTitles1-Detail 2 3 2 2 8" xfId="11617"/>
    <cellStyle name="RowTitles1-Detail 2 3 2 2 8 2" xfId="11618"/>
    <cellStyle name="RowTitles1-Detail 2 3 2 2 8 2 2" xfId="11619"/>
    <cellStyle name="RowTitles1-Detail 2 3 2 2 8 2 2 2" xfId="11620"/>
    <cellStyle name="RowTitles1-Detail 2 3 2 2 8 2 2 2 2" xfId="11621"/>
    <cellStyle name="RowTitles1-Detail 2 3 2 2 8 2 2 3" xfId="11622"/>
    <cellStyle name="RowTitles1-Detail 2 3 2 2 8 2 3" xfId="11623"/>
    <cellStyle name="RowTitles1-Detail 2 3 2 2 8 2 3 2" xfId="11624"/>
    <cellStyle name="RowTitles1-Detail 2 3 2 2 8 2 3 2 2" xfId="11625"/>
    <cellStyle name="RowTitles1-Detail 2 3 2 2 8 2 4" xfId="11626"/>
    <cellStyle name="RowTitles1-Detail 2 3 2 2 8 2 4 2" xfId="11627"/>
    <cellStyle name="RowTitles1-Detail 2 3 2 2 8 2 5" xfId="11628"/>
    <cellStyle name="RowTitles1-Detail 2 3 2 2 8 3" xfId="11629"/>
    <cellStyle name="RowTitles1-Detail 2 3 2 2 8 3 2" xfId="11630"/>
    <cellStyle name="RowTitles1-Detail 2 3 2 2 8 3 2 2" xfId="11631"/>
    <cellStyle name="RowTitles1-Detail 2 3 2 2 8 3 2 2 2" xfId="11632"/>
    <cellStyle name="RowTitles1-Detail 2 3 2 2 8 3 2 3" xfId="11633"/>
    <cellStyle name="RowTitles1-Detail 2 3 2 2 8 3 3" xfId="11634"/>
    <cellStyle name="RowTitles1-Detail 2 3 2 2 8 3 3 2" xfId="11635"/>
    <cellStyle name="RowTitles1-Detail 2 3 2 2 8 3 3 2 2" xfId="11636"/>
    <cellStyle name="RowTitles1-Detail 2 3 2 2 8 3 4" xfId="11637"/>
    <cellStyle name="RowTitles1-Detail 2 3 2 2 8 3 4 2" xfId="11638"/>
    <cellStyle name="RowTitles1-Detail 2 3 2 2 8 3 5" xfId="11639"/>
    <cellStyle name="RowTitles1-Detail 2 3 2 2 8 4" xfId="11640"/>
    <cellStyle name="RowTitles1-Detail 2 3 2 2 8 4 2" xfId="11641"/>
    <cellStyle name="RowTitles1-Detail 2 3 2 2 8 4 2 2" xfId="11642"/>
    <cellStyle name="RowTitles1-Detail 2 3 2 2 8 4 3" xfId="11643"/>
    <cellStyle name="RowTitles1-Detail 2 3 2 2 8 5" xfId="11644"/>
    <cellStyle name="RowTitles1-Detail 2 3 2 2 8 5 2" xfId="11645"/>
    <cellStyle name="RowTitles1-Detail 2 3 2 2 8 5 2 2" xfId="11646"/>
    <cellStyle name="RowTitles1-Detail 2 3 2 2 8 6" xfId="11647"/>
    <cellStyle name="RowTitles1-Detail 2 3 2 2 8 6 2" xfId="11648"/>
    <cellStyle name="RowTitles1-Detail 2 3 2 2 8 7" xfId="11649"/>
    <cellStyle name="RowTitles1-Detail 2 3 2 2 9" xfId="11650"/>
    <cellStyle name="RowTitles1-Detail 2 3 2 2 9 2" xfId="11651"/>
    <cellStyle name="RowTitles1-Detail 2 3 2 2 9 2 2" xfId="11652"/>
    <cellStyle name="RowTitles1-Detail 2 3 2 2 9 2 2 2" xfId="11653"/>
    <cellStyle name="RowTitles1-Detail 2 3 2 2 9 2 2 2 2" xfId="11654"/>
    <cellStyle name="RowTitles1-Detail 2 3 2 2 9 2 2 3" xfId="11655"/>
    <cellStyle name="RowTitles1-Detail 2 3 2 2 9 2 3" xfId="11656"/>
    <cellStyle name="RowTitles1-Detail 2 3 2 2 9 2 3 2" xfId="11657"/>
    <cellStyle name="RowTitles1-Detail 2 3 2 2 9 2 3 2 2" xfId="11658"/>
    <cellStyle name="RowTitles1-Detail 2 3 2 2 9 2 4" xfId="11659"/>
    <cellStyle name="RowTitles1-Detail 2 3 2 2 9 2 4 2" xfId="11660"/>
    <cellStyle name="RowTitles1-Detail 2 3 2 2 9 2 5" xfId="11661"/>
    <cellStyle name="RowTitles1-Detail 2 3 2 2 9 3" xfId="11662"/>
    <cellStyle name="RowTitles1-Detail 2 3 2 2 9 3 2" xfId="11663"/>
    <cellStyle name="RowTitles1-Detail 2 3 2 2 9 3 2 2" xfId="11664"/>
    <cellStyle name="RowTitles1-Detail 2 3 2 2 9 3 2 2 2" xfId="11665"/>
    <cellStyle name="RowTitles1-Detail 2 3 2 2 9 3 2 3" xfId="11666"/>
    <cellStyle name="RowTitles1-Detail 2 3 2 2 9 3 3" xfId="11667"/>
    <cellStyle name="RowTitles1-Detail 2 3 2 2 9 3 3 2" xfId="11668"/>
    <cellStyle name="RowTitles1-Detail 2 3 2 2 9 3 3 2 2" xfId="11669"/>
    <cellStyle name="RowTitles1-Detail 2 3 2 2 9 3 4" xfId="11670"/>
    <cellStyle name="RowTitles1-Detail 2 3 2 2 9 3 4 2" xfId="11671"/>
    <cellStyle name="RowTitles1-Detail 2 3 2 2 9 3 5" xfId="11672"/>
    <cellStyle name="RowTitles1-Detail 2 3 2 2 9 4" xfId="11673"/>
    <cellStyle name="RowTitles1-Detail 2 3 2 2 9 4 2" xfId="11674"/>
    <cellStyle name="RowTitles1-Detail 2 3 2 2 9 4 2 2" xfId="11675"/>
    <cellStyle name="RowTitles1-Detail 2 3 2 2 9 4 3" xfId="11676"/>
    <cellStyle name="RowTitles1-Detail 2 3 2 2 9 5" xfId="11677"/>
    <cellStyle name="RowTitles1-Detail 2 3 2 2 9 5 2" xfId="11678"/>
    <cellStyle name="RowTitles1-Detail 2 3 2 2 9 5 2 2" xfId="11679"/>
    <cellStyle name="RowTitles1-Detail 2 3 2 2 9 6" xfId="11680"/>
    <cellStyle name="RowTitles1-Detail 2 3 2 2 9 6 2" xfId="11681"/>
    <cellStyle name="RowTitles1-Detail 2 3 2 2 9 7" xfId="11682"/>
    <cellStyle name="RowTitles1-Detail 2 3 2 2_STUD aligned by INSTIT" xfId="11683"/>
    <cellStyle name="RowTitles1-Detail 2 3 2 3" xfId="11684"/>
    <cellStyle name="RowTitles1-Detail 2 3 2 3 2" xfId="11685"/>
    <cellStyle name="RowTitles1-Detail 2 3 2 3 2 2" xfId="11686"/>
    <cellStyle name="RowTitles1-Detail 2 3 2 3 2 2 2" xfId="11687"/>
    <cellStyle name="RowTitles1-Detail 2 3 2 3 2 2 2 2" xfId="11688"/>
    <cellStyle name="RowTitles1-Detail 2 3 2 3 2 2 2 2 2" xfId="11689"/>
    <cellStyle name="RowTitles1-Detail 2 3 2 3 2 2 2 3" xfId="11690"/>
    <cellStyle name="RowTitles1-Detail 2 3 2 3 2 2 3" xfId="11691"/>
    <cellStyle name="RowTitles1-Detail 2 3 2 3 2 2 3 2" xfId="11692"/>
    <cellStyle name="RowTitles1-Detail 2 3 2 3 2 2 3 2 2" xfId="11693"/>
    <cellStyle name="RowTitles1-Detail 2 3 2 3 2 2 4" xfId="11694"/>
    <cellStyle name="RowTitles1-Detail 2 3 2 3 2 2 4 2" xfId="11695"/>
    <cellStyle name="RowTitles1-Detail 2 3 2 3 2 2 5" xfId="11696"/>
    <cellStyle name="RowTitles1-Detail 2 3 2 3 2 3" xfId="11697"/>
    <cellStyle name="RowTitles1-Detail 2 3 2 3 2 3 2" xfId="11698"/>
    <cellStyle name="RowTitles1-Detail 2 3 2 3 2 3 2 2" xfId="11699"/>
    <cellStyle name="RowTitles1-Detail 2 3 2 3 2 3 2 2 2" xfId="11700"/>
    <cellStyle name="RowTitles1-Detail 2 3 2 3 2 3 2 3" xfId="11701"/>
    <cellStyle name="RowTitles1-Detail 2 3 2 3 2 3 3" xfId="11702"/>
    <cellStyle name="RowTitles1-Detail 2 3 2 3 2 3 3 2" xfId="11703"/>
    <cellStyle name="RowTitles1-Detail 2 3 2 3 2 3 3 2 2" xfId="11704"/>
    <cellStyle name="RowTitles1-Detail 2 3 2 3 2 3 4" xfId="11705"/>
    <cellStyle name="RowTitles1-Detail 2 3 2 3 2 3 4 2" xfId="11706"/>
    <cellStyle name="RowTitles1-Detail 2 3 2 3 2 3 5" xfId="11707"/>
    <cellStyle name="RowTitles1-Detail 2 3 2 3 2 4" xfId="11708"/>
    <cellStyle name="RowTitles1-Detail 2 3 2 3 2 4 2" xfId="11709"/>
    <cellStyle name="RowTitles1-Detail 2 3 2 3 2 5" xfId="11710"/>
    <cellStyle name="RowTitles1-Detail 2 3 2 3 2 5 2" xfId="11711"/>
    <cellStyle name="RowTitles1-Detail 2 3 2 3 2 5 2 2" xfId="11712"/>
    <cellStyle name="RowTitles1-Detail 2 3 2 3 3" xfId="11713"/>
    <cellStyle name="RowTitles1-Detail 2 3 2 3 3 2" xfId="11714"/>
    <cellStyle name="RowTitles1-Detail 2 3 2 3 3 2 2" xfId="11715"/>
    <cellStyle name="RowTitles1-Detail 2 3 2 3 3 2 2 2" xfId="11716"/>
    <cellStyle name="RowTitles1-Detail 2 3 2 3 3 2 2 2 2" xfId="11717"/>
    <cellStyle name="RowTitles1-Detail 2 3 2 3 3 2 2 3" xfId="11718"/>
    <cellStyle name="RowTitles1-Detail 2 3 2 3 3 2 3" xfId="11719"/>
    <cellStyle name="RowTitles1-Detail 2 3 2 3 3 2 3 2" xfId="11720"/>
    <cellStyle name="RowTitles1-Detail 2 3 2 3 3 2 3 2 2" xfId="11721"/>
    <cellStyle name="RowTitles1-Detail 2 3 2 3 3 2 4" xfId="11722"/>
    <cellStyle name="RowTitles1-Detail 2 3 2 3 3 2 4 2" xfId="11723"/>
    <cellStyle name="RowTitles1-Detail 2 3 2 3 3 2 5" xfId="11724"/>
    <cellStyle name="RowTitles1-Detail 2 3 2 3 3 3" xfId="11725"/>
    <cellStyle name="RowTitles1-Detail 2 3 2 3 3 3 2" xfId="11726"/>
    <cellStyle name="RowTitles1-Detail 2 3 2 3 3 3 2 2" xfId="11727"/>
    <cellStyle name="RowTitles1-Detail 2 3 2 3 3 3 2 2 2" xfId="11728"/>
    <cellStyle name="RowTitles1-Detail 2 3 2 3 3 3 2 3" xfId="11729"/>
    <cellStyle name="RowTitles1-Detail 2 3 2 3 3 3 3" xfId="11730"/>
    <cellStyle name="RowTitles1-Detail 2 3 2 3 3 3 3 2" xfId="11731"/>
    <cellStyle name="RowTitles1-Detail 2 3 2 3 3 3 3 2 2" xfId="11732"/>
    <cellStyle name="RowTitles1-Detail 2 3 2 3 3 3 4" xfId="11733"/>
    <cellStyle name="RowTitles1-Detail 2 3 2 3 3 3 4 2" xfId="11734"/>
    <cellStyle name="RowTitles1-Detail 2 3 2 3 3 3 5" xfId="11735"/>
    <cellStyle name="RowTitles1-Detail 2 3 2 3 3 4" xfId="11736"/>
    <cellStyle name="RowTitles1-Detail 2 3 2 3 3 4 2" xfId="11737"/>
    <cellStyle name="RowTitles1-Detail 2 3 2 3 3 5" xfId="11738"/>
    <cellStyle name="RowTitles1-Detail 2 3 2 3 3 5 2" xfId="11739"/>
    <cellStyle name="RowTitles1-Detail 2 3 2 3 3 5 2 2" xfId="11740"/>
    <cellStyle name="RowTitles1-Detail 2 3 2 3 3 5 3" xfId="11741"/>
    <cellStyle name="RowTitles1-Detail 2 3 2 3 3 6" xfId="11742"/>
    <cellStyle name="RowTitles1-Detail 2 3 2 3 3 6 2" xfId="11743"/>
    <cellStyle name="RowTitles1-Detail 2 3 2 3 3 6 2 2" xfId="11744"/>
    <cellStyle name="RowTitles1-Detail 2 3 2 3 3 7" xfId="11745"/>
    <cellStyle name="RowTitles1-Detail 2 3 2 3 3 7 2" xfId="11746"/>
    <cellStyle name="RowTitles1-Detail 2 3 2 3 3 8" xfId="11747"/>
    <cellStyle name="RowTitles1-Detail 2 3 2 3 4" xfId="11748"/>
    <cellStyle name="RowTitles1-Detail 2 3 2 3 4 2" xfId="11749"/>
    <cellStyle name="RowTitles1-Detail 2 3 2 3 4 2 2" xfId="11750"/>
    <cellStyle name="RowTitles1-Detail 2 3 2 3 4 2 2 2" xfId="11751"/>
    <cellStyle name="RowTitles1-Detail 2 3 2 3 4 2 2 2 2" xfId="11752"/>
    <cellStyle name="RowTitles1-Detail 2 3 2 3 4 2 2 3" xfId="11753"/>
    <cellStyle name="RowTitles1-Detail 2 3 2 3 4 2 3" xfId="11754"/>
    <cellStyle name="RowTitles1-Detail 2 3 2 3 4 2 3 2" xfId="11755"/>
    <cellStyle name="RowTitles1-Detail 2 3 2 3 4 2 3 2 2" xfId="11756"/>
    <cellStyle name="RowTitles1-Detail 2 3 2 3 4 2 4" xfId="11757"/>
    <cellStyle name="RowTitles1-Detail 2 3 2 3 4 2 4 2" xfId="11758"/>
    <cellStyle name="RowTitles1-Detail 2 3 2 3 4 2 5" xfId="11759"/>
    <cellStyle name="RowTitles1-Detail 2 3 2 3 4 3" xfId="11760"/>
    <cellStyle name="RowTitles1-Detail 2 3 2 3 4 3 2" xfId="11761"/>
    <cellStyle name="RowTitles1-Detail 2 3 2 3 4 3 2 2" xfId="11762"/>
    <cellStyle name="RowTitles1-Detail 2 3 2 3 4 3 2 2 2" xfId="11763"/>
    <cellStyle name="RowTitles1-Detail 2 3 2 3 4 3 2 3" xfId="11764"/>
    <cellStyle name="RowTitles1-Detail 2 3 2 3 4 3 3" xfId="11765"/>
    <cellStyle name="RowTitles1-Detail 2 3 2 3 4 3 3 2" xfId="11766"/>
    <cellStyle name="RowTitles1-Detail 2 3 2 3 4 3 3 2 2" xfId="11767"/>
    <cellStyle name="RowTitles1-Detail 2 3 2 3 4 3 4" xfId="11768"/>
    <cellStyle name="RowTitles1-Detail 2 3 2 3 4 3 4 2" xfId="11769"/>
    <cellStyle name="RowTitles1-Detail 2 3 2 3 4 3 5" xfId="11770"/>
    <cellStyle name="RowTitles1-Detail 2 3 2 3 4 4" xfId="11771"/>
    <cellStyle name="RowTitles1-Detail 2 3 2 3 4 4 2" xfId="11772"/>
    <cellStyle name="RowTitles1-Detail 2 3 2 3 4 4 2 2" xfId="11773"/>
    <cellStyle name="RowTitles1-Detail 2 3 2 3 4 4 3" xfId="11774"/>
    <cellStyle name="RowTitles1-Detail 2 3 2 3 4 5" xfId="11775"/>
    <cellStyle name="RowTitles1-Detail 2 3 2 3 4 5 2" xfId="11776"/>
    <cellStyle name="RowTitles1-Detail 2 3 2 3 4 5 2 2" xfId="11777"/>
    <cellStyle name="RowTitles1-Detail 2 3 2 3 4 6" xfId="11778"/>
    <cellStyle name="RowTitles1-Detail 2 3 2 3 4 6 2" xfId="11779"/>
    <cellStyle name="RowTitles1-Detail 2 3 2 3 4 7" xfId="11780"/>
    <cellStyle name="RowTitles1-Detail 2 3 2 3 5" xfId="11781"/>
    <cellStyle name="RowTitles1-Detail 2 3 2 3 5 2" xfId="11782"/>
    <cellStyle name="RowTitles1-Detail 2 3 2 3 5 2 2" xfId="11783"/>
    <cellStyle name="RowTitles1-Detail 2 3 2 3 5 2 2 2" xfId="11784"/>
    <cellStyle name="RowTitles1-Detail 2 3 2 3 5 2 2 2 2" xfId="11785"/>
    <cellStyle name="RowTitles1-Detail 2 3 2 3 5 2 2 3" xfId="11786"/>
    <cellStyle name="RowTitles1-Detail 2 3 2 3 5 2 3" xfId="11787"/>
    <cellStyle name="RowTitles1-Detail 2 3 2 3 5 2 3 2" xfId="11788"/>
    <cellStyle name="RowTitles1-Detail 2 3 2 3 5 2 3 2 2" xfId="11789"/>
    <cellStyle name="RowTitles1-Detail 2 3 2 3 5 2 4" xfId="11790"/>
    <cellStyle name="RowTitles1-Detail 2 3 2 3 5 2 4 2" xfId="11791"/>
    <cellStyle name="RowTitles1-Detail 2 3 2 3 5 2 5" xfId="11792"/>
    <cellStyle name="RowTitles1-Detail 2 3 2 3 5 3" xfId="11793"/>
    <cellStyle name="RowTitles1-Detail 2 3 2 3 5 3 2" xfId="11794"/>
    <cellStyle name="RowTitles1-Detail 2 3 2 3 5 3 2 2" xfId="11795"/>
    <cellStyle name="RowTitles1-Detail 2 3 2 3 5 3 2 2 2" xfId="11796"/>
    <cellStyle name="RowTitles1-Detail 2 3 2 3 5 3 2 3" xfId="11797"/>
    <cellStyle name="RowTitles1-Detail 2 3 2 3 5 3 3" xfId="11798"/>
    <cellStyle name="RowTitles1-Detail 2 3 2 3 5 3 3 2" xfId="11799"/>
    <cellStyle name="RowTitles1-Detail 2 3 2 3 5 3 3 2 2" xfId="11800"/>
    <cellStyle name="RowTitles1-Detail 2 3 2 3 5 3 4" xfId="11801"/>
    <cellStyle name="RowTitles1-Detail 2 3 2 3 5 3 4 2" xfId="11802"/>
    <cellStyle name="RowTitles1-Detail 2 3 2 3 5 3 5" xfId="11803"/>
    <cellStyle name="RowTitles1-Detail 2 3 2 3 5 4" xfId="11804"/>
    <cellStyle name="RowTitles1-Detail 2 3 2 3 5 4 2" xfId="11805"/>
    <cellStyle name="RowTitles1-Detail 2 3 2 3 5 4 2 2" xfId="11806"/>
    <cellStyle name="RowTitles1-Detail 2 3 2 3 5 4 3" xfId="11807"/>
    <cellStyle name="RowTitles1-Detail 2 3 2 3 5 5" xfId="11808"/>
    <cellStyle name="RowTitles1-Detail 2 3 2 3 5 5 2" xfId="11809"/>
    <cellStyle name="RowTitles1-Detail 2 3 2 3 5 5 2 2" xfId="11810"/>
    <cellStyle name="RowTitles1-Detail 2 3 2 3 5 6" xfId="11811"/>
    <cellStyle name="RowTitles1-Detail 2 3 2 3 5 6 2" xfId="11812"/>
    <cellStyle name="RowTitles1-Detail 2 3 2 3 5 7" xfId="11813"/>
    <cellStyle name="RowTitles1-Detail 2 3 2 3 6" xfId="11814"/>
    <cellStyle name="RowTitles1-Detail 2 3 2 3 6 2" xfId="11815"/>
    <cellStyle name="RowTitles1-Detail 2 3 2 3 6 2 2" xfId="11816"/>
    <cellStyle name="RowTitles1-Detail 2 3 2 3 6 2 2 2" xfId="11817"/>
    <cellStyle name="RowTitles1-Detail 2 3 2 3 6 2 2 2 2" xfId="11818"/>
    <cellStyle name="RowTitles1-Detail 2 3 2 3 6 2 2 3" xfId="11819"/>
    <cellStyle name="RowTitles1-Detail 2 3 2 3 6 2 3" xfId="11820"/>
    <cellStyle name="RowTitles1-Detail 2 3 2 3 6 2 3 2" xfId="11821"/>
    <cellStyle name="RowTitles1-Detail 2 3 2 3 6 2 3 2 2" xfId="11822"/>
    <cellStyle name="RowTitles1-Detail 2 3 2 3 6 2 4" xfId="11823"/>
    <cellStyle name="RowTitles1-Detail 2 3 2 3 6 2 4 2" xfId="11824"/>
    <cellStyle name="RowTitles1-Detail 2 3 2 3 6 2 5" xfId="11825"/>
    <cellStyle name="RowTitles1-Detail 2 3 2 3 6 3" xfId="11826"/>
    <cellStyle name="RowTitles1-Detail 2 3 2 3 6 3 2" xfId="11827"/>
    <cellStyle name="RowTitles1-Detail 2 3 2 3 6 3 2 2" xfId="11828"/>
    <cellStyle name="RowTitles1-Detail 2 3 2 3 6 3 2 2 2" xfId="11829"/>
    <cellStyle name="RowTitles1-Detail 2 3 2 3 6 3 2 3" xfId="11830"/>
    <cellStyle name="RowTitles1-Detail 2 3 2 3 6 3 3" xfId="11831"/>
    <cellStyle name="RowTitles1-Detail 2 3 2 3 6 3 3 2" xfId="11832"/>
    <cellStyle name="RowTitles1-Detail 2 3 2 3 6 3 3 2 2" xfId="11833"/>
    <cellStyle name="RowTitles1-Detail 2 3 2 3 6 3 4" xfId="11834"/>
    <cellStyle name="RowTitles1-Detail 2 3 2 3 6 3 4 2" xfId="11835"/>
    <cellStyle name="RowTitles1-Detail 2 3 2 3 6 3 5" xfId="11836"/>
    <cellStyle name="RowTitles1-Detail 2 3 2 3 6 4" xfId="11837"/>
    <cellStyle name="RowTitles1-Detail 2 3 2 3 6 4 2" xfId="11838"/>
    <cellStyle name="RowTitles1-Detail 2 3 2 3 6 4 2 2" xfId="11839"/>
    <cellStyle name="RowTitles1-Detail 2 3 2 3 6 4 3" xfId="11840"/>
    <cellStyle name="RowTitles1-Detail 2 3 2 3 6 5" xfId="11841"/>
    <cellStyle name="RowTitles1-Detail 2 3 2 3 6 5 2" xfId="11842"/>
    <cellStyle name="RowTitles1-Detail 2 3 2 3 6 5 2 2" xfId="11843"/>
    <cellStyle name="RowTitles1-Detail 2 3 2 3 6 6" xfId="11844"/>
    <cellStyle name="RowTitles1-Detail 2 3 2 3 6 6 2" xfId="11845"/>
    <cellStyle name="RowTitles1-Detail 2 3 2 3 6 7" xfId="11846"/>
    <cellStyle name="RowTitles1-Detail 2 3 2 3 7" xfId="11847"/>
    <cellStyle name="RowTitles1-Detail 2 3 2 3 7 2" xfId="11848"/>
    <cellStyle name="RowTitles1-Detail 2 3 2 3 7 2 2" xfId="11849"/>
    <cellStyle name="RowTitles1-Detail 2 3 2 3 7 2 2 2" xfId="11850"/>
    <cellStyle name="RowTitles1-Detail 2 3 2 3 7 2 3" xfId="11851"/>
    <cellStyle name="RowTitles1-Detail 2 3 2 3 7 3" xfId="11852"/>
    <cellStyle name="RowTitles1-Detail 2 3 2 3 7 3 2" xfId="11853"/>
    <cellStyle name="RowTitles1-Detail 2 3 2 3 7 3 2 2" xfId="11854"/>
    <cellStyle name="RowTitles1-Detail 2 3 2 3 7 4" xfId="11855"/>
    <cellStyle name="RowTitles1-Detail 2 3 2 3 7 4 2" xfId="11856"/>
    <cellStyle name="RowTitles1-Detail 2 3 2 3 7 5" xfId="11857"/>
    <cellStyle name="RowTitles1-Detail 2 3 2 3 8" xfId="11858"/>
    <cellStyle name="RowTitles1-Detail 2 3 2 3 8 2" xfId="11859"/>
    <cellStyle name="RowTitles1-Detail 2 3 2 3 9" xfId="11860"/>
    <cellStyle name="RowTitles1-Detail 2 3 2 3 9 2" xfId="11861"/>
    <cellStyle name="RowTitles1-Detail 2 3 2 3 9 2 2" xfId="11862"/>
    <cellStyle name="RowTitles1-Detail 2 3 2 3_STUD aligned by INSTIT" xfId="11863"/>
    <cellStyle name="RowTitles1-Detail 2 3 2 4" xfId="11864"/>
    <cellStyle name="RowTitles1-Detail 2 3 2 4 2" xfId="11865"/>
    <cellStyle name="RowTitles1-Detail 2 3 2 4 2 2" xfId="11866"/>
    <cellStyle name="RowTitles1-Detail 2 3 2 4 2 2 2" xfId="11867"/>
    <cellStyle name="RowTitles1-Detail 2 3 2 4 2 2 2 2" xfId="11868"/>
    <cellStyle name="RowTitles1-Detail 2 3 2 4 2 2 2 2 2" xfId="11869"/>
    <cellStyle name="RowTitles1-Detail 2 3 2 4 2 2 2 3" xfId="11870"/>
    <cellStyle name="RowTitles1-Detail 2 3 2 4 2 2 3" xfId="11871"/>
    <cellStyle name="RowTitles1-Detail 2 3 2 4 2 2 3 2" xfId="11872"/>
    <cellStyle name="RowTitles1-Detail 2 3 2 4 2 2 3 2 2" xfId="11873"/>
    <cellStyle name="RowTitles1-Detail 2 3 2 4 2 2 4" xfId="11874"/>
    <cellStyle name="RowTitles1-Detail 2 3 2 4 2 2 4 2" xfId="11875"/>
    <cellStyle name="RowTitles1-Detail 2 3 2 4 2 2 5" xfId="11876"/>
    <cellStyle name="RowTitles1-Detail 2 3 2 4 2 3" xfId="11877"/>
    <cellStyle name="RowTitles1-Detail 2 3 2 4 2 3 2" xfId="11878"/>
    <cellStyle name="RowTitles1-Detail 2 3 2 4 2 3 2 2" xfId="11879"/>
    <cellStyle name="RowTitles1-Detail 2 3 2 4 2 3 2 2 2" xfId="11880"/>
    <cellStyle name="RowTitles1-Detail 2 3 2 4 2 3 2 3" xfId="11881"/>
    <cellStyle name="RowTitles1-Detail 2 3 2 4 2 3 3" xfId="11882"/>
    <cellStyle name="RowTitles1-Detail 2 3 2 4 2 3 3 2" xfId="11883"/>
    <cellStyle name="RowTitles1-Detail 2 3 2 4 2 3 3 2 2" xfId="11884"/>
    <cellStyle name="RowTitles1-Detail 2 3 2 4 2 3 4" xfId="11885"/>
    <cellStyle name="RowTitles1-Detail 2 3 2 4 2 3 4 2" xfId="11886"/>
    <cellStyle name="RowTitles1-Detail 2 3 2 4 2 3 5" xfId="11887"/>
    <cellStyle name="RowTitles1-Detail 2 3 2 4 2 4" xfId="11888"/>
    <cellStyle name="RowTitles1-Detail 2 3 2 4 2 4 2" xfId="11889"/>
    <cellStyle name="RowTitles1-Detail 2 3 2 4 2 5" xfId="11890"/>
    <cellStyle name="RowTitles1-Detail 2 3 2 4 2 5 2" xfId="11891"/>
    <cellStyle name="RowTitles1-Detail 2 3 2 4 2 5 2 2" xfId="11892"/>
    <cellStyle name="RowTitles1-Detail 2 3 2 4 2 5 3" xfId="11893"/>
    <cellStyle name="RowTitles1-Detail 2 3 2 4 2 6" xfId="11894"/>
    <cellStyle name="RowTitles1-Detail 2 3 2 4 2 6 2" xfId="11895"/>
    <cellStyle name="RowTitles1-Detail 2 3 2 4 2 6 2 2" xfId="11896"/>
    <cellStyle name="RowTitles1-Detail 2 3 2 4 2 7" xfId="11897"/>
    <cellStyle name="RowTitles1-Detail 2 3 2 4 2 7 2" xfId="11898"/>
    <cellStyle name="RowTitles1-Detail 2 3 2 4 2 8" xfId="11899"/>
    <cellStyle name="RowTitles1-Detail 2 3 2 4 3" xfId="11900"/>
    <cellStyle name="RowTitles1-Detail 2 3 2 4 3 2" xfId="11901"/>
    <cellStyle name="RowTitles1-Detail 2 3 2 4 3 2 2" xfId="11902"/>
    <cellStyle name="RowTitles1-Detail 2 3 2 4 3 2 2 2" xfId="11903"/>
    <cellStyle name="RowTitles1-Detail 2 3 2 4 3 2 2 2 2" xfId="11904"/>
    <cellStyle name="RowTitles1-Detail 2 3 2 4 3 2 2 3" xfId="11905"/>
    <cellStyle name="RowTitles1-Detail 2 3 2 4 3 2 3" xfId="11906"/>
    <cellStyle name="RowTitles1-Detail 2 3 2 4 3 2 3 2" xfId="11907"/>
    <cellStyle name="RowTitles1-Detail 2 3 2 4 3 2 3 2 2" xfId="11908"/>
    <cellStyle name="RowTitles1-Detail 2 3 2 4 3 2 4" xfId="11909"/>
    <cellStyle name="RowTitles1-Detail 2 3 2 4 3 2 4 2" xfId="11910"/>
    <cellStyle name="RowTitles1-Detail 2 3 2 4 3 2 5" xfId="11911"/>
    <cellStyle name="RowTitles1-Detail 2 3 2 4 3 3" xfId="11912"/>
    <cellStyle name="RowTitles1-Detail 2 3 2 4 3 3 2" xfId="11913"/>
    <cellStyle name="RowTitles1-Detail 2 3 2 4 3 3 2 2" xfId="11914"/>
    <cellStyle name="RowTitles1-Detail 2 3 2 4 3 3 2 2 2" xfId="11915"/>
    <cellStyle name="RowTitles1-Detail 2 3 2 4 3 3 2 3" xfId="11916"/>
    <cellStyle name="RowTitles1-Detail 2 3 2 4 3 3 3" xfId="11917"/>
    <cellStyle name="RowTitles1-Detail 2 3 2 4 3 3 3 2" xfId="11918"/>
    <cellStyle name="RowTitles1-Detail 2 3 2 4 3 3 3 2 2" xfId="11919"/>
    <cellStyle name="RowTitles1-Detail 2 3 2 4 3 3 4" xfId="11920"/>
    <cellStyle name="RowTitles1-Detail 2 3 2 4 3 3 4 2" xfId="11921"/>
    <cellStyle name="RowTitles1-Detail 2 3 2 4 3 3 5" xfId="11922"/>
    <cellStyle name="RowTitles1-Detail 2 3 2 4 3 4" xfId="11923"/>
    <cellStyle name="RowTitles1-Detail 2 3 2 4 3 4 2" xfId="11924"/>
    <cellStyle name="RowTitles1-Detail 2 3 2 4 3 5" xfId="11925"/>
    <cellStyle name="RowTitles1-Detail 2 3 2 4 3 5 2" xfId="11926"/>
    <cellStyle name="RowTitles1-Detail 2 3 2 4 3 5 2 2" xfId="11927"/>
    <cellStyle name="RowTitles1-Detail 2 3 2 4 4" xfId="11928"/>
    <cellStyle name="RowTitles1-Detail 2 3 2 4 4 2" xfId="11929"/>
    <cellStyle name="RowTitles1-Detail 2 3 2 4 4 2 2" xfId="11930"/>
    <cellStyle name="RowTitles1-Detail 2 3 2 4 4 2 2 2" xfId="11931"/>
    <cellStyle name="RowTitles1-Detail 2 3 2 4 4 2 2 2 2" xfId="11932"/>
    <cellStyle name="RowTitles1-Detail 2 3 2 4 4 2 2 3" xfId="11933"/>
    <cellStyle name="RowTitles1-Detail 2 3 2 4 4 2 3" xfId="11934"/>
    <cellStyle name="RowTitles1-Detail 2 3 2 4 4 2 3 2" xfId="11935"/>
    <cellStyle name="RowTitles1-Detail 2 3 2 4 4 2 3 2 2" xfId="11936"/>
    <cellStyle name="RowTitles1-Detail 2 3 2 4 4 2 4" xfId="11937"/>
    <cellStyle name="RowTitles1-Detail 2 3 2 4 4 2 4 2" xfId="11938"/>
    <cellStyle name="RowTitles1-Detail 2 3 2 4 4 2 5" xfId="11939"/>
    <cellStyle name="RowTitles1-Detail 2 3 2 4 4 3" xfId="11940"/>
    <cellStyle name="RowTitles1-Detail 2 3 2 4 4 3 2" xfId="11941"/>
    <cellStyle name="RowTitles1-Detail 2 3 2 4 4 3 2 2" xfId="11942"/>
    <cellStyle name="RowTitles1-Detail 2 3 2 4 4 3 2 2 2" xfId="11943"/>
    <cellStyle name="RowTitles1-Detail 2 3 2 4 4 3 2 3" xfId="11944"/>
    <cellStyle name="RowTitles1-Detail 2 3 2 4 4 3 3" xfId="11945"/>
    <cellStyle name="RowTitles1-Detail 2 3 2 4 4 3 3 2" xfId="11946"/>
    <cellStyle name="RowTitles1-Detail 2 3 2 4 4 3 3 2 2" xfId="11947"/>
    <cellStyle name="RowTitles1-Detail 2 3 2 4 4 3 4" xfId="11948"/>
    <cellStyle name="RowTitles1-Detail 2 3 2 4 4 3 4 2" xfId="11949"/>
    <cellStyle name="RowTitles1-Detail 2 3 2 4 4 3 5" xfId="11950"/>
    <cellStyle name="RowTitles1-Detail 2 3 2 4 4 4" xfId="11951"/>
    <cellStyle name="RowTitles1-Detail 2 3 2 4 4 4 2" xfId="11952"/>
    <cellStyle name="RowTitles1-Detail 2 3 2 4 4 4 2 2" xfId="11953"/>
    <cellStyle name="RowTitles1-Detail 2 3 2 4 4 4 3" xfId="11954"/>
    <cellStyle name="RowTitles1-Detail 2 3 2 4 4 5" xfId="11955"/>
    <cellStyle name="RowTitles1-Detail 2 3 2 4 4 5 2" xfId="11956"/>
    <cellStyle name="RowTitles1-Detail 2 3 2 4 4 5 2 2" xfId="11957"/>
    <cellStyle name="RowTitles1-Detail 2 3 2 4 4 6" xfId="11958"/>
    <cellStyle name="RowTitles1-Detail 2 3 2 4 4 6 2" xfId="11959"/>
    <cellStyle name="RowTitles1-Detail 2 3 2 4 4 7" xfId="11960"/>
    <cellStyle name="RowTitles1-Detail 2 3 2 4 5" xfId="11961"/>
    <cellStyle name="RowTitles1-Detail 2 3 2 4 5 2" xfId="11962"/>
    <cellStyle name="RowTitles1-Detail 2 3 2 4 5 2 2" xfId="11963"/>
    <cellStyle name="RowTitles1-Detail 2 3 2 4 5 2 2 2" xfId="11964"/>
    <cellStyle name="RowTitles1-Detail 2 3 2 4 5 2 2 2 2" xfId="11965"/>
    <cellStyle name="RowTitles1-Detail 2 3 2 4 5 2 2 3" xfId="11966"/>
    <cellStyle name="RowTitles1-Detail 2 3 2 4 5 2 3" xfId="11967"/>
    <cellStyle name="RowTitles1-Detail 2 3 2 4 5 2 3 2" xfId="11968"/>
    <cellStyle name="RowTitles1-Detail 2 3 2 4 5 2 3 2 2" xfId="11969"/>
    <cellStyle name="RowTitles1-Detail 2 3 2 4 5 2 4" xfId="11970"/>
    <cellStyle name="RowTitles1-Detail 2 3 2 4 5 2 4 2" xfId="11971"/>
    <cellStyle name="RowTitles1-Detail 2 3 2 4 5 2 5" xfId="11972"/>
    <cellStyle name="RowTitles1-Detail 2 3 2 4 5 3" xfId="11973"/>
    <cellStyle name="RowTitles1-Detail 2 3 2 4 5 3 2" xfId="11974"/>
    <cellStyle name="RowTitles1-Detail 2 3 2 4 5 3 2 2" xfId="11975"/>
    <cellStyle name="RowTitles1-Detail 2 3 2 4 5 3 2 2 2" xfId="11976"/>
    <cellStyle name="RowTitles1-Detail 2 3 2 4 5 3 2 3" xfId="11977"/>
    <cellStyle name="RowTitles1-Detail 2 3 2 4 5 3 3" xfId="11978"/>
    <cellStyle name="RowTitles1-Detail 2 3 2 4 5 3 3 2" xfId="11979"/>
    <cellStyle name="RowTitles1-Detail 2 3 2 4 5 3 3 2 2" xfId="11980"/>
    <cellStyle name="RowTitles1-Detail 2 3 2 4 5 3 4" xfId="11981"/>
    <cellStyle name="RowTitles1-Detail 2 3 2 4 5 3 4 2" xfId="11982"/>
    <cellStyle name="RowTitles1-Detail 2 3 2 4 5 3 5" xfId="11983"/>
    <cellStyle name="RowTitles1-Detail 2 3 2 4 5 4" xfId="11984"/>
    <cellStyle name="RowTitles1-Detail 2 3 2 4 5 4 2" xfId="11985"/>
    <cellStyle name="RowTitles1-Detail 2 3 2 4 5 4 2 2" xfId="11986"/>
    <cellStyle name="RowTitles1-Detail 2 3 2 4 5 4 3" xfId="11987"/>
    <cellStyle name="RowTitles1-Detail 2 3 2 4 5 5" xfId="11988"/>
    <cellStyle name="RowTitles1-Detail 2 3 2 4 5 5 2" xfId="11989"/>
    <cellStyle name="RowTitles1-Detail 2 3 2 4 5 5 2 2" xfId="11990"/>
    <cellStyle name="RowTitles1-Detail 2 3 2 4 5 6" xfId="11991"/>
    <cellStyle name="RowTitles1-Detail 2 3 2 4 5 6 2" xfId="11992"/>
    <cellStyle name="RowTitles1-Detail 2 3 2 4 5 7" xfId="11993"/>
    <cellStyle name="RowTitles1-Detail 2 3 2 4 6" xfId="11994"/>
    <cellStyle name="RowTitles1-Detail 2 3 2 4 6 2" xfId="11995"/>
    <cellStyle name="RowTitles1-Detail 2 3 2 4 6 2 2" xfId="11996"/>
    <cellStyle name="RowTitles1-Detail 2 3 2 4 6 2 2 2" xfId="11997"/>
    <cellStyle name="RowTitles1-Detail 2 3 2 4 6 2 2 2 2" xfId="11998"/>
    <cellStyle name="RowTitles1-Detail 2 3 2 4 6 2 2 3" xfId="11999"/>
    <cellStyle name="RowTitles1-Detail 2 3 2 4 6 2 3" xfId="12000"/>
    <cellStyle name="RowTitles1-Detail 2 3 2 4 6 2 3 2" xfId="12001"/>
    <cellStyle name="RowTitles1-Detail 2 3 2 4 6 2 3 2 2" xfId="12002"/>
    <cellStyle name="RowTitles1-Detail 2 3 2 4 6 2 4" xfId="12003"/>
    <cellStyle name="RowTitles1-Detail 2 3 2 4 6 2 4 2" xfId="12004"/>
    <cellStyle name="RowTitles1-Detail 2 3 2 4 6 2 5" xfId="12005"/>
    <cellStyle name="RowTitles1-Detail 2 3 2 4 6 3" xfId="12006"/>
    <cellStyle name="RowTitles1-Detail 2 3 2 4 6 3 2" xfId="12007"/>
    <cellStyle name="RowTitles1-Detail 2 3 2 4 6 3 2 2" xfId="12008"/>
    <cellStyle name="RowTitles1-Detail 2 3 2 4 6 3 2 2 2" xfId="12009"/>
    <cellStyle name="RowTitles1-Detail 2 3 2 4 6 3 2 3" xfId="12010"/>
    <cellStyle name="RowTitles1-Detail 2 3 2 4 6 3 3" xfId="12011"/>
    <cellStyle name="RowTitles1-Detail 2 3 2 4 6 3 3 2" xfId="12012"/>
    <cellStyle name="RowTitles1-Detail 2 3 2 4 6 3 3 2 2" xfId="12013"/>
    <cellStyle name="RowTitles1-Detail 2 3 2 4 6 3 4" xfId="12014"/>
    <cellStyle name="RowTitles1-Detail 2 3 2 4 6 3 4 2" xfId="12015"/>
    <cellStyle name="RowTitles1-Detail 2 3 2 4 6 3 5" xfId="12016"/>
    <cellStyle name="RowTitles1-Detail 2 3 2 4 6 4" xfId="12017"/>
    <cellStyle name="RowTitles1-Detail 2 3 2 4 6 4 2" xfId="12018"/>
    <cellStyle name="RowTitles1-Detail 2 3 2 4 6 4 2 2" xfId="12019"/>
    <cellStyle name="RowTitles1-Detail 2 3 2 4 6 4 3" xfId="12020"/>
    <cellStyle name="RowTitles1-Detail 2 3 2 4 6 5" xfId="12021"/>
    <cellStyle name="RowTitles1-Detail 2 3 2 4 6 5 2" xfId="12022"/>
    <cellStyle name="RowTitles1-Detail 2 3 2 4 6 5 2 2" xfId="12023"/>
    <cellStyle name="RowTitles1-Detail 2 3 2 4 6 6" xfId="12024"/>
    <cellStyle name="RowTitles1-Detail 2 3 2 4 6 6 2" xfId="12025"/>
    <cellStyle name="RowTitles1-Detail 2 3 2 4 6 7" xfId="12026"/>
    <cellStyle name="RowTitles1-Detail 2 3 2 4 7" xfId="12027"/>
    <cellStyle name="RowTitles1-Detail 2 3 2 4 7 2" xfId="12028"/>
    <cellStyle name="RowTitles1-Detail 2 3 2 4 7 2 2" xfId="12029"/>
    <cellStyle name="RowTitles1-Detail 2 3 2 4 7 2 2 2" xfId="12030"/>
    <cellStyle name="RowTitles1-Detail 2 3 2 4 7 2 3" xfId="12031"/>
    <cellStyle name="RowTitles1-Detail 2 3 2 4 7 3" xfId="12032"/>
    <cellStyle name="RowTitles1-Detail 2 3 2 4 7 3 2" xfId="12033"/>
    <cellStyle name="RowTitles1-Detail 2 3 2 4 7 3 2 2" xfId="12034"/>
    <cellStyle name="RowTitles1-Detail 2 3 2 4 7 4" xfId="12035"/>
    <cellStyle name="RowTitles1-Detail 2 3 2 4 7 4 2" xfId="12036"/>
    <cellStyle name="RowTitles1-Detail 2 3 2 4 7 5" xfId="12037"/>
    <cellStyle name="RowTitles1-Detail 2 3 2 4 8" xfId="12038"/>
    <cellStyle name="RowTitles1-Detail 2 3 2 4 8 2" xfId="12039"/>
    <cellStyle name="RowTitles1-Detail 2 3 2 4 8 2 2" xfId="12040"/>
    <cellStyle name="RowTitles1-Detail 2 3 2 4 8 2 2 2" xfId="12041"/>
    <cellStyle name="RowTitles1-Detail 2 3 2 4 8 2 3" xfId="12042"/>
    <cellStyle name="RowTitles1-Detail 2 3 2 4 8 3" xfId="12043"/>
    <cellStyle name="RowTitles1-Detail 2 3 2 4 8 3 2" xfId="12044"/>
    <cellStyle name="RowTitles1-Detail 2 3 2 4 8 3 2 2" xfId="12045"/>
    <cellStyle name="RowTitles1-Detail 2 3 2 4 8 4" xfId="12046"/>
    <cellStyle name="RowTitles1-Detail 2 3 2 4 8 4 2" xfId="12047"/>
    <cellStyle name="RowTitles1-Detail 2 3 2 4 8 5" xfId="12048"/>
    <cellStyle name="RowTitles1-Detail 2 3 2 4 9" xfId="12049"/>
    <cellStyle name="RowTitles1-Detail 2 3 2 4 9 2" xfId="12050"/>
    <cellStyle name="RowTitles1-Detail 2 3 2 4 9 2 2" xfId="12051"/>
    <cellStyle name="RowTitles1-Detail 2 3 2 4_STUD aligned by INSTIT" xfId="12052"/>
    <cellStyle name="RowTitles1-Detail 2 3 2 5" xfId="12053"/>
    <cellStyle name="RowTitles1-Detail 2 3 2 5 2" xfId="12054"/>
    <cellStyle name="RowTitles1-Detail 2 3 2 5 2 2" xfId="12055"/>
    <cellStyle name="RowTitles1-Detail 2 3 2 5 2 2 2" xfId="12056"/>
    <cellStyle name="RowTitles1-Detail 2 3 2 5 2 2 2 2" xfId="12057"/>
    <cellStyle name="RowTitles1-Detail 2 3 2 5 2 2 2 2 2" xfId="12058"/>
    <cellStyle name="RowTitles1-Detail 2 3 2 5 2 2 2 3" xfId="12059"/>
    <cellStyle name="RowTitles1-Detail 2 3 2 5 2 2 3" xfId="12060"/>
    <cellStyle name="RowTitles1-Detail 2 3 2 5 2 2 3 2" xfId="12061"/>
    <cellStyle name="RowTitles1-Detail 2 3 2 5 2 2 3 2 2" xfId="12062"/>
    <cellStyle name="RowTitles1-Detail 2 3 2 5 2 2 4" xfId="12063"/>
    <cellStyle name="RowTitles1-Detail 2 3 2 5 2 2 4 2" xfId="12064"/>
    <cellStyle name="RowTitles1-Detail 2 3 2 5 2 2 5" xfId="12065"/>
    <cellStyle name="RowTitles1-Detail 2 3 2 5 2 3" xfId="12066"/>
    <cellStyle name="RowTitles1-Detail 2 3 2 5 2 3 2" xfId="12067"/>
    <cellStyle name="RowTitles1-Detail 2 3 2 5 2 3 2 2" xfId="12068"/>
    <cellStyle name="RowTitles1-Detail 2 3 2 5 2 3 2 2 2" xfId="12069"/>
    <cellStyle name="RowTitles1-Detail 2 3 2 5 2 3 2 3" xfId="12070"/>
    <cellStyle name="RowTitles1-Detail 2 3 2 5 2 3 3" xfId="12071"/>
    <cellStyle name="RowTitles1-Detail 2 3 2 5 2 3 3 2" xfId="12072"/>
    <cellStyle name="RowTitles1-Detail 2 3 2 5 2 3 3 2 2" xfId="12073"/>
    <cellStyle name="RowTitles1-Detail 2 3 2 5 2 3 4" xfId="12074"/>
    <cellStyle name="RowTitles1-Detail 2 3 2 5 2 3 4 2" xfId="12075"/>
    <cellStyle name="RowTitles1-Detail 2 3 2 5 2 3 5" xfId="12076"/>
    <cellStyle name="RowTitles1-Detail 2 3 2 5 2 4" xfId="12077"/>
    <cellStyle name="RowTitles1-Detail 2 3 2 5 2 4 2" xfId="12078"/>
    <cellStyle name="RowTitles1-Detail 2 3 2 5 2 5" xfId="12079"/>
    <cellStyle name="RowTitles1-Detail 2 3 2 5 2 5 2" xfId="12080"/>
    <cellStyle name="RowTitles1-Detail 2 3 2 5 2 5 2 2" xfId="12081"/>
    <cellStyle name="RowTitles1-Detail 2 3 2 5 2 5 3" xfId="12082"/>
    <cellStyle name="RowTitles1-Detail 2 3 2 5 2 6" xfId="12083"/>
    <cellStyle name="RowTitles1-Detail 2 3 2 5 2 6 2" xfId="12084"/>
    <cellStyle name="RowTitles1-Detail 2 3 2 5 2 6 2 2" xfId="12085"/>
    <cellStyle name="RowTitles1-Detail 2 3 2 5 3" xfId="12086"/>
    <cellStyle name="RowTitles1-Detail 2 3 2 5 3 2" xfId="12087"/>
    <cellStyle name="RowTitles1-Detail 2 3 2 5 3 2 2" xfId="12088"/>
    <cellStyle name="RowTitles1-Detail 2 3 2 5 3 2 2 2" xfId="12089"/>
    <cellStyle name="RowTitles1-Detail 2 3 2 5 3 2 2 2 2" xfId="12090"/>
    <cellStyle name="RowTitles1-Detail 2 3 2 5 3 2 2 3" xfId="12091"/>
    <cellStyle name="RowTitles1-Detail 2 3 2 5 3 2 3" xfId="12092"/>
    <cellStyle name="RowTitles1-Detail 2 3 2 5 3 2 3 2" xfId="12093"/>
    <cellStyle name="RowTitles1-Detail 2 3 2 5 3 2 3 2 2" xfId="12094"/>
    <cellStyle name="RowTitles1-Detail 2 3 2 5 3 2 4" xfId="12095"/>
    <cellStyle name="RowTitles1-Detail 2 3 2 5 3 2 4 2" xfId="12096"/>
    <cellStyle name="RowTitles1-Detail 2 3 2 5 3 2 5" xfId="12097"/>
    <cellStyle name="RowTitles1-Detail 2 3 2 5 3 3" xfId="12098"/>
    <cellStyle name="RowTitles1-Detail 2 3 2 5 3 3 2" xfId="12099"/>
    <cellStyle name="RowTitles1-Detail 2 3 2 5 3 3 2 2" xfId="12100"/>
    <cellStyle name="RowTitles1-Detail 2 3 2 5 3 3 2 2 2" xfId="12101"/>
    <cellStyle name="RowTitles1-Detail 2 3 2 5 3 3 2 3" xfId="12102"/>
    <cellStyle name="RowTitles1-Detail 2 3 2 5 3 3 3" xfId="12103"/>
    <cellStyle name="RowTitles1-Detail 2 3 2 5 3 3 3 2" xfId="12104"/>
    <cellStyle name="RowTitles1-Detail 2 3 2 5 3 3 3 2 2" xfId="12105"/>
    <cellStyle name="RowTitles1-Detail 2 3 2 5 3 3 4" xfId="12106"/>
    <cellStyle name="RowTitles1-Detail 2 3 2 5 3 3 4 2" xfId="12107"/>
    <cellStyle name="RowTitles1-Detail 2 3 2 5 3 3 5" xfId="12108"/>
    <cellStyle name="RowTitles1-Detail 2 3 2 5 3 4" xfId="12109"/>
    <cellStyle name="RowTitles1-Detail 2 3 2 5 3 4 2" xfId="12110"/>
    <cellStyle name="RowTitles1-Detail 2 3 2 5 3 5" xfId="12111"/>
    <cellStyle name="RowTitles1-Detail 2 3 2 5 3 5 2" xfId="12112"/>
    <cellStyle name="RowTitles1-Detail 2 3 2 5 3 5 2 2" xfId="12113"/>
    <cellStyle name="RowTitles1-Detail 2 3 2 5 3 6" xfId="12114"/>
    <cellStyle name="RowTitles1-Detail 2 3 2 5 3 6 2" xfId="12115"/>
    <cellStyle name="RowTitles1-Detail 2 3 2 5 3 7" xfId="12116"/>
    <cellStyle name="RowTitles1-Detail 2 3 2 5 4" xfId="12117"/>
    <cellStyle name="RowTitles1-Detail 2 3 2 5 4 2" xfId="12118"/>
    <cellStyle name="RowTitles1-Detail 2 3 2 5 4 2 2" xfId="12119"/>
    <cellStyle name="RowTitles1-Detail 2 3 2 5 4 2 2 2" xfId="12120"/>
    <cellStyle name="RowTitles1-Detail 2 3 2 5 4 2 2 2 2" xfId="12121"/>
    <cellStyle name="RowTitles1-Detail 2 3 2 5 4 2 2 3" xfId="12122"/>
    <cellStyle name="RowTitles1-Detail 2 3 2 5 4 2 3" xfId="12123"/>
    <cellStyle name="RowTitles1-Detail 2 3 2 5 4 2 3 2" xfId="12124"/>
    <cellStyle name="RowTitles1-Detail 2 3 2 5 4 2 3 2 2" xfId="12125"/>
    <cellStyle name="RowTitles1-Detail 2 3 2 5 4 2 4" xfId="12126"/>
    <cellStyle name="RowTitles1-Detail 2 3 2 5 4 2 4 2" xfId="12127"/>
    <cellStyle name="RowTitles1-Detail 2 3 2 5 4 2 5" xfId="12128"/>
    <cellStyle name="RowTitles1-Detail 2 3 2 5 4 3" xfId="12129"/>
    <cellStyle name="RowTitles1-Detail 2 3 2 5 4 3 2" xfId="12130"/>
    <cellStyle name="RowTitles1-Detail 2 3 2 5 4 3 2 2" xfId="12131"/>
    <cellStyle name="RowTitles1-Detail 2 3 2 5 4 3 2 2 2" xfId="12132"/>
    <cellStyle name="RowTitles1-Detail 2 3 2 5 4 3 2 3" xfId="12133"/>
    <cellStyle name="RowTitles1-Detail 2 3 2 5 4 3 3" xfId="12134"/>
    <cellStyle name="RowTitles1-Detail 2 3 2 5 4 3 3 2" xfId="12135"/>
    <cellStyle name="RowTitles1-Detail 2 3 2 5 4 3 3 2 2" xfId="12136"/>
    <cellStyle name="RowTitles1-Detail 2 3 2 5 4 3 4" xfId="12137"/>
    <cellStyle name="RowTitles1-Detail 2 3 2 5 4 3 4 2" xfId="12138"/>
    <cellStyle name="RowTitles1-Detail 2 3 2 5 4 3 5" xfId="12139"/>
    <cellStyle name="RowTitles1-Detail 2 3 2 5 4 4" xfId="12140"/>
    <cellStyle name="RowTitles1-Detail 2 3 2 5 4 4 2" xfId="12141"/>
    <cellStyle name="RowTitles1-Detail 2 3 2 5 4 5" xfId="12142"/>
    <cellStyle name="RowTitles1-Detail 2 3 2 5 4 5 2" xfId="12143"/>
    <cellStyle name="RowTitles1-Detail 2 3 2 5 4 5 2 2" xfId="12144"/>
    <cellStyle name="RowTitles1-Detail 2 3 2 5 4 5 3" xfId="12145"/>
    <cellStyle name="RowTitles1-Detail 2 3 2 5 4 6" xfId="12146"/>
    <cellStyle name="RowTitles1-Detail 2 3 2 5 4 6 2" xfId="12147"/>
    <cellStyle name="RowTitles1-Detail 2 3 2 5 4 6 2 2" xfId="12148"/>
    <cellStyle name="RowTitles1-Detail 2 3 2 5 4 7" xfId="12149"/>
    <cellStyle name="RowTitles1-Detail 2 3 2 5 4 7 2" xfId="12150"/>
    <cellStyle name="RowTitles1-Detail 2 3 2 5 4 8" xfId="12151"/>
    <cellStyle name="RowTitles1-Detail 2 3 2 5 5" xfId="12152"/>
    <cellStyle name="RowTitles1-Detail 2 3 2 5 5 2" xfId="12153"/>
    <cellStyle name="RowTitles1-Detail 2 3 2 5 5 2 2" xfId="12154"/>
    <cellStyle name="RowTitles1-Detail 2 3 2 5 5 2 2 2" xfId="12155"/>
    <cellStyle name="RowTitles1-Detail 2 3 2 5 5 2 2 2 2" xfId="12156"/>
    <cellStyle name="RowTitles1-Detail 2 3 2 5 5 2 2 3" xfId="12157"/>
    <cellStyle name="RowTitles1-Detail 2 3 2 5 5 2 3" xfId="12158"/>
    <cellStyle name="RowTitles1-Detail 2 3 2 5 5 2 3 2" xfId="12159"/>
    <cellStyle name="RowTitles1-Detail 2 3 2 5 5 2 3 2 2" xfId="12160"/>
    <cellStyle name="RowTitles1-Detail 2 3 2 5 5 2 4" xfId="12161"/>
    <cellStyle name="RowTitles1-Detail 2 3 2 5 5 2 4 2" xfId="12162"/>
    <cellStyle name="RowTitles1-Detail 2 3 2 5 5 2 5" xfId="12163"/>
    <cellStyle name="RowTitles1-Detail 2 3 2 5 5 3" xfId="12164"/>
    <cellStyle name="RowTitles1-Detail 2 3 2 5 5 3 2" xfId="12165"/>
    <cellStyle name="RowTitles1-Detail 2 3 2 5 5 3 2 2" xfId="12166"/>
    <cellStyle name="RowTitles1-Detail 2 3 2 5 5 3 2 2 2" xfId="12167"/>
    <cellStyle name="RowTitles1-Detail 2 3 2 5 5 3 2 3" xfId="12168"/>
    <cellStyle name="RowTitles1-Detail 2 3 2 5 5 3 3" xfId="12169"/>
    <cellStyle name="RowTitles1-Detail 2 3 2 5 5 3 3 2" xfId="12170"/>
    <cellStyle name="RowTitles1-Detail 2 3 2 5 5 3 3 2 2" xfId="12171"/>
    <cellStyle name="RowTitles1-Detail 2 3 2 5 5 3 4" xfId="12172"/>
    <cellStyle name="RowTitles1-Detail 2 3 2 5 5 3 4 2" xfId="12173"/>
    <cellStyle name="RowTitles1-Detail 2 3 2 5 5 3 5" xfId="12174"/>
    <cellStyle name="RowTitles1-Detail 2 3 2 5 5 4" xfId="12175"/>
    <cellStyle name="RowTitles1-Detail 2 3 2 5 5 4 2" xfId="12176"/>
    <cellStyle name="RowTitles1-Detail 2 3 2 5 5 4 2 2" xfId="12177"/>
    <cellStyle name="RowTitles1-Detail 2 3 2 5 5 4 3" xfId="12178"/>
    <cellStyle name="RowTitles1-Detail 2 3 2 5 5 5" xfId="12179"/>
    <cellStyle name="RowTitles1-Detail 2 3 2 5 5 5 2" xfId="12180"/>
    <cellStyle name="RowTitles1-Detail 2 3 2 5 5 5 2 2" xfId="12181"/>
    <cellStyle name="RowTitles1-Detail 2 3 2 5 5 6" xfId="12182"/>
    <cellStyle name="RowTitles1-Detail 2 3 2 5 5 6 2" xfId="12183"/>
    <cellStyle name="RowTitles1-Detail 2 3 2 5 5 7" xfId="12184"/>
    <cellStyle name="RowTitles1-Detail 2 3 2 5 6" xfId="12185"/>
    <cellStyle name="RowTitles1-Detail 2 3 2 5 6 2" xfId="12186"/>
    <cellStyle name="RowTitles1-Detail 2 3 2 5 6 2 2" xfId="12187"/>
    <cellStyle name="RowTitles1-Detail 2 3 2 5 6 2 2 2" xfId="12188"/>
    <cellStyle name="RowTitles1-Detail 2 3 2 5 6 2 2 2 2" xfId="12189"/>
    <cellStyle name="RowTitles1-Detail 2 3 2 5 6 2 2 3" xfId="12190"/>
    <cellStyle name="RowTitles1-Detail 2 3 2 5 6 2 3" xfId="12191"/>
    <cellStyle name="RowTitles1-Detail 2 3 2 5 6 2 3 2" xfId="12192"/>
    <cellStyle name="RowTitles1-Detail 2 3 2 5 6 2 3 2 2" xfId="12193"/>
    <cellStyle name="RowTitles1-Detail 2 3 2 5 6 2 4" xfId="12194"/>
    <cellStyle name="RowTitles1-Detail 2 3 2 5 6 2 4 2" xfId="12195"/>
    <cellStyle name="RowTitles1-Detail 2 3 2 5 6 2 5" xfId="12196"/>
    <cellStyle name="RowTitles1-Detail 2 3 2 5 6 3" xfId="12197"/>
    <cellStyle name="RowTitles1-Detail 2 3 2 5 6 3 2" xfId="12198"/>
    <cellStyle name="RowTitles1-Detail 2 3 2 5 6 3 2 2" xfId="12199"/>
    <cellStyle name="RowTitles1-Detail 2 3 2 5 6 3 2 2 2" xfId="12200"/>
    <cellStyle name="RowTitles1-Detail 2 3 2 5 6 3 2 3" xfId="12201"/>
    <cellStyle name="RowTitles1-Detail 2 3 2 5 6 3 3" xfId="12202"/>
    <cellStyle name="RowTitles1-Detail 2 3 2 5 6 3 3 2" xfId="12203"/>
    <cellStyle name="RowTitles1-Detail 2 3 2 5 6 3 3 2 2" xfId="12204"/>
    <cellStyle name="RowTitles1-Detail 2 3 2 5 6 3 4" xfId="12205"/>
    <cellStyle name="RowTitles1-Detail 2 3 2 5 6 3 4 2" xfId="12206"/>
    <cellStyle name="RowTitles1-Detail 2 3 2 5 6 3 5" xfId="12207"/>
    <cellStyle name="RowTitles1-Detail 2 3 2 5 6 4" xfId="12208"/>
    <cellStyle name="RowTitles1-Detail 2 3 2 5 6 4 2" xfId="12209"/>
    <cellStyle name="RowTitles1-Detail 2 3 2 5 6 4 2 2" xfId="12210"/>
    <cellStyle name="RowTitles1-Detail 2 3 2 5 6 4 3" xfId="12211"/>
    <cellStyle name="RowTitles1-Detail 2 3 2 5 6 5" xfId="12212"/>
    <cellStyle name="RowTitles1-Detail 2 3 2 5 6 5 2" xfId="12213"/>
    <cellStyle name="RowTitles1-Detail 2 3 2 5 6 5 2 2" xfId="12214"/>
    <cellStyle name="RowTitles1-Detail 2 3 2 5 6 6" xfId="12215"/>
    <cellStyle name="RowTitles1-Detail 2 3 2 5 6 6 2" xfId="12216"/>
    <cellStyle name="RowTitles1-Detail 2 3 2 5 6 7" xfId="12217"/>
    <cellStyle name="RowTitles1-Detail 2 3 2 5 7" xfId="12218"/>
    <cellStyle name="RowTitles1-Detail 2 3 2 5 7 2" xfId="12219"/>
    <cellStyle name="RowTitles1-Detail 2 3 2 5 7 2 2" xfId="12220"/>
    <cellStyle name="RowTitles1-Detail 2 3 2 5 7 2 2 2" xfId="12221"/>
    <cellStyle name="RowTitles1-Detail 2 3 2 5 7 2 3" xfId="12222"/>
    <cellStyle name="RowTitles1-Detail 2 3 2 5 7 3" xfId="12223"/>
    <cellStyle name="RowTitles1-Detail 2 3 2 5 7 3 2" xfId="12224"/>
    <cellStyle name="RowTitles1-Detail 2 3 2 5 7 3 2 2" xfId="12225"/>
    <cellStyle name="RowTitles1-Detail 2 3 2 5 7 4" xfId="12226"/>
    <cellStyle name="RowTitles1-Detail 2 3 2 5 7 4 2" xfId="12227"/>
    <cellStyle name="RowTitles1-Detail 2 3 2 5 7 5" xfId="12228"/>
    <cellStyle name="RowTitles1-Detail 2 3 2 5 8" xfId="12229"/>
    <cellStyle name="RowTitles1-Detail 2 3 2 5 8 2" xfId="12230"/>
    <cellStyle name="RowTitles1-Detail 2 3 2 5 9" xfId="12231"/>
    <cellStyle name="RowTitles1-Detail 2 3 2 5 9 2" xfId="12232"/>
    <cellStyle name="RowTitles1-Detail 2 3 2 5 9 2 2" xfId="12233"/>
    <cellStyle name="RowTitles1-Detail 2 3 2 5_STUD aligned by INSTIT" xfId="12234"/>
    <cellStyle name="RowTitles1-Detail 2 3 2 6" xfId="12235"/>
    <cellStyle name="RowTitles1-Detail 2 3 2 6 2" xfId="12236"/>
    <cellStyle name="RowTitles1-Detail 2 3 2 6 2 2" xfId="12237"/>
    <cellStyle name="RowTitles1-Detail 2 3 2 6 2 2 2" xfId="12238"/>
    <cellStyle name="RowTitles1-Detail 2 3 2 6 2 2 2 2" xfId="12239"/>
    <cellStyle name="RowTitles1-Detail 2 3 2 6 2 2 3" xfId="12240"/>
    <cellStyle name="RowTitles1-Detail 2 3 2 6 2 3" xfId="12241"/>
    <cellStyle name="RowTitles1-Detail 2 3 2 6 2 3 2" xfId="12242"/>
    <cellStyle name="RowTitles1-Detail 2 3 2 6 2 3 2 2" xfId="12243"/>
    <cellStyle name="RowTitles1-Detail 2 3 2 6 2 4" xfId="12244"/>
    <cellStyle name="RowTitles1-Detail 2 3 2 6 2 4 2" xfId="12245"/>
    <cellStyle name="RowTitles1-Detail 2 3 2 6 2 5" xfId="12246"/>
    <cellStyle name="RowTitles1-Detail 2 3 2 6 3" xfId="12247"/>
    <cellStyle name="RowTitles1-Detail 2 3 2 6 3 2" xfId="12248"/>
    <cellStyle name="RowTitles1-Detail 2 3 2 6 3 2 2" xfId="12249"/>
    <cellStyle name="RowTitles1-Detail 2 3 2 6 3 2 2 2" xfId="12250"/>
    <cellStyle name="RowTitles1-Detail 2 3 2 6 3 2 3" xfId="12251"/>
    <cellStyle name="RowTitles1-Detail 2 3 2 6 3 3" xfId="12252"/>
    <cellStyle name="RowTitles1-Detail 2 3 2 6 3 3 2" xfId="12253"/>
    <cellStyle name="RowTitles1-Detail 2 3 2 6 3 3 2 2" xfId="12254"/>
    <cellStyle name="RowTitles1-Detail 2 3 2 6 3 4" xfId="12255"/>
    <cellStyle name="RowTitles1-Detail 2 3 2 6 3 4 2" xfId="12256"/>
    <cellStyle name="RowTitles1-Detail 2 3 2 6 3 5" xfId="12257"/>
    <cellStyle name="RowTitles1-Detail 2 3 2 6 4" xfId="12258"/>
    <cellStyle name="RowTitles1-Detail 2 3 2 6 4 2" xfId="12259"/>
    <cellStyle name="RowTitles1-Detail 2 3 2 6 5" xfId="12260"/>
    <cellStyle name="RowTitles1-Detail 2 3 2 6 5 2" xfId="12261"/>
    <cellStyle name="RowTitles1-Detail 2 3 2 6 5 2 2" xfId="12262"/>
    <cellStyle name="RowTitles1-Detail 2 3 2 6 5 3" xfId="12263"/>
    <cellStyle name="RowTitles1-Detail 2 3 2 6 6" xfId="12264"/>
    <cellStyle name="RowTitles1-Detail 2 3 2 6 6 2" xfId="12265"/>
    <cellStyle name="RowTitles1-Detail 2 3 2 6 6 2 2" xfId="12266"/>
    <cellStyle name="RowTitles1-Detail 2 3 2 7" xfId="12267"/>
    <cellStyle name="RowTitles1-Detail 2 3 2 7 2" xfId="12268"/>
    <cellStyle name="RowTitles1-Detail 2 3 2 7 2 2" xfId="12269"/>
    <cellStyle name="RowTitles1-Detail 2 3 2 7 2 2 2" xfId="12270"/>
    <cellStyle name="RowTitles1-Detail 2 3 2 7 2 2 2 2" xfId="12271"/>
    <cellStyle name="RowTitles1-Detail 2 3 2 7 2 2 3" xfId="12272"/>
    <cellStyle name="RowTitles1-Detail 2 3 2 7 2 3" xfId="12273"/>
    <cellStyle name="RowTitles1-Detail 2 3 2 7 2 3 2" xfId="12274"/>
    <cellStyle name="RowTitles1-Detail 2 3 2 7 2 3 2 2" xfId="12275"/>
    <cellStyle name="RowTitles1-Detail 2 3 2 7 2 4" xfId="12276"/>
    <cellStyle name="RowTitles1-Detail 2 3 2 7 2 4 2" xfId="12277"/>
    <cellStyle name="RowTitles1-Detail 2 3 2 7 2 5" xfId="12278"/>
    <cellStyle name="RowTitles1-Detail 2 3 2 7 3" xfId="12279"/>
    <cellStyle name="RowTitles1-Detail 2 3 2 7 3 2" xfId="12280"/>
    <cellStyle name="RowTitles1-Detail 2 3 2 7 3 2 2" xfId="12281"/>
    <cellStyle name="RowTitles1-Detail 2 3 2 7 3 2 2 2" xfId="12282"/>
    <cellStyle name="RowTitles1-Detail 2 3 2 7 3 2 3" xfId="12283"/>
    <cellStyle name="RowTitles1-Detail 2 3 2 7 3 3" xfId="12284"/>
    <cellStyle name="RowTitles1-Detail 2 3 2 7 3 3 2" xfId="12285"/>
    <cellStyle name="RowTitles1-Detail 2 3 2 7 3 3 2 2" xfId="12286"/>
    <cellStyle name="RowTitles1-Detail 2 3 2 7 3 4" xfId="12287"/>
    <cellStyle name="RowTitles1-Detail 2 3 2 7 3 4 2" xfId="12288"/>
    <cellStyle name="RowTitles1-Detail 2 3 2 7 3 5" xfId="12289"/>
    <cellStyle name="RowTitles1-Detail 2 3 2 7 4" xfId="12290"/>
    <cellStyle name="RowTitles1-Detail 2 3 2 7 4 2" xfId="12291"/>
    <cellStyle name="RowTitles1-Detail 2 3 2 7 5" xfId="12292"/>
    <cellStyle name="RowTitles1-Detail 2 3 2 7 5 2" xfId="12293"/>
    <cellStyle name="RowTitles1-Detail 2 3 2 7 5 2 2" xfId="12294"/>
    <cellStyle name="RowTitles1-Detail 2 3 2 7 6" xfId="12295"/>
    <cellStyle name="RowTitles1-Detail 2 3 2 7 6 2" xfId="12296"/>
    <cellStyle name="RowTitles1-Detail 2 3 2 7 7" xfId="12297"/>
    <cellStyle name="RowTitles1-Detail 2 3 2 8" xfId="12298"/>
    <cellStyle name="RowTitles1-Detail 2 3 2 8 2" xfId="12299"/>
    <cellStyle name="RowTitles1-Detail 2 3 2 8 2 2" xfId="12300"/>
    <cellStyle name="RowTitles1-Detail 2 3 2 8 2 2 2" xfId="12301"/>
    <cellStyle name="RowTitles1-Detail 2 3 2 8 2 2 2 2" xfId="12302"/>
    <cellStyle name="RowTitles1-Detail 2 3 2 8 2 2 3" xfId="12303"/>
    <cellStyle name="RowTitles1-Detail 2 3 2 8 2 3" xfId="12304"/>
    <cellStyle name="RowTitles1-Detail 2 3 2 8 2 3 2" xfId="12305"/>
    <cellStyle name="RowTitles1-Detail 2 3 2 8 2 3 2 2" xfId="12306"/>
    <cellStyle name="RowTitles1-Detail 2 3 2 8 2 4" xfId="12307"/>
    <cellStyle name="RowTitles1-Detail 2 3 2 8 2 4 2" xfId="12308"/>
    <cellStyle name="RowTitles1-Detail 2 3 2 8 2 5" xfId="12309"/>
    <cellStyle name="RowTitles1-Detail 2 3 2 8 3" xfId="12310"/>
    <cellStyle name="RowTitles1-Detail 2 3 2 8 3 2" xfId="12311"/>
    <cellStyle name="RowTitles1-Detail 2 3 2 8 3 2 2" xfId="12312"/>
    <cellStyle name="RowTitles1-Detail 2 3 2 8 3 2 2 2" xfId="12313"/>
    <cellStyle name="RowTitles1-Detail 2 3 2 8 3 2 3" xfId="12314"/>
    <cellStyle name="RowTitles1-Detail 2 3 2 8 3 3" xfId="12315"/>
    <cellStyle name="RowTitles1-Detail 2 3 2 8 3 3 2" xfId="12316"/>
    <cellStyle name="RowTitles1-Detail 2 3 2 8 3 3 2 2" xfId="12317"/>
    <cellStyle name="RowTitles1-Detail 2 3 2 8 3 4" xfId="12318"/>
    <cellStyle name="RowTitles1-Detail 2 3 2 8 3 4 2" xfId="12319"/>
    <cellStyle name="RowTitles1-Detail 2 3 2 8 3 5" xfId="12320"/>
    <cellStyle name="RowTitles1-Detail 2 3 2 8 4" xfId="12321"/>
    <cellStyle name="RowTitles1-Detail 2 3 2 8 4 2" xfId="12322"/>
    <cellStyle name="RowTitles1-Detail 2 3 2 8 5" xfId="12323"/>
    <cellStyle name="RowTitles1-Detail 2 3 2 8 5 2" xfId="12324"/>
    <cellStyle name="RowTitles1-Detail 2 3 2 8 5 2 2" xfId="12325"/>
    <cellStyle name="RowTitles1-Detail 2 3 2 8 5 3" xfId="12326"/>
    <cellStyle name="RowTitles1-Detail 2 3 2 8 6" xfId="12327"/>
    <cellStyle name="RowTitles1-Detail 2 3 2 8 6 2" xfId="12328"/>
    <cellStyle name="RowTitles1-Detail 2 3 2 8 6 2 2" xfId="12329"/>
    <cellStyle name="RowTitles1-Detail 2 3 2 8 7" xfId="12330"/>
    <cellStyle name="RowTitles1-Detail 2 3 2 8 7 2" xfId="12331"/>
    <cellStyle name="RowTitles1-Detail 2 3 2 8 8" xfId="12332"/>
    <cellStyle name="RowTitles1-Detail 2 3 2 9" xfId="12333"/>
    <cellStyle name="RowTitles1-Detail 2 3 2 9 2" xfId="12334"/>
    <cellStyle name="RowTitles1-Detail 2 3 2 9 2 2" xfId="12335"/>
    <cellStyle name="RowTitles1-Detail 2 3 2 9 2 2 2" xfId="12336"/>
    <cellStyle name="RowTitles1-Detail 2 3 2 9 2 2 2 2" xfId="12337"/>
    <cellStyle name="RowTitles1-Detail 2 3 2 9 2 2 3" xfId="12338"/>
    <cellStyle name="RowTitles1-Detail 2 3 2 9 2 3" xfId="12339"/>
    <cellStyle name="RowTitles1-Detail 2 3 2 9 2 3 2" xfId="12340"/>
    <cellStyle name="RowTitles1-Detail 2 3 2 9 2 3 2 2" xfId="12341"/>
    <cellStyle name="RowTitles1-Detail 2 3 2 9 2 4" xfId="12342"/>
    <cellStyle name="RowTitles1-Detail 2 3 2 9 2 4 2" xfId="12343"/>
    <cellStyle name="RowTitles1-Detail 2 3 2 9 2 5" xfId="12344"/>
    <cellStyle name="RowTitles1-Detail 2 3 2 9 3" xfId="12345"/>
    <cellStyle name="RowTitles1-Detail 2 3 2 9 3 2" xfId="12346"/>
    <cellStyle name="RowTitles1-Detail 2 3 2 9 3 2 2" xfId="12347"/>
    <cellStyle name="RowTitles1-Detail 2 3 2 9 3 2 2 2" xfId="12348"/>
    <cellStyle name="RowTitles1-Detail 2 3 2 9 3 2 3" xfId="12349"/>
    <cellStyle name="RowTitles1-Detail 2 3 2 9 3 3" xfId="12350"/>
    <cellStyle name="RowTitles1-Detail 2 3 2 9 3 3 2" xfId="12351"/>
    <cellStyle name="RowTitles1-Detail 2 3 2 9 3 3 2 2" xfId="12352"/>
    <cellStyle name="RowTitles1-Detail 2 3 2 9 3 4" xfId="12353"/>
    <cellStyle name="RowTitles1-Detail 2 3 2 9 3 4 2" xfId="12354"/>
    <cellStyle name="RowTitles1-Detail 2 3 2 9 3 5" xfId="12355"/>
    <cellStyle name="RowTitles1-Detail 2 3 2 9 4" xfId="12356"/>
    <cellStyle name="RowTitles1-Detail 2 3 2 9 4 2" xfId="12357"/>
    <cellStyle name="RowTitles1-Detail 2 3 2 9 4 2 2" xfId="12358"/>
    <cellStyle name="RowTitles1-Detail 2 3 2 9 4 3" xfId="12359"/>
    <cellStyle name="RowTitles1-Detail 2 3 2 9 5" xfId="12360"/>
    <cellStyle name="RowTitles1-Detail 2 3 2 9 5 2" xfId="12361"/>
    <cellStyle name="RowTitles1-Detail 2 3 2 9 5 2 2" xfId="12362"/>
    <cellStyle name="RowTitles1-Detail 2 3 2 9 6" xfId="12363"/>
    <cellStyle name="RowTitles1-Detail 2 3 2 9 6 2" xfId="12364"/>
    <cellStyle name="RowTitles1-Detail 2 3 2 9 7" xfId="12365"/>
    <cellStyle name="RowTitles1-Detail 2 3 2_STUD aligned by INSTIT" xfId="12366"/>
    <cellStyle name="RowTitles1-Detail 2 3 3" xfId="12367"/>
    <cellStyle name="RowTitles1-Detail 2 3 3 10" xfId="12368"/>
    <cellStyle name="RowTitles1-Detail 2 3 3 10 2" xfId="12369"/>
    <cellStyle name="RowTitles1-Detail 2 3 3 10 2 2" xfId="12370"/>
    <cellStyle name="RowTitles1-Detail 2 3 3 10 2 2 2" xfId="12371"/>
    <cellStyle name="RowTitles1-Detail 2 3 3 10 2 3" xfId="12372"/>
    <cellStyle name="RowTitles1-Detail 2 3 3 10 3" xfId="12373"/>
    <cellStyle name="RowTitles1-Detail 2 3 3 10 3 2" xfId="12374"/>
    <cellStyle name="RowTitles1-Detail 2 3 3 10 3 2 2" xfId="12375"/>
    <cellStyle name="RowTitles1-Detail 2 3 3 10 4" xfId="12376"/>
    <cellStyle name="RowTitles1-Detail 2 3 3 10 4 2" xfId="12377"/>
    <cellStyle name="RowTitles1-Detail 2 3 3 10 5" xfId="12378"/>
    <cellStyle name="RowTitles1-Detail 2 3 3 11" xfId="12379"/>
    <cellStyle name="RowTitles1-Detail 2 3 3 11 2" xfId="12380"/>
    <cellStyle name="RowTitles1-Detail 2 3 3 12" xfId="12381"/>
    <cellStyle name="RowTitles1-Detail 2 3 3 12 2" xfId="12382"/>
    <cellStyle name="RowTitles1-Detail 2 3 3 12 2 2" xfId="12383"/>
    <cellStyle name="RowTitles1-Detail 2 3 3 2" xfId="12384"/>
    <cellStyle name="RowTitles1-Detail 2 3 3 2 2" xfId="12385"/>
    <cellStyle name="RowTitles1-Detail 2 3 3 2 2 2" xfId="12386"/>
    <cellStyle name="RowTitles1-Detail 2 3 3 2 2 2 2" xfId="12387"/>
    <cellStyle name="RowTitles1-Detail 2 3 3 2 2 2 2 2" xfId="12388"/>
    <cellStyle name="RowTitles1-Detail 2 3 3 2 2 2 2 2 2" xfId="12389"/>
    <cellStyle name="RowTitles1-Detail 2 3 3 2 2 2 2 3" xfId="12390"/>
    <cellStyle name="RowTitles1-Detail 2 3 3 2 2 2 3" xfId="12391"/>
    <cellStyle name="RowTitles1-Detail 2 3 3 2 2 2 3 2" xfId="12392"/>
    <cellStyle name="RowTitles1-Detail 2 3 3 2 2 2 3 2 2" xfId="12393"/>
    <cellStyle name="RowTitles1-Detail 2 3 3 2 2 2 4" xfId="12394"/>
    <cellStyle name="RowTitles1-Detail 2 3 3 2 2 2 4 2" xfId="12395"/>
    <cellStyle name="RowTitles1-Detail 2 3 3 2 2 2 5" xfId="12396"/>
    <cellStyle name="RowTitles1-Detail 2 3 3 2 2 3" xfId="12397"/>
    <cellStyle name="RowTitles1-Detail 2 3 3 2 2 3 2" xfId="12398"/>
    <cellStyle name="RowTitles1-Detail 2 3 3 2 2 3 2 2" xfId="12399"/>
    <cellStyle name="RowTitles1-Detail 2 3 3 2 2 3 2 2 2" xfId="12400"/>
    <cellStyle name="RowTitles1-Detail 2 3 3 2 2 3 2 3" xfId="12401"/>
    <cellStyle name="RowTitles1-Detail 2 3 3 2 2 3 3" xfId="12402"/>
    <cellStyle name="RowTitles1-Detail 2 3 3 2 2 3 3 2" xfId="12403"/>
    <cellStyle name="RowTitles1-Detail 2 3 3 2 2 3 3 2 2" xfId="12404"/>
    <cellStyle name="RowTitles1-Detail 2 3 3 2 2 3 4" xfId="12405"/>
    <cellStyle name="RowTitles1-Detail 2 3 3 2 2 3 4 2" xfId="12406"/>
    <cellStyle name="RowTitles1-Detail 2 3 3 2 2 3 5" xfId="12407"/>
    <cellStyle name="RowTitles1-Detail 2 3 3 2 2 4" xfId="12408"/>
    <cellStyle name="RowTitles1-Detail 2 3 3 2 2 4 2" xfId="12409"/>
    <cellStyle name="RowTitles1-Detail 2 3 3 2 2 5" xfId="12410"/>
    <cellStyle name="RowTitles1-Detail 2 3 3 2 2 5 2" xfId="12411"/>
    <cellStyle name="RowTitles1-Detail 2 3 3 2 2 5 2 2" xfId="12412"/>
    <cellStyle name="RowTitles1-Detail 2 3 3 2 3" xfId="12413"/>
    <cellStyle name="RowTitles1-Detail 2 3 3 2 3 2" xfId="12414"/>
    <cellStyle name="RowTitles1-Detail 2 3 3 2 3 2 2" xfId="12415"/>
    <cellStyle name="RowTitles1-Detail 2 3 3 2 3 2 2 2" xfId="12416"/>
    <cellStyle name="RowTitles1-Detail 2 3 3 2 3 2 2 2 2" xfId="12417"/>
    <cellStyle name="RowTitles1-Detail 2 3 3 2 3 2 2 3" xfId="12418"/>
    <cellStyle name="RowTitles1-Detail 2 3 3 2 3 2 3" xfId="12419"/>
    <cellStyle name="RowTitles1-Detail 2 3 3 2 3 2 3 2" xfId="12420"/>
    <cellStyle name="RowTitles1-Detail 2 3 3 2 3 2 3 2 2" xfId="12421"/>
    <cellStyle name="RowTitles1-Detail 2 3 3 2 3 2 4" xfId="12422"/>
    <cellStyle name="RowTitles1-Detail 2 3 3 2 3 2 4 2" xfId="12423"/>
    <cellStyle name="RowTitles1-Detail 2 3 3 2 3 2 5" xfId="12424"/>
    <cellStyle name="RowTitles1-Detail 2 3 3 2 3 3" xfId="12425"/>
    <cellStyle name="RowTitles1-Detail 2 3 3 2 3 3 2" xfId="12426"/>
    <cellStyle name="RowTitles1-Detail 2 3 3 2 3 3 2 2" xfId="12427"/>
    <cellStyle name="RowTitles1-Detail 2 3 3 2 3 3 2 2 2" xfId="12428"/>
    <cellStyle name="RowTitles1-Detail 2 3 3 2 3 3 2 3" xfId="12429"/>
    <cellStyle name="RowTitles1-Detail 2 3 3 2 3 3 3" xfId="12430"/>
    <cellStyle name="RowTitles1-Detail 2 3 3 2 3 3 3 2" xfId="12431"/>
    <cellStyle name="RowTitles1-Detail 2 3 3 2 3 3 3 2 2" xfId="12432"/>
    <cellStyle name="RowTitles1-Detail 2 3 3 2 3 3 4" xfId="12433"/>
    <cellStyle name="RowTitles1-Detail 2 3 3 2 3 3 4 2" xfId="12434"/>
    <cellStyle name="RowTitles1-Detail 2 3 3 2 3 3 5" xfId="12435"/>
    <cellStyle name="RowTitles1-Detail 2 3 3 2 3 4" xfId="12436"/>
    <cellStyle name="RowTitles1-Detail 2 3 3 2 3 4 2" xfId="12437"/>
    <cellStyle name="RowTitles1-Detail 2 3 3 2 3 5" xfId="12438"/>
    <cellStyle name="RowTitles1-Detail 2 3 3 2 3 5 2" xfId="12439"/>
    <cellStyle name="RowTitles1-Detail 2 3 3 2 3 5 2 2" xfId="12440"/>
    <cellStyle name="RowTitles1-Detail 2 3 3 2 3 5 3" xfId="12441"/>
    <cellStyle name="RowTitles1-Detail 2 3 3 2 3 6" xfId="12442"/>
    <cellStyle name="RowTitles1-Detail 2 3 3 2 3 6 2" xfId="12443"/>
    <cellStyle name="RowTitles1-Detail 2 3 3 2 3 6 2 2" xfId="12444"/>
    <cellStyle name="RowTitles1-Detail 2 3 3 2 3 7" xfId="12445"/>
    <cellStyle name="RowTitles1-Detail 2 3 3 2 3 7 2" xfId="12446"/>
    <cellStyle name="RowTitles1-Detail 2 3 3 2 3 8" xfId="12447"/>
    <cellStyle name="RowTitles1-Detail 2 3 3 2 4" xfId="12448"/>
    <cellStyle name="RowTitles1-Detail 2 3 3 2 4 2" xfId="12449"/>
    <cellStyle name="RowTitles1-Detail 2 3 3 2 4 2 2" xfId="12450"/>
    <cellStyle name="RowTitles1-Detail 2 3 3 2 4 2 2 2" xfId="12451"/>
    <cellStyle name="RowTitles1-Detail 2 3 3 2 4 2 2 2 2" xfId="12452"/>
    <cellStyle name="RowTitles1-Detail 2 3 3 2 4 2 2 3" xfId="12453"/>
    <cellStyle name="RowTitles1-Detail 2 3 3 2 4 2 3" xfId="12454"/>
    <cellStyle name="RowTitles1-Detail 2 3 3 2 4 2 3 2" xfId="12455"/>
    <cellStyle name="RowTitles1-Detail 2 3 3 2 4 2 3 2 2" xfId="12456"/>
    <cellStyle name="RowTitles1-Detail 2 3 3 2 4 2 4" xfId="12457"/>
    <cellStyle name="RowTitles1-Detail 2 3 3 2 4 2 4 2" xfId="12458"/>
    <cellStyle name="RowTitles1-Detail 2 3 3 2 4 2 5" xfId="12459"/>
    <cellStyle name="RowTitles1-Detail 2 3 3 2 4 3" xfId="12460"/>
    <cellStyle name="RowTitles1-Detail 2 3 3 2 4 3 2" xfId="12461"/>
    <cellStyle name="RowTitles1-Detail 2 3 3 2 4 3 2 2" xfId="12462"/>
    <cellStyle name="RowTitles1-Detail 2 3 3 2 4 3 2 2 2" xfId="12463"/>
    <cellStyle name="RowTitles1-Detail 2 3 3 2 4 3 2 3" xfId="12464"/>
    <cellStyle name="RowTitles1-Detail 2 3 3 2 4 3 3" xfId="12465"/>
    <cellStyle name="RowTitles1-Detail 2 3 3 2 4 3 3 2" xfId="12466"/>
    <cellStyle name="RowTitles1-Detail 2 3 3 2 4 3 3 2 2" xfId="12467"/>
    <cellStyle name="RowTitles1-Detail 2 3 3 2 4 3 4" xfId="12468"/>
    <cellStyle name="RowTitles1-Detail 2 3 3 2 4 3 4 2" xfId="12469"/>
    <cellStyle name="RowTitles1-Detail 2 3 3 2 4 3 5" xfId="12470"/>
    <cellStyle name="RowTitles1-Detail 2 3 3 2 4 4" xfId="12471"/>
    <cellStyle name="RowTitles1-Detail 2 3 3 2 4 4 2" xfId="12472"/>
    <cellStyle name="RowTitles1-Detail 2 3 3 2 4 4 2 2" xfId="12473"/>
    <cellStyle name="RowTitles1-Detail 2 3 3 2 4 4 3" xfId="12474"/>
    <cellStyle name="RowTitles1-Detail 2 3 3 2 4 5" xfId="12475"/>
    <cellStyle name="RowTitles1-Detail 2 3 3 2 4 5 2" xfId="12476"/>
    <cellStyle name="RowTitles1-Detail 2 3 3 2 4 5 2 2" xfId="12477"/>
    <cellStyle name="RowTitles1-Detail 2 3 3 2 4 6" xfId="12478"/>
    <cellStyle name="RowTitles1-Detail 2 3 3 2 4 6 2" xfId="12479"/>
    <cellStyle name="RowTitles1-Detail 2 3 3 2 4 7" xfId="12480"/>
    <cellStyle name="RowTitles1-Detail 2 3 3 2 5" xfId="12481"/>
    <cellStyle name="RowTitles1-Detail 2 3 3 2 5 2" xfId="12482"/>
    <cellStyle name="RowTitles1-Detail 2 3 3 2 5 2 2" xfId="12483"/>
    <cellStyle name="RowTitles1-Detail 2 3 3 2 5 2 2 2" xfId="12484"/>
    <cellStyle name="RowTitles1-Detail 2 3 3 2 5 2 2 2 2" xfId="12485"/>
    <cellStyle name="RowTitles1-Detail 2 3 3 2 5 2 2 3" xfId="12486"/>
    <cellStyle name="RowTitles1-Detail 2 3 3 2 5 2 3" xfId="12487"/>
    <cellStyle name="RowTitles1-Detail 2 3 3 2 5 2 3 2" xfId="12488"/>
    <cellStyle name="RowTitles1-Detail 2 3 3 2 5 2 3 2 2" xfId="12489"/>
    <cellStyle name="RowTitles1-Detail 2 3 3 2 5 2 4" xfId="12490"/>
    <cellStyle name="RowTitles1-Detail 2 3 3 2 5 2 4 2" xfId="12491"/>
    <cellStyle name="RowTitles1-Detail 2 3 3 2 5 2 5" xfId="12492"/>
    <cellStyle name="RowTitles1-Detail 2 3 3 2 5 3" xfId="12493"/>
    <cellStyle name="RowTitles1-Detail 2 3 3 2 5 3 2" xfId="12494"/>
    <cellStyle name="RowTitles1-Detail 2 3 3 2 5 3 2 2" xfId="12495"/>
    <cellStyle name="RowTitles1-Detail 2 3 3 2 5 3 2 2 2" xfId="12496"/>
    <cellStyle name="RowTitles1-Detail 2 3 3 2 5 3 2 3" xfId="12497"/>
    <cellStyle name="RowTitles1-Detail 2 3 3 2 5 3 3" xfId="12498"/>
    <cellStyle name="RowTitles1-Detail 2 3 3 2 5 3 3 2" xfId="12499"/>
    <cellStyle name="RowTitles1-Detail 2 3 3 2 5 3 3 2 2" xfId="12500"/>
    <cellStyle name="RowTitles1-Detail 2 3 3 2 5 3 4" xfId="12501"/>
    <cellStyle name="RowTitles1-Detail 2 3 3 2 5 3 4 2" xfId="12502"/>
    <cellStyle name="RowTitles1-Detail 2 3 3 2 5 3 5" xfId="12503"/>
    <cellStyle name="RowTitles1-Detail 2 3 3 2 5 4" xfId="12504"/>
    <cellStyle name="RowTitles1-Detail 2 3 3 2 5 4 2" xfId="12505"/>
    <cellStyle name="RowTitles1-Detail 2 3 3 2 5 4 2 2" xfId="12506"/>
    <cellStyle name="RowTitles1-Detail 2 3 3 2 5 4 3" xfId="12507"/>
    <cellStyle name="RowTitles1-Detail 2 3 3 2 5 5" xfId="12508"/>
    <cellStyle name="RowTitles1-Detail 2 3 3 2 5 5 2" xfId="12509"/>
    <cellStyle name="RowTitles1-Detail 2 3 3 2 5 5 2 2" xfId="12510"/>
    <cellStyle name="RowTitles1-Detail 2 3 3 2 5 6" xfId="12511"/>
    <cellStyle name="RowTitles1-Detail 2 3 3 2 5 6 2" xfId="12512"/>
    <cellStyle name="RowTitles1-Detail 2 3 3 2 5 7" xfId="12513"/>
    <cellStyle name="RowTitles1-Detail 2 3 3 2 6" xfId="12514"/>
    <cellStyle name="RowTitles1-Detail 2 3 3 2 6 2" xfId="12515"/>
    <cellStyle name="RowTitles1-Detail 2 3 3 2 6 2 2" xfId="12516"/>
    <cellStyle name="RowTitles1-Detail 2 3 3 2 6 2 2 2" xfId="12517"/>
    <cellStyle name="RowTitles1-Detail 2 3 3 2 6 2 2 2 2" xfId="12518"/>
    <cellStyle name="RowTitles1-Detail 2 3 3 2 6 2 2 3" xfId="12519"/>
    <cellStyle name="RowTitles1-Detail 2 3 3 2 6 2 3" xfId="12520"/>
    <cellStyle name="RowTitles1-Detail 2 3 3 2 6 2 3 2" xfId="12521"/>
    <cellStyle name="RowTitles1-Detail 2 3 3 2 6 2 3 2 2" xfId="12522"/>
    <cellStyle name="RowTitles1-Detail 2 3 3 2 6 2 4" xfId="12523"/>
    <cellStyle name="RowTitles1-Detail 2 3 3 2 6 2 4 2" xfId="12524"/>
    <cellStyle name="RowTitles1-Detail 2 3 3 2 6 2 5" xfId="12525"/>
    <cellStyle name="RowTitles1-Detail 2 3 3 2 6 3" xfId="12526"/>
    <cellStyle name="RowTitles1-Detail 2 3 3 2 6 3 2" xfId="12527"/>
    <cellStyle name="RowTitles1-Detail 2 3 3 2 6 3 2 2" xfId="12528"/>
    <cellStyle name="RowTitles1-Detail 2 3 3 2 6 3 2 2 2" xfId="12529"/>
    <cellStyle name="RowTitles1-Detail 2 3 3 2 6 3 2 3" xfId="12530"/>
    <cellStyle name="RowTitles1-Detail 2 3 3 2 6 3 3" xfId="12531"/>
    <cellStyle name="RowTitles1-Detail 2 3 3 2 6 3 3 2" xfId="12532"/>
    <cellStyle name="RowTitles1-Detail 2 3 3 2 6 3 3 2 2" xfId="12533"/>
    <cellStyle name="RowTitles1-Detail 2 3 3 2 6 3 4" xfId="12534"/>
    <cellStyle name="RowTitles1-Detail 2 3 3 2 6 3 4 2" xfId="12535"/>
    <cellStyle name="RowTitles1-Detail 2 3 3 2 6 3 5" xfId="12536"/>
    <cellStyle name="RowTitles1-Detail 2 3 3 2 6 4" xfId="12537"/>
    <cellStyle name="RowTitles1-Detail 2 3 3 2 6 4 2" xfId="12538"/>
    <cellStyle name="RowTitles1-Detail 2 3 3 2 6 4 2 2" xfId="12539"/>
    <cellStyle name="RowTitles1-Detail 2 3 3 2 6 4 3" xfId="12540"/>
    <cellStyle name="RowTitles1-Detail 2 3 3 2 6 5" xfId="12541"/>
    <cellStyle name="RowTitles1-Detail 2 3 3 2 6 5 2" xfId="12542"/>
    <cellStyle name="RowTitles1-Detail 2 3 3 2 6 5 2 2" xfId="12543"/>
    <cellStyle name="RowTitles1-Detail 2 3 3 2 6 6" xfId="12544"/>
    <cellStyle name="RowTitles1-Detail 2 3 3 2 6 6 2" xfId="12545"/>
    <cellStyle name="RowTitles1-Detail 2 3 3 2 6 7" xfId="12546"/>
    <cellStyle name="RowTitles1-Detail 2 3 3 2 7" xfId="12547"/>
    <cellStyle name="RowTitles1-Detail 2 3 3 2 7 2" xfId="12548"/>
    <cellStyle name="RowTitles1-Detail 2 3 3 2 7 2 2" xfId="12549"/>
    <cellStyle name="RowTitles1-Detail 2 3 3 2 7 2 2 2" xfId="12550"/>
    <cellStyle name="RowTitles1-Detail 2 3 3 2 7 2 3" xfId="12551"/>
    <cellStyle name="RowTitles1-Detail 2 3 3 2 7 3" xfId="12552"/>
    <cellStyle name="RowTitles1-Detail 2 3 3 2 7 3 2" xfId="12553"/>
    <cellStyle name="RowTitles1-Detail 2 3 3 2 7 3 2 2" xfId="12554"/>
    <cellStyle name="RowTitles1-Detail 2 3 3 2 7 4" xfId="12555"/>
    <cellStyle name="RowTitles1-Detail 2 3 3 2 7 4 2" xfId="12556"/>
    <cellStyle name="RowTitles1-Detail 2 3 3 2 7 5" xfId="12557"/>
    <cellStyle name="RowTitles1-Detail 2 3 3 2 8" xfId="12558"/>
    <cellStyle name="RowTitles1-Detail 2 3 3 2 8 2" xfId="12559"/>
    <cellStyle name="RowTitles1-Detail 2 3 3 2 9" xfId="12560"/>
    <cellStyle name="RowTitles1-Detail 2 3 3 2 9 2" xfId="12561"/>
    <cellStyle name="RowTitles1-Detail 2 3 3 2 9 2 2" xfId="12562"/>
    <cellStyle name="RowTitles1-Detail 2 3 3 2_STUD aligned by INSTIT" xfId="12563"/>
    <cellStyle name="RowTitles1-Detail 2 3 3 3" xfId="12564"/>
    <cellStyle name="RowTitles1-Detail 2 3 3 3 2" xfId="12565"/>
    <cellStyle name="RowTitles1-Detail 2 3 3 3 2 2" xfId="12566"/>
    <cellStyle name="RowTitles1-Detail 2 3 3 3 2 2 2" xfId="12567"/>
    <cellStyle name="RowTitles1-Detail 2 3 3 3 2 2 2 2" xfId="12568"/>
    <cellStyle name="RowTitles1-Detail 2 3 3 3 2 2 2 2 2" xfId="12569"/>
    <cellStyle name="RowTitles1-Detail 2 3 3 3 2 2 2 3" xfId="12570"/>
    <cellStyle name="RowTitles1-Detail 2 3 3 3 2 2 3" xfId="12571"/>
    <cellStyle name="RowTitles1-Detail 2 3 3 3 2 2 3 2" xfId="12572"/>
    <cellStyle name="RowTitles1-Detail 2 3 3 3 2 2 3 2 2" xfId="12573"/>
    <cellStyle name="RowTitles1-Detail 2 3 3 3 2 2 4" xfId="12574"/>
    <cellStyle name="RowTitles1-Detail 2 3 3 3 2 2 4 2" xfId="12575"/>
    <cellStyle name="RowTitles1-Detail 2 3 3 3 2 2 5" xfId="12576"/>
    <cellStyle name="RowTitles1-Detail 2 3 3 3 2 3" xfId="12577"/>
    <cellStyle name="RowTitles1-Detail 2 3 3 3 2 3 2" xfId="12578"/>
    <cellStyle name="RowTitles1-Detail 2 3 3 3 2 3 2 2" xfId="12579"/>
    <cellStyle name="RowTitles1-Detail 2 3 3 3 2 3 2 2 2" xfId="12580"/>
    <cellStyle name="RowTitles1-Detail 2 3 3 3 2 3 2 3" xfId="12581"/>
    <cellStyle name="RowTitles1-Detail 2 3 3 3 2 3 3" xfId="12582"/>
    <cellStyle name="RowTitles1-Detail 2 3 3 3 2 3 3 2" xfId="12583"/>
    <cellStyle name="RowTitles1-Detail 2 3 3 3 2 3 3 2 2" xfId="12584"/>
    <cellStyle name="RowTitles1-Detail 2 3 3 3 2 3 4" xfId="12585"/>
    <cellStyle name="RowTitles1-Detail 2 3 3 3 2 3 4 2" xfId="12586"/>
    <cellStyle name="RowTitles1-Detail 2 3 3 3 2 3 5" xfId="12587"/>
    <cellStyle name="RowTitles1-Detail 2 3 3 3 2 4" xfId="12588"/>
    <cellStyle name="RowTitles1-Detail 2 3 3 3 2 4 2" xfId="12589"/>
    <cellStyle name="RowTitles1-Detail 2 3 3 3 2 5" xfId="12590"/>
    <cellStyle name="RowTitles1-Detail 2 3 3 3 2 5 2" xfId="12591"/>
    <cellStyle name="RowTitles1-Detail 2 3 3 3 2 5 2 2" xfId="12592"/>
    <cellStyle name="RowTitles1-Detail 2 3 3 3 2 5 3" xfId="12593"/>
    <cellStyle name="RowTitles1-Detail 2 3 3 3 2 6" xfId="12594"/>
    <cellStyle name="RowTitles1-Detail 2 3 3 3 2 6 2" xfId="12595"/>
    <cellStyle name="RowTitles1-Detail 2 3 3 3 2 6 2 2" xfId="12596"/>
    <cellStyle name="RowTitles1-Detail 2 3 3 3 2 7" xfId="12597"/>
    <cellStyle name="RowTitles1-Detail 2 3 3 3 2 7 2" xfId="12598"/>
    <cellStyle name="RowTitles1-Detail 2 3 3 3 2 8" xfId="12599"/>
    <cellStyle name="RowTitles1-Detail 2 3 3 3 3" xfId="12600"/>
    <cellStyle name="RowTitles1-Detail 2 3 3 3 3 2" xfId="12601"/>
    <cellStyle name="RowTitles1-Detail 2 3 3 3 3 2 2" xfId="12602"/>
    <cellStyle name="RowTitles1-Detail 2 3 3 3 3 2 2 2" xfId="12603"/>
    <cellStyle name="RowTitles1-Detail 2 3 3 3 3 2 2 2 2" xfId="12604"/>
    <cellStyle name="RowTitles1-Detail 2 3 3 3 3 2 2 3" xfId="12605"/>
    <cellStyle name="RowTitles1-Detail 2 3 3 3 3 2 3" xfId="12606"/>
    <cellStyle name="RowTitles1-Detail 2 3 3 3 3 2 3 2" xfId="12607"/>
    <cellStyle name="RowTitles1-Detail 2 3 3 3 3 2 3 2 2" xfId="12608"/>
    <cellStyle name="RowTitles1-Detail 2 3 3 3 3 2 4" xfId="12609"/>
    <cellStyle name="RowTitles1-Detail 2 3 3 3 3 2 4 2" xfId="12610"/>
    <cellStyle name="RowTitles1-Detail 2 3 3 3 3 2 5" xfId="12611"/>
    <cellStyle name="RowTitles1-Detail 2 3 3 3 3 3" xfId="12612"/>
    <cellStyle name="RowTitles1-Detail 2 3 3 3 3 3 2" xfId="12613"/>
    <cellStyle name="RowTitles1-Detail 2 3 3 3 3 3 2 2" xfId="12614"/>
    <cellStyle name="RowTitles1-Detail 2 3 3 3 3 3 2 2 2" xfId="12615"/>
    <cellStyle name="RowTitles1-Detail 2 3 3 3 3 3 2 3" xfId="12616"/>
    <cellStyle name="RowTitles1-Detail 2 3 3 3 3 3 3" xfId="12617"/>
    <cellStyle name="RowTitles1-Detail 2 3 3 3 3 3 3 2" xfId="12618"/>
    <cellStyle name="RowTitles1-Detail 2 3 3 3 3 3 3 2 2" xfId="12619"/>
    <cellStyle name="RowTitles1-Detail 2 3 3 3 3 3 4" xfId="12620"/>
    <cellStyle name="RowTitles1-Detail 2 3 3 3 3 3 4 2" xfId="12621"/>
    <cellStyle name="RowTitles1-Detail 2 3 3 3 3 3 5" xfId="12622"/>
    <cellStyle name="RowTitles1-Detail 2 3 3 3 3 4" xfId="12623"/>
    <cellStyle name="RowTitles1-Detail 2 3 3 3 3 4 2" xfId="12624"/>
    <cellStyle name="RowTitles1-Detail 2 3 3 3 3 5" xfId="12625"/>
    <cellStyle name="RowTitles1-Detail 2 3 3 3 3 5 2" xfId="12626"/>
    <cellStyle name="RowTitles1-Detail 2 3 3 3 3 5 2 2" xfId="12627"/>
    <cellStyle name="RowTitles1-Detail 2 3 3 3 4" xfId="12628"/>
    <cellStyle name="RowTitles1-Detail 2 3 3 3 4 2" xfId="12629"/>
    <cellStyle name="RowTitles1-Detail 2 3 3 3 4 2 2" xfId="12630"/>
    <cellStyle name="RowTitles1-Detail 2 3 3 3 4 2 2 2" xfId="12631"/>
    <cellStyle name="RowTitles1-Detail 2 3 3 3 4 2 2 2 2" xfId="12632"/>
    <cellStyle name="RowTitles1-Detail 2 3 3 3 4 2 2 3" xfId="12633"/>
    <cellStyle name="RowTitles1-Detail 2 3 3 3 4 2 3" xfId="12634"/>
    <cellStyle name="RowTitles1-Detail 2 3 3 3 4 2 3 2" xfId="12635"/>
    <cellStyle name="RowTitles1-Detail 2 3 3 3 4 2 3 2 2" xfId="12636"/>
    <cellStyle name="RowTitles1-Detail 2 3 3 3 4 2 4" xfId="12637"/>
    <cellStyle name="RowTitles1-Detail 2 3 3 3 4 2 4 2" xfId="12638"/>
    <cellStyle name="RowTitles1-Detail 2 3 3 3 4 2 5" xfId="12639"/>
    <cellStyle name="RowTitles1-Detail 2 3 3 3 4 3" xfId="12640"/>
    <cellStyle name="RowTitles1-Detail 2 3 3 3 4 3 2" xfId="12641"/>
    <cellStyle name="RowTitles1-Detail 2 3 3 3 4 3 2 2" xfId="12642"/>
    <cellStyle name="RowTitles1-Detail 2 3 3 3 4 3 2 2 2" xfId="12643"/>
    <cellStyle name="RowTitles1-Detail 2 3 3 3 4 3 2 3" xfId="12644"/>
    <cellStyle name="RowTitles1-Detail 2 3 3 3 4 3 3" xfId="12645"/>
    <cellStyle name="RowTitles1-Detail 2 3 3 3 4 3 3 2" xfId="12646"/>
    <cellStyle name="RowTitles1-Detail 2 3 3 3 4 3 3 2 2" xfId="12647"/>
    <cellStyle name="RowTitles1-Detail 2 3 3 3 4 3 4" xfId="12648"/>
    <cellStyle name="RowTitles1-Detail 2 3 3 3 4 3 4 2" xfId="12649"/>
    <cellStyle name="RowTitles1-Detail 2 3 3 3 4 3 5" xfId="12650"/>
    <cellStyle name="RowTitles1-Detail 2 3 3 3 4 4" xfId="12651"/>
    <cellStyle name="RowTitles1-Detail 2 3 3 3 4 4 2" xfId="12652"/>
    <cellStyle name="RowTitles1-Detail 2 3 3 3 4 4 2 2" xfId="12653"/>
    <cellStyle name="RowTitles1-Detail 2 3 3 3 4 4 3" xfId="12654"/>
    <cellStyle name="RowTitles1-Detail 2 3 3 3 4 5" xfId="12655"/>
    <cellStyle name="RowTitles1-Detail 2 3 3 3 4 5 2" xfId="12656"/>
    <cellStyle name="RowTitles1-Detail 2 3 3 3 4 5 2 2" xfId="12657"/>
    <cellStyle name="RowTitles1-Detail 2 3 3 3 4 6" xfId="12658"/>
    <cellStyle name="RowTitles1-Detail 2 3 3 3 4 6 2" xfId="12659"/>
    <cellStyle name="RowTitles1-Detail 2 3 3 3 4 7" xfId="12660"/>
    <cellStyle name="RowTitles1-Detail 2 3 3 3 5" xfId="12661"/>
    <cellStyle name="RowTitles1-Detail 2 3 3 3 5 2" xfId="12662"/>
    <cellStyle name="RowTitles1-Detail 2 3 3 3 5 2 2" xfId="12663"/>
    <cellStyle name="RowTitles1-Detail 2 3 3 3 5 2 2 2" xfId="12664"/>
    <cellStyle name="RowTitles1-Detail 2 3 3 3 5 2 2 2 2" xfId="12665"/>
    <cellStyle name="RowTitles1-Detail 2 3 3 3 5 2 2 3" xfId="12666"/>
    <cellStyle name="RowTitles1-Detail 2 3 3 3 5 2 3" xfId="12667"/>
    <cellStyle name="RowTitles1-Detail 2 3 3 3 5 2 3 2" xfId="12668"/>
    <cellStyle name="RowTitles1-Detail 2 3 3 3 5 2 3 2 2" xfId="12669"/>
    <cellStyle name="RowTitles1-Detail 2 3 3 3 5 2 4" xfId="12670"/>
    <cellStyle name="RowTitles1-Detail 2 3 3 3 5 2 4 2" xfId="12671"/>
    <cellStyle name="RowTitles1-Detail 2 3 3 3 5 2 5" xfId="12672"/>
    <cellStyle name="RowTitles1-Detail 2 3 3 3 5 3" xfId="12673"/>
    <cellStyle name="RowTitles1-Detail 2 3 3 3 5 3 2" xfId="12674"/>
    <cellStyle name="RowTitles1-Detail 2 3 3 3 5 3 2 2" xfId="12675"/>
    <cellStyle name="RowTitles1-Detail 2 3 3 3 5 3 2 2 2" xfId="12676"/>
    <cellStyle name="RowTitles1-Detail 2 3 3 3 5 3 2 3" xfId="12677"/>
    <cellStyle name="RowTitles1-Detail 2 3 3 3 5 3 3" xfId="12678"/>
    <cellStyle name="RowTitles1-Detail 2 3 3 3 5 3 3 2" xfId="12679"/>
    <cellStyle name="RowTitles1-Detail 2 3 3 3 5 3 3 2 2" xfId="12680"/>
    <cellStyle name="RowTitles1-Detail 2 3 3 3 5 3 4" xfId="12681"/>
    <cellStyle name="RowTitles1-Detail 2 3 3 3 5 3 4 2" xfId="12682"/>
    <cellStyle name="RowTitles1-Detail 2 3 3 3 5 3 5" xfId="12683"/>
    <cellStyle name="RowTitles1-Detail 2 3 3 3 5 4" xfId="12684"/>
    <cellStyle name="RowTitles1-Detail 2 3 3 3 5 4 2" xfId="12685"/>
    <cellStyle name="RowTitles1-Detail 2 3 3 3 5 4 2 2" xfId="12686"/>
    <cellStyle name="RowTitles1-Detail 2 3 3 3 5 4 3" xfId="12687"/>
    <cellStyle name="RowTitles1-Detail 2 3 3 3 5 5" xfId="12688"/>
    <cellStyle name="RowTitles1-Detail 2 3 3 3 5 5 2" xfId="12689"/>
    <cellStyle name="RowTitles1-Detail 2 3 3 3 5 5 2 2" xfId="12690"/>
    <cellStyle name="RowTitles1-Detail 2 3 3 3 5 6" xfId="12691"/>
    <cellStyle name="RowTitles1-Detail 2 3 3 3 5 6 2" xfId="12692"/>
    <cellStyle name="RowTitles1-Detail 2 3 3 3 5 7" xfId="12693"/>
    <cellStyle name="RowTitles1-Detail 2 3 3 3 6" xfId="12694"/>
    <cellStyle name="RowTitles1-Detail 2 3 3 3 6 2" xfId="12695"/>
    <cellStyle name="RowTitles1-Detail 2 3 3 3 6 2 2" xfId="12696"/>
    <cellStyle name="RowTitles1-Detail 2 3 3 3 6 2 2 2" xfId="12697"/>
    <cellStyle name="RowTitles1-Detail 2 3 3 3 6 2 2 2 2" xfId="12698"/>
    <cellStyle name="RowTitles1-Detail 2 3 3 3 6 2 2 3" xfId="12699"/>
    <cellStyle name="RowTitles1-Detail 2 3 3 3 6 2 3" xfId="12700"/>
    <cellStyle name="RowTitles1-Detail 2 3 3 3 6 2 3 2" xfId="12701"/>
    <cellStyle name="RowTitles1-Detail 2 3 3 3 6 2 3 2 2" xfId="12702"/>
    <cellStyle name="RowTitles1-Detail 2 3 3 3 6 2 4" xfId="12703"/>
    <cellStyle name="RowTitles1-Detail 2 3 3 3 6 2 4 2" xfId="12704"/>
    <cellStyle name="RowTitles1-Detail 2 3 3 3 6 2 5" xfId="12705"/>
    <cellStyle name="RowTitles1-Detail 2 3 3 3 6 3" xfId="12706"/>
    <cellStyle name="RowTitles1-Detail 2 3 3 3 6 3 2" xfId="12707"/>
    <cellStyle name="RowTitles1-Detail 2 3 3 3 6 3 2 2" xfId="12708"/>
    <cellStyle name="RowTitles1-Detail 2 3 3 3 6 3 2 2 2" xfId="12709"/>
    <cellStyle name="RowTitles1-Detail 2 3 3 3 6 3 2 3" xfId="12710"/>
    <cellStyle name="RowTitles1-Detail 2 3 3 3 6 3 3" xfId="12711"/>
    <cellStyle name="RowTitles1-Detail 2 3 3 3 6 3 3 2" xfId="12712"/>
    <cellStyle name="RowTitles1-Detail 2 3 3 3 6 3 3 2 2" xfId="12713"/>
    <cellStyle name="RowTitles1-Detail 2 3 3 3 6 3 4" xfId="12714"/>
    <cellStyle name="RowTitles1-Detail 2 3 3 3 6 3 4 2" xfId="12715"/>
    <cellStyle name="RowTitles1-Detail 2 3 3 3 6 3 5" xfId="12716"/>
    <cellStyle name="RowTitles1-Detail 2 3 3 3 6 4" xfId="12717"/>
    <cellStyle name="RowTitles1-Detail 2 3 3 3 6 4 2" xfId="12718"/>
    <cellStyle name="RowTitles1-Detail 2 3 3 3 6 4 2 2" xfId="12719"/>
    <cellStyle name="RowTitles1-Detail 2 3 3 3 6 4 3" xfId="12720"/>
    <cellStyle name="RowTitles1-Detail 2 3 3 3 6 5" xfId="12721"/>
    <cellStyle name="RowTitles1-Detail 2 3 3 3 6 5 2" xfId="12722"/>
    <cellStyle name="RowTitles1-Detail 2 3 3 3 6 5 2 2" xfId="12723"/>
    <cellStyle name="RowTitles1-Detail 2 3 3 3 6 6" xfId="12724"/>
    <cellStyle name="RowTitles1-Detail 2 3 3 3 6 6 2" xfId="12725"/>
    <cellStyle name="RowTitles1-Detail 2 3 3 3 6 7" xfId="12726"/>
    <cellStyle name="RowTitles1-Detail 2 3 3 3 7" xfId="12727"/>
    <cellStyle name="RowTitles1-Detail 2 3 3 3 7 2" xfId="12728"/>
    <cellStyle name="RowTitles1-Detail 2 3 3 3 7 2 2" xfId="12729"/>
    <cellStyle name="RowTitles1-Detail 2 3 3 3 7 2 2 2" xfId="12730"/>
    <cellStyle name="RowTitles1-Detail 2 3 3 3 7 2 3" xfId="12731"/>
    <cellStyle name="RowTitles1-Detail 2 3 3 3 7 3" xfId="12732"/>
    <cellStyle name="RowTitles1-Detail 2 3 3 3 7 3 2" xfId="12733"/>
    <cellStyle name="RowTitles1-Detail 2 3 3 3 7 3 2 2" xfId="12734"/>
    <cellStyle name="RowTitles1-Detail 2 3 3 3 7 4" xfId="12735"/>
    <cellStyle name="RowTitles1-Detail 2 3 3 3 7 4 2" xfId="12736"/>
    <cellStyle name="RowTitles1-Detail 2 3 3 3 7 5" xfId="12737"/>
    <cellStyle name="RowTitles1-Detail 2 3 3 3 8" xfId="12738"/>
    <cellStyle name="RowTitles1-Detail 2 3 3 3 8 2" xfId="12739"/>
    <cellStyle name="RowTitles1-Detail 2 3 3 3 8 2 2" xfId="12740"/>
    <cellStyle name="RowTitles1-Detail 2 3 3 3 8 2 2 2" xfId="12741"/>
    <cellStyle name="RowTitles1-Detail 2 3 3 3 8 2 3" xfId="12742"/>
    <cellStyle name="RowTitles1-Detail 2 3 3 3 8 3" xfId="12743"/>
    <cellStyle name="RowTitles1-Detail 2 3 3 3 8 3 2" xfId="12744"/>
    <cellStyle name="RowTitles1-Detail 2 3 3 3 8 3 2 2" xfId="12745"/>
    <cellStyle name="RowTitles1-Detail 2 3 3 3 8 4" xfId="12746"/>
    <cellStyle name="RowTitles1-Detail 2 3 3 3 8 4 2" xfId="12747"/>
    <cellStyle name="RowTitles1-Detail 2 3 3 3 8 5" xfId="12748"/>
    <cellStyle name="RowTitles1-Detail 2 3 3 3 9" xfId="12749"/>
    <cellStyle name="RowTitles1-Detail 2 3 3 3 9 2" xfId="12750"/>
    <cellStyle name="RowTitles1-Detail 2 3 3 3 9 2 2" xfId="12751"/>
    <cellStyle name="RowTitles1-Detail 2 3 3 3_STUD aligned by INSTIT" xfId="12752"/>
    <cellStyle name="RowTitles1-Detail 2 3 3 4" xfId="12753"/>
    <cellStyle name="RowTitles1-Detail 2 3 3 4 2" xfId="12754"/>
    <cellStyle name="RowTitles1-Detail 2 3 3 4 2 2" xfId="12755"/>
    <cellStyle name="RowTitles1-Detail 2 3 3 4 2 2 2" xfId="12756"/>
    <cellStyle name="RowTitles1-Detail 2 3 3 4 2 2 2 2" xfId="12757"/>
    <cellStyle name="RowTitles1-Detail 2 3 3 4 2 2 2 2 2" xfId="12758"/>
    <cellStyle name="RowTitles1-Detail 2 3 3 4 2 2 2 3" xfId="12759"/>
    <cellStyle name="RowTitles1-Detail 2 3 3 4 2 2 3" xfId="12760"/>
    <cellStyle name="RowTitles1-Detail 2 3 3 4 2 2 3 2" xfId="12761"/>
    <cellStyle name="RowTitles1-Detail 2 3 3 4 2 2 3 2 2" xfId="12762"/>
    <cellStyle name="RowTitles1-Detail 2 3 3 4 2 2 4" xfId="12763"/>
    <cellStyle name="RowTitles1-Detail 2 3 3 4 2 2 4 2" xfId="12764"/>
    <cellStyle name="RowTitles1-Detail 2 3 3 4 2 2 5" xfId="12765"/>
    <cellStyle name="RowTitles1-Detail 2 3 3 4 2 3" xfId="12766"/>
    <cellStyle name="RowTitles1-Detail 2 3 3 4 2 3 2" xfId="12767"/>
    <cellStyle name="RowTitles1-Detail 2 3 3 4 2 3 2 2" xfId="12768"/>
    <cellStyle name="RowTitles1-Detail 2 3 3 4 2 3 2 2 2" xfId="12769"/>
    <cellStyle name="RowTitles1-Detail 2 3 3 4 2 3 2 3" xfId="12770"/>
    <cellStyle name="RowTitles1-Detail 2 3 3 4 2 3 3" xfId="12771"/>
    <cellStyle name="RowTitles1-Detail 2 3 3 4 2 3 3 2" xfId="12772"/>
    <cellStyle name="RowTitles1-Detail 2 3 3 4 2 3 3 2 2" xfId="12773"/>
    <cellStyle name="RowTitles1-Detail 2 3 3 4 2 3 4" xfId="12774"/>
    <cellStyle name="RowTitles1-Detail 2 3 3 4 2 3 4 2" xfId="12775"/>
    <cellStyle name="RowTitles1-Detail 2 3 3 4 2 3 5" xfId="12776"/>
    <cellStyle name="RowTitles1-Detail 2 3 3 4 2 4" xfId="12777"/>
    <cellStyle name="RowTitles1-Detail 2 3 3 4 2 4 2" xfId="12778"/>
    <cellStyle name="RowTitles1-Detail 2 3 3 4 2 5" xfId="12779"/>
    <cellStyle name="RowTitles1-Detail 2 3 3 4 2 5 2" xfId="12780"/>
    <cellStyle name="RowTitles1-Detail 2 3 3 4 2 5 2 2" xfId="12781"/>
    <cellStyle name="RowTitles1-Detail 2 3 3 4 2 5 3" xfId="12782"/>
    <cellStyle name="RowTitles1-Detail 2 3 3 4 2 6" xfId="12783"/>
    <cellStyle name="RowTitles1-Detail 2 3 3 4 2 6 2" xfId="12784"/>
    <cellStyle name="RowTitles1-Detail 2 3 3 4 2 6 2 2" xfId="12785"/>
    <cellStyle name="RowTitles1-Detail 2 3 3 4 3" xfId="12786"/>
    <cellStyle name="RowTitles1-Detail 2 3 3 4 3 2" xfId="12787"/>
    <cellStyle name="RowTitles1-Detail 2 3 3 4 3 2 2" xfId="12788"/>
    <cellStyle name="RowTitles1-Detail 2 3 3 4 3 2 2 2" xfId="12789"/>
    <cellStyle name="RowTitles1-Detail 2 3 3 4 3 2 2 2 2" xfId="12790"/>
    <cellStyle name="RowTitles1-Detail 2 3 3 4 3 2 2 3" xfId="12791"/>
    <cellStyle name="RowTitles1-Detail 2 3 3 4 3 2 3" xfId="12792"/>
    <cellStyle name="RowTitles1-Detail 2 3 3 4 3 2 3 2" xfId="12793"/>
    <cellStyle name="RowTitles1-Detail 2 3 3 4 3 2 3 2 2" xfId="12794"/>
    <cellStyle name="RowTitles1-Detail 2 3 3 4 3 2 4" xfId="12795"/>
    <cellStyle name="RowTitles1-Detail 2 3 3 4 3 2 4 2" xfId="12796"/>
    <cellStyle name="RowTitles1-Detail 2 3 3 4 3 2 5" xfId="12797"/>
    <cellStyle name="RowTitles1-Detail 2 3 3 4 3 3" xfId="12798"/>
    <cellStyle name="RowTitles1-Detail 2 3 3 4 3 3 2" xfId="12799"/>
    <cellStyle name="RowTitles1-Detail 2 3 3 4 3 3 2 2" xfId="12800"/>
    <cellStyle name="RowTitles1-Detail 2 3 3 4 3 3 2 2 2" xfId="12801"/>
    <cellStyle name="RowTitles1-Detail 2 3 3 4 3 3 2 3" xfId="12802"/>
    <cellStyle name="RowTitles1-Detail 2 3 3 4 3 3 3" xfId="12803"/>
    <cellStyle name="RowTitles1-Detail 2 3 3 4 3 3 3 2" xfId="12804"/>
    <cellStyle name="RowTitles1-Detail 2 3 3 4 3 3 3 2 2" xfId="12805"/>
    <cellStyle name="RowTitles1-Detail 2 3 3 4 3 3 4" xfId="12806"/>
    <cellStyle name="RowTitles1-Detail 2 3 3 4 3 3 4 2" xfId="12807"/>
    <cellStyle name="RowTitles1-Detail 2 3 3 4 3 3 5" xfId="12808"/>
    <cellStyle name="RowTitles1-Detail 2 3 3 4 3 4" xfId="12809"/>
    <cellStyle name="RowTitles1-Detail 2 3 3 4 3 4 2" xfId="12810"/>
    <cellStyle name="RowTitles1-Detail 2 3 3 4 3 5" xfId="12811"/>
    <cellStyle name="RowTitles1-Detail 2 3 3 4 3 5 2" xfId="12812"/>
    <cellStyle name="RowTitles1-Detail 2 3 3 4 3 5 2 2" xfId="12813"/>
    <cellStyle name="RowTitles1-Detail 2 3 3 4 3 6" xfId="12814"/>
    <cellStyle name="RowTitles1-Detail 2 3 3 4 3 6 2" xfId="12815"/>
    <cellStyle name="RowTitles1-Detail 2 3 3 4 3 7" xfId="12816"/>
    <cellStyle name="RowTitles1-Detail 2 3 3 4 4" xfId="12817"/>
    <cellStyle name="RowTitles1-Detail 2 3 3 4 4 2" xfId="12818"/>
    <cellStyle name="RowTitles1-Detail 2 3 3 4 4 2 2" xfId="12819"/>
    <cellStyle name="RowTitles1-Detail 2 3 3 4 4 2 2 2" xfId="12820"/>
    <cellStyle name="RowTitles1-Detail 2 3 3 4 4 2 2 2 2" xfId="12821"/>
    <cellStyle name="RowTitles1-Detail 2 3 3 4 4 2 2 3" xfId="12822"/>
    <cellStyle name="RowTitles1-Detail 2 3 3 4 4 2 3" xfId="12823"/>
    <cellStyle name="RowTitles1-Detail 2 3 3 4 4 2 3 2" xfId="12824"/>
    <cellStyle name="RowTitles1-Detail 2 3 3 4 4 2 3 2 2" xfId="12825"/>
    <cellStyle name="RowTitles1-Detail 2 3 3 4 4 2 4" xfId="12826"/>
    <cellStyle name="RowTitles1-Detail 2 3 3 4 4 2 4 2" xfId="12827"/>
    <cellStyle name="RowTitles1-Detail 2 3 3 4 4 2 5" xfId="12828"/>
    <cellStyle name="RowTitles1-Detail 2 3 3 4 4 3" xfId="12829"/>
    <cellStyle name="RowTitles1-Detail 2 3 3 4 4 3 2" xfId="12830"/>
    <cellStyle name="RowTitles1-Detail 2 3 3 4 4 3 2 2" xfId="12831"/>
    <cellStyle name="RowTitles1-Detail 2 3 3 4 4 3 2 2 2" xfId="12832"/>
    <cellStyle name="RowTitles1-Detail 2 3 3 4 4 3 2 3" xfId="12833"/>
    <cellStyle name="RowTitles1-Detail 2 3 3 4 4 3 3" xfId="12834"/>
    <cellStyle name="RowTitles1-Detail 2 3 3 4 4 3 3 2" xfId="12835"/>
    <cellStyle name="RowTitles1-Detail 2 3 3 4 4 3 3 2 2" xfId="12836"/>
    <cellStyle name="RowTitles1-Detail 2 3 3 4 4 3 4" xfId="12837"/>
    <cellStyle name="RowTitles1-Detail 2 3 3 4 4 3 4 2" xfId="12838"/>
    <cellStyle name="RowTitles1-Detail 2 3 3 4 4 3 5" xfId="12839"/>
    <cellStyle name="RowTitles1-Detail 2 3 3 4 4 4" xfId="12840"/>
    <cellStyle name="RowTitles1-Detail 2 3 3 4 4 4 2" xfId="12841"/>
    <cellStyle name="RowTitles1-Detail 2 3 3 4 4 5" xfId="12842"/>
    <cellStyle name="RowTitles1-Detail 2 3 3 4 4 5 2" xfId="12843"/>
    <cellStyle name="RowTitles1-Detail 2 3 3 4 4 5 2 2" xfId="12844"/>
    <cellStyle name="RowTitles1-Detail 2 3 3 4 4 5 3" xfId="12845"/>
    <cellStyle name="RowTitles1-Detail 2 3 3 4 4 6" xfId="12846"/>
    <cellStyle name="RowTitles1-Detail 2 3 3 4 4 6 2" xfId="12847"/>
    <cellStyle name="RowTitles1-Detail 2 3 3 4 4 6 2 2" xfId="12848"/>
    <cellStyle name="RowTitles1-Detail 2 3 3 4 4 7" xfId="12849"/>
    <cellStyle name="RowTitles1-Detail 2 3 3 4 4 7 2" xfId="12850"/>
    <cellStyle name="RowTitles1-Detail 2 3 3 4 4 8" xfId="12851"/>
    <cellStyle name="RowTitles1-Detail 2 3 3 4 5" xfId="12852"/>
    <cellStyle name="RowTitles1-Detail 2 3 3 4 5 2" xfId="12853"/>
    <cellStyle name="RowTitles1-Detail 2 3 3 4 5 2 2" xfId="12854"/>
    <cellStyle name="RowTitles1-Detail 2 3 3 4 5 2 2 2" xfId="12855"/>
    <cellStyle name="RowTitles1-Detail 2 3 3 4 5 2 2 2 2" xfId="12856"/>
    <cellStyle name="RowTitles1-Detail 2 3 3 4 5 2 2 3" xfId="12857"/>
    <cellStyle name="RowTitles1-Detail 2 3 3 4 5 2 3" xfId="12858"/>
    <cellStyle name="RowTitles1-Detail 2 3 3 4 5 2 3 2" xfId="12859"/>
    <cellStyle name="RowTitles1-Detail 2 3 3 4 5 2 3 2 2" xfId="12860"/>
    <cellStyle name="RowTitles1-Detail 2 3 3 4 5 2 4" xfId="12861"/>
    <cellStyle name="RowTitles1-Detail 2 3 3 4 5 2 4 2" xfId="12862"/>
    <cellStyle name="RowTitles1-Detail 2 3 3 4 5 2 5" xfId="12863"/>
    <cellStyle name="RowTitles1-Detail 2 3 3 4 5 3" xfId="12864"/>
    <cellStyle name="RowTitles1-Detail 2 3 3 4 5 3 2" xfId="12865"/>
    <cellStyle name="RowTitles1-Detail 2 3 3 4 5 3 2 2" xfId="12866"/>
    <cellStyle name="RowTitles1-Detail 2 3 3 4 5 3 2 2 2" xfId="12867"/>
    <cellStyle name="RowTitles1-Detail 2 3 3 4 5 3 2 3" xfId="12868"/>
    <cellStyle name="RowTitles1-Detail 2 3 3 4 5 3 3" xfId="12869"/>
    <cellStyle name="RowTitles1-Detail 2 3 3 4 5 3 3 2" xfId="12870"/>
    <cellStyle name="RowTitles1-Detail 2 3 3 4 5 3 3 2 2" xfId="12871"/>
    <cellStyle name="RowTitles1-Detail 2 3 3 4 5 3 4" xfId="12872"/>
    <cellStyle name="RowTitles1-Detail 2 3 3 4 5 3 4 2" xfId="12873"/>
    <cellStyle name="RowTitles1-Detail 2 3 3 4 5 3 5" xfId="12874"/>
    <cellStyle name="RowTitles1-Detail 2 3 3 4 5 4" xfId="12875"/>
    <cellStyle name="RowTitles1-Detail 2 3 3 4 5 4 2" xfId="12876"/>
    <cellStyle name="RowTitles1-Detail 2 3 3 4 5 4 2 2" xfId="12877"/>
    <cellStyle name="RowTitles1-Detail 2 3 3 4 5 4 3" xfId="12878"/>
    <cellStyle name="RowTitles1-Detail 2 3 3 4 5 5" xfId="12879"/>
    <cellStyle name="RowTitles1-Detail 2 3 3 4 5 5 2" xfId="12880"/>
    <cellStyle name="RowTitles1-Detail 2 3 3 4 5 5 2 2" xfId="12881"/>
    <cellStyle name="RowTitles1-Detail 2 3 3 4 5 6" xfId="12882"/>
    <cellStyle name="RowTitles1-Detail 2 3 3 4 5 6 2" xfId="12883"/>
    <cellStyle name="RowTitles1-Detail 2 3 3 4 5 7" xfId="12884"/>
    <cellStyle name="RowTitles1-Detail 2 3 3 4 6" xfId="12885"/>
    <cellStyle name="RowTitles1-Detail 2 3 3 4 6 2" xfId="12886"/>
    <cellStyle name="RowTitles1-Detail 2 3 3 4 6 2 2" xfId="12887"/>
    <cellStyle name="RowTitles1-Detail 2 3 3 4 6 2 2 2" xfId="12888"/>
    <cellStyle name="RowTitles1-Detail 2 3 3 4 6 2 2 2 2" xfId="12889"/>
    <cellStyle name="RowTitles1-Detail 2 3 3 4 6 2 2 3" xfId="12890"/>
    <cellStyle name="RowTitles1-Detail 2 3 3 4 6 2 3" xfId="12891"/>
    <cellStyle name="RowTitles1-Detail 2 3 3 4 6 2 3 2" xfId="12892"/>
    <cellStyle name="RowTitles1-Detail 2 3 3 4 6 2 3 2 2" xfId="12893"/>
    <cellStyle name="RowTitles1-Detail 2 3 3 4 6 2 4" xfId="12894"/>
    <cellStyle name="RowTitles1-Detail 2 3 3 4 6 2 4 2" xfId="12895"/>
    <cellStyle name="RowTitles1-Detail 2 3 3 4 6 2 5" xfId="12896"/>
    <cellStyle name="RowTitles1-Detail 2 3 3 4 6 3" xfId="12897"/>
    <cellStyle name="RowTitles1-Detail 2 3 3 4 6 3 2" xfId="12898"/>
    <cellStyle name="RowTitles1-Detail 2 3 3 4 6 3 2 2" xfId="12899"/>
    <cellStyle name="RowTitles1-Detail 2 3 3 4 6 3 2 2 2" xfId="12900"/>
    <cellStyle name="RowTitles1-Detail 2 3 3 4 6 3 2 3" xfId="12901"/>
    <cellStyle name="RowTitles1-Detail 2 3 3 4 6 3 3" xfId="12902"/>
    <cellStyle name="RowTitles1-Detail 2 3 3 4 6 3 3 2" xfId="12903"/>
    <cellStyle name="RowTitles1-Detail 2 3 3 4 6 3 3 2 2" xfId="12904"/>
    <cellStyle name="RowTitles1-Detail 2 3 3 4 6 3 4" xfId="12905"/>
    <cellStyle name="RowTitles1-Detail 2 3 3 4 6 3 4 2" xfId="12906"/>
    <cellStyle name="RowTitles1-Detail 2 3 3 4 6 3 5" xfId="12907"/>
    <cellStyle name="RowTitles1-Detail 2 3 3 4 6 4" xfId="12908"/>
    <cellStyle name="RowTitles1-Detail 2 3 3 4 6 4 2" xfId="12909"/>
    <cellStyle name="RowTitles1-Detail 2 3 3 4 6 4 2 2" xfId="12910"/>
    <cellStyle name="RowTitles1-Detail 2 3 3 4 6 4 3" xfId="12911"/>
    <cellStyle name="RowTitles1-Detail 2 3 3 4 6 5" xfId="12912"/>
    <cellStyle name="RowTitles1-Detail 2 3 3 4 6 5 2" xfId="12913"/>
    <cellStyle name="RowTitles1-Detail 2 3 3 4 6 5 2 2" xfId="12914"/>
    <cellStyle name="RowTitles1-Detail 2 3 3 4 6 6" xfId="12915"/>
    <cellStyle name="RowTitles1-Detail 2 3 3 4 6 6 2" xfId="12916"/>
    <cellStyle name="RowTitles1-Detail 2 3 3 4 6 7" xfId="12917"/>
    <cellStyle name="RowTitles1-Detail 2 3 3 4 7" xfId="12918"/>
    <cellStyle name="RowTitles1-Detail 2 3 3 4 7 2" xfId="12919"/>
    <cellStyle name="RowTitles1-Detail 2 3 3 4 7 2 2" xfId="12920"/>
    <cellStyle name="RowTitles1-Detail 2 3 3 4 7 2 2 2" xfId="12921"/>
    <cellStyle name="RowTitles1-Detail 2 3 3 4 7 2 3" xfId="12922"/>
    <cellStyle name="RowTitles1-Detail 2 3 3 4 7 3" xfId="12923"/>
    <cellStyle name="RowTitles1-Detail 2 3 3 4 7 3 2" xfId="12924"/>
    <cellStyle name="RowTitles1-Detail 2 3 3 4 7 3 2 2" xfId="12925"/>
    <cellStyle name="RowTitles1-Detail 2 3 3 4 7 4" xfId="12926"/>
    <cellStyle name="RowTitles1-Detail 2 3 3 4 7 4 2" xfId="12927"/>
    <cellStyle name="RowTitles1-Detail 2 3 3 4 7 5" xfId="12928"/>
    <cellStyle name="RowTitles1-Detail 2 3 3 4 8" xfId="12929"/>
    <cellStyle name="RowTitles1-Detail 2 3 3 4 8 2" xfId="12930"/>
    <cellStyle name="RowTitles1-Detail 2 3 3 4 9" xfId="12931"/>
    <cellStyle name="RowTitles1-Detail 2 3 3 4 9 2" xfId="12932"/>
    <cellStyle name="RowTitles1-Detail 2 3 3 4 9 2 2" xfId="12933"/>
    <cellStyle name="RowTitles1-Detail 2 3 3 4_STUD aligned by INSTIT" xfId="12934"/>
    <cellStyle name="RowTitles1-Detail 2 3 3 5" xfId="12935"/>
    <cellStyle name="RowTitles1-Detail 2 3 3 5 2" xfId="12936"/>
    <cellStyle name="RowTitles1-Detail 2 3 3 5 2 2" xfId="12937"/>
    <cellStyle name="RowTitles1-Detail 2 3 3 5 2 2 2" xfId="12938"/>
    <cellStyle name="RowTitles1-Detail 2 3 3 5 2 2 2 2" xfId="12939"/>
    <cellStyle name="RowTitles1-Detail 2 3 3 5 2 2 3" xfId="12940"/>
    <cellStyle name="RowTitles1-Detail 2 3 3 5 2 3" xfId="12941"/>
    <cellStyle name="RowTitles1-Detail 2 3 3 5 2 3 2" xfId="12942"/>
    <cellStyle name="RowTitles1-Detail 2 3 3 5 2 3 2 2" xfId="12943"/>
    <cellStyle name="RowTitles1-Detail 2 3 3 5 2 4" xfId="12944"/>
    <cellStyle name="RowTitles1-Detail 2 3 3 5 2 4 2" xfId="12945"/>
    <cellStyle name="RowTitles1-Detail 2 3 3 5 2 5" xfId="12946"/>
    <cellStyle name="RowTitles1-Detail 2 3 3 5 3" xfId="12947"/>
    <cellStyle name="RowTitles1-Detail 2 3 3 5 3 2" xfId="12948"/>
    <cellStyle name="RowTitles1-Detail 2 3 3 5 3 2 2" xfId="12949"/>
    <cellStyle name="RowTitles1-Detail 2 3 3 5 3 2 2 2" xfId="12950"/>
    <cellStyle name="RowTitles1-Detail 2 3 3 5 3 2 3" xfId="12951"/>
    <cellStyle name="RowTitles1-Detail 2 3 3 5 3 3" xfId="12952"/>
    <cellStyle name="RowTitles1-Detail 2 3 3 5 3 3 2" xfId="12953"/>
    <cellStyle name="RowTitles1-Detail 2 3 3 5 3 3 2 2" xfId="12954"/>
    <cellStyle name="RowTitles1-Detail 2 3 3 5 3 4" xfId="12955"/>
    <cellStyle name="RowTitles1-Detail 2 3 3 5 3 4 2" xfId="12956"/>
    <cellStyle name="RowTitles1-Detail 2 3 3 5 3 5" xfId="12957"/>
    <cellStyle name="RowTitles1-Detail 2 3 3 5 4" xfId="12958"/>
    <cellStyle name="RowTitles1-Detail 2 3 3 5 4 2" xfId="12959"/>
    <cellStyle name="RowTitles1-Detail 2 3 3 5 5" xfId="12960"/>
    <cellStyle name="RowTitles1-Detail 2 3 3 5 5 2" xfId="12961"/>
    <cellStyle name="RowTitles1-Detail 2 3 3 5 5 2 2" xfId="12962"/>
    <cellStyle name="RowTitles1-Detail 2 3 3 5 5 3" xfId="12963"/>
    <cellStyle name="RowTitles1-Detail 2 3 3 5 6" xfId="12964"/>
    <cellStyle name="RowTitles1-Detail 2 3 3 5 6 2" xfId="12965"/>
    <cellStyle name="RowTitles1-Detail 2 3 3 5 6 2 2" xfId="12966"/>
    <cellStyle name="RowTitles1-Detail 2 3 3 6" xfId="12967"/>
    <cellStyle name="RowTitles1-Detail 2 3 3 6 2" xfId="12968"/>
    <cellStyle name="RowTitles1-Detail 2 3 3 6 2 2" xfId="12969"/>
    <cellStyle name="RowTitles1-Detail 2 3 3 6 2 2 2" xfId="12970"/>
    <cellStyle name="RowTitles1-Detail 2 3 3 6 2 2 2 2" xfId="12971"/>
    <cellStyle name="RowTitles1-Detail 2 3 3 6 2 2 3" xfId="12972"/>
    <cellStyle name="RowTitles1-Detail 2 3 3 6 2 3" xfId="12973"/>
    <cellStyle name="RowTitles1-Detail 2 3 3 6 2 3 2" xfId="12974"/>
    <cellStyle name="RowTitles1-Detail 2 3 3 6 2 3 2 2" xfId="12975"/>
    <cellStyle name="RowTitles1-Detail 2 3 3 6 2 4" xfId="12976"/>
    <cellStyle name="RowTitles1-Detail 2 3 3 6 2 4 2" xfId="12977"/>
    <cellStyle name="RowTitles1-Detail 2 3 3 6 2 5" xfId="12978"/>
    <cellStyle name="RowTitles1-Detail 2 3 3 6 3" xfId="12979"/>
    <cellStyle name="RowTitles1-Detail 2 3 3 6 3 2" xfId="12980"/>
    <cellStyle name="RowTitles1-Detail 2 3 3 6 3 2 2" xfId="12981"/>
    <cellStyle name="RowTitles1-Detail 2 3 3 6 3 2 2 2" xfId="12982"/>
    <cellStyle name="RowTitles1-Detail 2 3 3 6 3 2 3" xfId="12983"/>
    <cellStyle name="RowTitles1-Detail 2 3 3 6 3 3" xfId="12984"/>
    <cellStyle name="RowTitles1-Detail 2 3 3 6 3 3 2" xfId="12985"/>
    <cellStyle name="RowTitles1-Detail 2 3 3 6 3 3 2 2" xfId="12986"/>
    <cellStyle name="RowTitles1-Detail 2 3 3 6 3 4" xfId="12987"/>
    <cellStyle name="RowTitles1-Detail 2 3 3 6 3 4 2" xfId="12988"/>
    <cellStyle name="RowTitles1-Detail 2 3 3 6 3 5" xfId="12989"/>
    <cellStyle name="RowTitles1-Detail 2 3 3 6 4" xfId="12990"/>
    <cellStyle name="RowTitles1-Detail 2 3 3 6 4 2" xfId="12991"/>
    <cellStyle name="RowTitles1-Detail 2 3 3 6 5" xfId="12992"/>
    <cellStyle name="RowTitles1-Detail 2 3 3 6 5 2" xfId="12993"/>
    <cellStyle name="RowTitles1-Detail 2 3 3 6 5 2 2" xfId="12994"/>
    <cellStyle name="RowTitles1-Detail 2 3 3 6 6" xfId="12995"/>
    <cellStyle name="RowTitles1-Detail 2 3 3 6 6 2" xfId="12996"/>
    <cellStyle name="RowTitles1-Detail 2 3 3 6 7" xfId="12997"/>
    <cellStyle name="RowTitles1-Detail 2 3 3 7" xfId="12998"/>
    <cellStyle name="RowTitles1-Detail 2 3 3 7 2" xfId="12999"/>
    <cellStyle name="RowTitles1-Detail 2 3 3 7 2 2" xfId="13000"/>
    <cellStyle name="RowTitles1-Detail 2 3 3 7 2 2 2" xfId="13001"/>
    <cellStyle name="RowTitles1-Detail 2 3 3 7 2 2 2 2" xfId="13002"/>
    <cellStyle name="RowTitles1-Detail 2 3 3 7 2 2 3" xfId="13003"/>
    <cellStyle name="RowTitles1-Detail 2 3 3 7 2 3" xfId="13004"/>
    <cellStyle name="RowTitles1-Detail 2 3 3 7 2 3 2" xfId="13005"/>
    <cellStyle name="RowTitles1-Detail 2 3 3 7 2 3 2 2" xfId="13006"/>
    <cellStyle name="RowTitles1-Detail 2 3 3 7 2 4" xfId="13007"/>
    <cellStyle name="RowTitles1-Detail 2 3 3 7 2 4 2" xfId="13008"/>
    <cellStyle name="RowTitles1-Detail 2 3 3 7 2 5" xfId="13009"/>
    <cellStyle name="RowTitles1-Detail 2 3 3 7 3" xfId="13010"/>
    <cellStyle name="RowTitles1-Detail 2 3 3 7 3 2" xfId="13011"/>
    <cellStyle name="RowTitles1-Detail 2 3 3 7 3 2 2" xfId="13012"/>
    <cellStyle name="RowTitles1-Detail 2 3 3 7 3 2 2 2" xfId="13013"/>
    <cellStyle name="RowTitles1-Detail 2 3 3 7 3 2 3" xfId="13014"/>
    <cellStyle name="RowTitles1-Detail 2 3 3 7 3 3" xfId="13015"/>
    <cellStyle name="RowTitles1-Detail 2 3 3 7 3 3 2" xfId="13016"/>
    <cellStyle name="RowTitles1-Detail 2 3 3 7 3 3 2 2" xfId="13017"/>
    <cellStyle name="RowTitles1-Detail 2 3 3 7 3 4" xfId="13018"/>
    <cellStyle name="RowTitles1-Detail 2 3 3 7 3 4 2" xfId="13019"/>
    <cellStyle name="RowTitles1-Detail 2 3 3 7 3 5" xfId="13020"/>
    <cellStyle name="RowTitles1-Detail 2 3 3 7 4" xfId="13021"/>
    <cellStyle name="RowTitles1-Detail 2 3 3 7 4 2" xfId="13022"/>
    <cellStyle name="RowTitles1-Detail 2 3 3 7 5" xfId="13023"/>
    <cellStyle name="RowTitles1-Detail 2 3 3 7 5 2" xfId="13024"/>
    <cellStyle name="RowTitles1-Detail 2 3 3 7 5 2 2" xfId="13025"/>
    <cellStyle name="RowTitles1-Detail 2 3 3 7 5 3" xfId="13026"/>
    <cellStyle name="RowTitles1-Detail 2 3 3 7 6" xfId="13027"/>
    <cellStyle name="RowTitles1-Detail 2 3 3 7 6 2" xfId="13028"/>
    <cellStyle name="RowTitles1-Detail 2 3 3 7 6 2 2" xfId="13029"/>
    <cellStyle name="RowTitles1-Detail 2 3 3 7 7" xfId="13030"/>
    <cellStyle name="RowTitles1-Detail 2 3 3 7 7 2" xfId="13031"/>
    <cellStyle name="RowTitles1-Detail 2 3 3 7 8" xfId="13032"/>
    <cellStyle name="RowTitles1-Detail 2 3 3 8" xfId="13033"/>
    <cellStyle name="RowTitles1-Detail 2 3 3 8 2" xfId="13034"/>
    <cellStyle name="RowTitles1-Detail 2 3 3 8 2 2" xfId="13035"/>
    <cellStyle name="RowTitles1-Detail 2 3 3 8 2 2 2" xfId="13036"/>
    <cellStyle name="RowTitles1-Detail 2 3 3 8 2 2 2 2" xfId="13037"/>
    <cellStyle name="RowTitles1-Detail 2 3 3 8 2 2 3" xfId="13038"/>
    <cellStyle name="RowTitles1-Detail 2 3 3 8 2 3" xfId="13039"/>
    <cellStyle name="RowTitles1-Detail 2 3 3 8 2 3 2" xfId="13040"/>
    <cellStyle name="RowTitles1-Detail 2 3 3 8 2 3 2 2" xfId="13041"/>
    <cellStyle name="RowTitles1-Detail 2 3 3 8 2 4" xfId="13042"/>
    <cellStyle name="RowTitles1-Detail 2 3 3 8 2 4 2" xfId="13043"/>
    <cellStyle name="RowTitles1-Detail 2 3 3 8 2 5" xfId="13044"/>
    <cellStyle name="RowTitles1-Detail 2 3 3 8 3" xfId="13045"/>
    <cellStyle name="RowTitles1-Detail 2 3 3 8 3 2" xfId="13046"/>
    <cellStyle name="RowTitles1-Detail 2 3 3 8 3 2 2" xfId="13047"/>
    <cellStyle name="RowTitles1-Detail 2 3 3 8 3 2 2 2" xfId="13048"/>
    <cellStyle name="RowTitles1-Detail 2 3 3 8 3 2 3" xfId="13049"/>
    <cellStyle name="RowTitles1-Detail 2 3 3 8 3 3" xfId="13050"/>
    <cellStyle name="RowTitles1-Detail 2 3 3 8 3 3 2" xfId="13051"/>
    <cellStyle name="RowTitles1-Detail 2 3 3 8 3 3 2 2" xfId="13052"/>
    <cellStyle name="RowTitles1-Detail 2 3 3 8 3 4" xfId="13053"/>
    <cellStyle name="RowTitles1-Detail 2 3 3 8 3 4 2" xfId="13054"/>
    <cellStyle name="RowTitles1-Detail 2 3 3 8 3 5" xfId="13055"/>
    <cellStyle name="RowTitles1-Detail 2 3 3 8 4" xfId="13056"/>
    <cellStyle name="RowTitles1-Detail 2 3 3 8 4 2" xfId="13057"/>
    <cellStyle name="RowTitles1-Detail 2 3 3 8 4 2 2" xfId="13058"/>
    <cellStyle name="RowTitles1-Detail 2 3 3 8 4 3" xfId="13059"/>
    <cellStyle name="RowTitles1-Detail 2 3 3 8 5" xfId="13060"/>
    <cellStyle name="RowTitles1-Detail 2 3 3 8 5 2" xfId="13061"/>
    <cellStyle name="RowTitles1-Detail 2 3 3 8 5 2 2" xfId="13062"/>
    <cellStyle name="RowTitles1-Detail 2 3 3 8 6" xfId="13063"/>
    <cellStyle name="RowTitles1-Detail 2 3 3 8 6 2" xfId="13064"/>
    <cellStyle name="RowTitles1-Detail 2 3 3 8 7" xfId="13065"/>
    <cellStyle name="RowTitles1-Detail 2 3 3 9" xfId="13066"/>
    <cellStyle name="RowTitles1-Detail 2 3 3 9 2" xfId="13067"/>
    <cellStyle name="RowTitles1-Detail 2 3 3 9 2 2" xfId="13068"/>
    <cellStyle name="RowTitles1-Detail 2 3 3 9 2 2 2" xfId="13069"/>
    <cellStyle name="RowTitles1-Detail 2 3 3 9 2 2 2 2" xfId="13070"/>
    <cellStyle name="RowTitles1-Detail 2 3 3 9 2 2 3" xfId="13071"/>
    <cellStyle name="RowTitles1-Detail 2 3 3 9 2 3" xfId="13072"/>
    <cellStyle name="RowTitles1-Detail 2 3 3 9 2 3 2" xfId="13073"/>
    <cellStyle name="RowTitles1-Detail 2 3 3 9 2 3 2 2" xfId="13074"/>
    <cellStyle name="RowTitles1-Detail 2 3 3 9 2 4" xfId="13075"/>
    <cellStyle name="RowTitles1-Detail 2 3 3 9 2 4 2" xfId="13076"/>
    <cellStyle name="RowTitles1-Detail 2 3 3 9 2 5" xfId="13077"/>
    <cellStyle name="RowTitles1-Detail 2 3 3 9 3" xfId="13078"/>
    <cellStyle name="RowTitles1-Detail 2 3 3 9 3 2" xfId="13079"/>
    <cellStyle name="RowTitles1-Detail 2 3 3 9 3 2 2" xfId="13080"/>
    <cellStyle name="RowTitles1-Detail 2 3 3 9 3 2 2 2" xfId="13081"/>
    <cellStyle name="RowTitles1-Detail 2 3 3 9 3 2 3" xfId="13082"/>
    <cellStyle name="RowTitles1-Detail 2 3 3 9 3 3" xfId="13083"/>
    <cellStyle name="RowTitles1-Detail 2 3 3 9 3 3 2" xfId="13084"/>
    <cellStyle name="RowTitles1-Detail 2 3 3 9 3 3 2 2" xfId="13085"/>
    <cellStyle name="RowTitles1-Detail 2 3 3 9 3 4" xfId="13086"/>
    <cellStyle name="RowTitles1-Detail 2 3 3 9 3 4 2" xfId="13087"/>
    <cellStyle name="RowTitles1-Detail 2 3 3 9 3 5" xfId="13088"/>
    <cellStyle name="RowTitles1-Detail 2 3 3 9 4" xfId="13089"/>
    <cellStyle name="RowTitles1-Detail 2 3 3 9 4 2" xfId="13090"/>
    <cellStyle name="RowTitles1-Detail 2 3 3 9 4 2 2" xfId="13091"/>
    <cellStyle name="RowTitles1-Detail 2 3 3 9 4 3" xfId="13092"/>
    <cellStyle name="RowTitles1-Detail 2 3 3 9 5" xfId="13093"/>
    <cellStyle name="RowTitles1-Detail 2 3 3 9 5 2" xfId="13094"/>
    <cellStyle name="RowTitles1-Detail 2 3 3 9 5 2 2" xfId="13095"/>
    <cellStyle name="RowTitles1-Detail 2 3 3 9 6" xfId="13096"/>
    <cellStyle name="RowTitles1-Detail 2 3 3 9 6 2" xfId="13097"/>
    <cellStyle name="RowTitles1-Detail 2 3 3 9 7" xfId="13098"/>
    <cellStyle name="RowTitles1-Detail 2 3 3_STUD aligned by INSTIT" xfId="13099"/>
    <cellStyle name="RowTitles1-Detail 2 3 4" xfId="13100"/>
    <cellStyle name="RowTitles1-Detail 2 3 4 2" xfId="13101"/>
    <cellStyle name="RowTitles1-Detail 2 3 4 2 2" xfId="13102"/>
    <cellStyle name="RowTitles1-Detail 2 3 4 2 2 2" xfId="13103"/>
    <cellStyle name="RowTitles1-Detail 2 3 4 2 2 2 2" xfId="13104"/>
    <cellStyle name="RowTitles1-Detail 2 3 4 2 2 2 2 2" xfId="13105"/>
    <cellStyle name="RowTitles1-Detail 2 3 4 2 2 2 3" xfId="13106"/>
    <cellStyle name="RowTitles1-Detail 2 3 4 2 2 3" xfId="13107"/>
    <cellStyle name="RowTitles1-Detail 2 3 4 2 2 3 2" xfId="13108"/>
    <cellStyle name="RowTitles1-Detail 2 3 4 2 2 3 2 2" xfId="13109"/>
    <cellStyle name="RowTitles1-Detail 2 3 4 2 2 4" xfId="13110"/>
    <cellStyle name="RowTitles1-Detail 2 3 4 2 2 4 2" xfId="13111"/>
    <cellStyle name="RowTitles1-Detail 2 3 4 2 2 5" xfId="13112"/>
    <cellStyle name="RowTitles1-Detail 2 3 4 2 3" xfId="13113"/>
    <cellStyle name="RowTitles1-Detail 2 3 4 2 3 2" xfId="13114"/>
    <cellStyle name="RowTitles1-Detail 2 3 4 2 3 2 2" xfId="13115"/>
    <cellStyle name="RowTitles1-Detail 2 3 4 2 3 2 2 2" xfId="13116"/>
    <cellStyle name="RowTitles1-Detail 2 3 4 2 3 2 3" xfId="13117"/>
    <cellStyle name="RowTitles1-Detail 2 3 4 2 3 3" xfId="13118"/>
    <cellStyle name="RowTitles1-Detail 2 3 4 2 3 3 2" xfId="13119"/>
    <cellStyle name="RowTitles1-Detail 2 3 4 2 3 3 2 2" xfId="13120"/>
    <cellStyle name="RowTitles1-Detail 2 3 4 2 3 4" xfId="13121"/>
    <cellStyle name="RowTitles1-Detail 2 3 4 2 3 4 2" xfId="13122"/>
    <cellStyle name="RowTitles1-Detail 2 3 4 2 3 5" xfId="13123"/>
    <cellStyle name="RowTitles1-Detail 2 3 4 2 4" xfId="13124"/>
    <cellStyle name="RowTitles1-Detail 2 3 4 2 4 2" xfId="13125"/>
    <cellStyle name="RowTitles1-Detail 2 3 4 2 5" xfId="13126"/>
    <cellStyle name="RowTitles1-Detail 2 3 4 2 5 2" xfId="13127"/>
    <cellStyle name="RowTitles1-Detail 2 3 4 2 5 2 2" xfId="13128"/>
    <cellStyle name="RowTitles1-Detail 2 3 4 3" xfId="13129"/>
    <cellStyle name="RowTitles1-Detail 2 3 4 3 2" xfId="13130"/>
    <cellStyle name="RowTitles1-Detail 2 3 4 3 2 2" xfId="13131"/>
    <cellStyle name="RowTitles1-Detail 2 3 4 3 2 2 2" xfId="13132"/>
    <cellStyle name="RowTitles1-Detail 2 3 4 3 2 2 2 2" xfId="13133"/>
    <cellStyle name="RowTitles1-Detail 2 3 4 3 2 2 3" xfId="13134"/>
    <cellStyle name="RowTitles1-Detail 2 3 4 3 2 3" xfId="13135"/>
    <cellStyle name="RowTitles1-Detail 2 3 4 3 2 3 2" xfId="13136"/>
    <cellStyle name="RowTitles1-Detail 2 3 4 3 2 3 2 2" xfId="13137"/>
    <cellStyle name="RowTitles1-Detail 2 3 4 3 2 4" xfId="13138"/>
    <cellStyle name="RowTitles1-Detail 2 3 4 3 2 4 2" xfId="13139"/>
    <cellStyle name="RowTitles1-Detail 2 3 4 3 2 5" xfId="13140"/>
    <cellStyle name="RowTitles1-Detail 2 3 4 3 3" xfId="13141"/>
    <cellStyle name="RowTitles1-Detail 2 3 4 3 3 2" xfId="13142"/>
    <cellStyle name="RowTitles1-Detail 2 3 4 3 3 2 2" xfId="13143"/>
    <cellStyle name="RowTitles1-Detail 2 3 4 3 3 2 2 2" xfId="13144"/>
    <cellStyle name="RowTitles1-Detail 2 3 4 3 3 2 3" xfId="13145"/>
    <cellStyle name="RowTitles1-Detail 2 3 4 3 3 3" xfId="13146"/>
    <cellStyle name="RowTitles1-Detail 2 3 4 3 3 3 2" xfId="13147"/>
    <cellStyle name="RowTitles1-Detail 2 3 4 3 3 3 2 2" xfId="13148"/>
    <cellStyle name="RowTitles1-Detail 2 3 4 3 3 4" xfId="13149"/>
    <cellStyle name="RowTitles1-Detail 2 3 4 3 3 4 2" xfId="13150"/>
    <cellStyle name="RowTitles1-Detail 2 3 4 3 3 5" xfId="13151"/>
    <cellStyle name="RowTitles1-Detail 2 3 4 3 4" xfId="13152"/>
    <cellStyle name="RowTitles1-Detail 2 3 4 3 4 2" xfId="13153"/>
    <cellStyle name="RowTitles1-Detail 2 3 4 3 5" xfId="13154"/>
    <cellStyle name="RowTitles1-Detail 2 3 4 3 5 2" xfId="13155"/>
    <cellStyle name="RowTitles1-Detail 2 3 4 3 5 2 2" xfId="13156"/>
    <cellStyle name="RowTitles1-Detail 2 3 4 3 5 3" xfId="13157"/>
    <cellStyle name="RowTitles1-Detail 2 3 4 3 6" xfId="13158"/>
    <cellStyle name="RowTitles1-Detail 2 3 4 3 6 2" xfId="13159"/>
    <cellStyle name="RowTitles1-Detail 2 3 4 3 6 2 2" xfId="13160"/>
    <cellStyle name="RowTitles1-Detail 2 3 4 3 7" xfId="13161"/>
    <cellStyle name="RowTitles1-Detail 2 3 4 3 7 2" xfId="13162"/>
    <cellStyle name="RowTitles1-Detail 2 3 4 3 8" xfId="13163"/>
    <cellStyle name="RowTitles1-Detail 2 3 4 4" xfId="13164"/>
    <cellStyle name="RowTitles1-Detail 2 3 4 4 2" xfId="13165"/>
    <cellStyle name="RowTitles1-Detail 2 3 4 4 2 2" xfId="13166"/>
    <cellStyle name="RowTitles1-Detail 2 3 4 4 2 2 2" xfId="13167"/>
    <cellStyle name="RowTitles1-Detail 2 3 4 4 2 2 2 2" xfId="13168"/>
    <cellStyle name="RowTitles1-Detail 2 3 4 4 2 2 3" xfId="13169"/>
    <cellStyle name="RowTitles1-Detail 2 3 4 4 2 3" xfId="13170"/>
    <cellStyle name="RowTitles1-Detail 2 3 4 4 2 3 2" xfId="13171"/>
    <cellStyle name="RowTitles1-Detail 2 3 4 4 2 3 2 2" xfId="13172"/>
    <cellStyle name="RowTitles1-Detail 2 3 4 4 2 4" xfId="13173"/>
    <cellStyle name="RowTitles1-Detail 2 3 4 4 2 4 2" xfId="13174"/>
    <cellStyle name="RowTitles1-Detail 2 3 4 4 2 5" xfId="13175"/>
    <cellStyle name="RowTitles1-Detail 2 3 4 4 3" xfId="13176"/>
    <cellStyle name="RowTitles1-Detail 2 3 4 4 3 2" xfId="13177"/>
    <cellStyle name="RowTitles1-Detail 2 3 4 4 3 2 2" xfId="13178"/>
    <cellStyle name="RowTitles1-Detail 2 3 4 4 3 2 2 2" xfId="13179"/>
    <cellStyle name="RowTitles1-Detail 2 3 4 4 3 2 3" xfId="13180"/>
    <cellStyle name="RowTitles1-Detail 2 3 4 4 3 3" xfId="13181"/>
    <cellStyle name="RowTitles1-Detail 2 3 4 4 3 3 2" xfId="13182"/>
    <cellStyle name="RowTitles1-Detail 2 3 4 4 3 3 2 2" xfId="13183"/>
    <cellStyle name="RowTitles1-Detail 2 3 4 4 3 4" xfId="13184"/>
    <cellStyle name="RowTitles1-Detail 2 3 4 4 3 4 2" xfId="13185"/>
    <cellStyle name="RowTitles1-Detail 2 3 4 4 3 5" xfId="13186"/>
    <cellStyle name="RowTitles1-Detail 2 3 4 4 4" xfId="13187"/>
    <cellStyle name="RowTitles1-Detail 2 3 4 4 4 2" xfId="13188"/>
    <cellStyle name="RowTitles1-Detail 2 3 4 4 4 2 2" xfId="13189"/>
    <cellStyle name="RowTitles1-Detail 2 3 4 4 4 3" xfId="13190"/>
    <cellStyle name="RowTitles1-Detail 2 3 4 4 5" xfId="13191"/>
    <cellStyle name="RowTitles1-Detail 2 3 4 4 5 2" xfId="13192"/>
    <cellStyle name="RowTitles1-Detail 2 3 4 4 5 2 2" xfId="13193"/>
    <cellStyle name="RowTitles1-Detail 2 3 4 4 6" xfId="13194"/>
    <cellStyle name="RowTitles1-Detail 2 3 4 4 6 2" xfId="13195"/>
    <cellStyle name="RowTitles1-Detail 2 3 4 4 7" xfId="13196"/>
    <cellStyle name="RowTitles1-Detail 2 3 4 5" xfId="13197"/>
    <cellStyle name="RowTitles1-Detail 2 3 4 5 2" xfId="13198"/>
    <cellStyle name="RowTitles1-Detail 2 3 4 5 2 2" xfId="13199"/>
    <cellStyle name="RowTitles1-Detail 2 3 4 5 2 2 2" xfId="13200"/>
    <cellStyle name="RowTitles1-Detail 2 3 4 5 2 2 2 2" xfId="13201"/>
    <cellStyle name="RowTitles1-Detail 2 3 4 5 2 2 3" xfId="13202"/>
    <cellStyle name="RowTitles1-Detail 2 3 4 5 2 3" xfId="13203"/>
    <cellStyle name="RowTitles1-Detail 2 3 4 5 2 3 2" xfId="13204"/>
    <cellStyle name="RowTitles1-Detail 2 3 4 5 2 3 2 2" xfId="13205"/>
    <cellStyle name="RowTitles1-Detail 2 3 4 5 2 4" xfId="13206"/>
    <cellStyle name="RowTitles1-Detail 2 3 4 5 2 4 2" xfId="13207"/>
    <cellStyle name="RowTitles1-Detail 2 3 4 5 2 5" xfId="13208"/>
    <cellStyle name="RowTitles1-Detail 2 3 4 5 3" xfId="13209"/>
    <cellStyle name="RowTitles1-Detail 2 3 4 5 3 2" xfId="13210"/>
    <cellStyle name="RowTitles1-Detail 2 3 4 5 3 2 2" xfId="13211"/>
    <cellStyle name="RowTitles1-Detail 2 3 4 5 3 2 2 2" xfId="13212"/>
    <cellStyle name="RowTitles1-Detail 2 3 4 5 3 2 3" xfId="13213"/>
    <cellStyle name="RowTitles1-Detail 2 3 4 5 3 3" xfId="13214"/>
    <cellStyle name="RowTitles1-Detail 2 3 4 5 3 3 2" xfId="13215"/>
    <cellStyle name="RowTitles1-Detail 2 3 4 5 3 3 2 2" xfId="13216"/>
    <cellStyle name="RowTitles1-Detail 2 3 4 5 3 4" xfId="13217"/>
    <cellStyle name="RowTitles1-Detail 2 3 4 5 3 4 2" xfId="13218"/>
    <cellStyle name="RowTitles1-Detail 2 3 4 5 3 5" xfId="13219"/>
    <cellStyle name="RowTitles1-Detail 2 3 4 5 4" xfId="13220"/>
    <cellStyle name="RowTitles1-Detail 2 3 4 5 4 2" xfId="13221"/>
    <cellStyle name="RowTitles1-Detail 2 3 4 5 4 2 2" xfId="13222"/>
    <cellStyle name="RowTitles1-Detail 2 3 4 5 4 3" xfId="13223"/>
    <cellStyle name="RowTitles1-Detail 2 3 4 5 5" xfId="13224"/>
    <cellStyle name="RowTitles1-Detail 2 3 4 5 5 2" xfId="13225"/>
    <cellStyle name="RowTitles1-Detail 2 3 4 5 5 2 2" xfId="13226"/>
    <cellStyle name="RowTitles1-Detail 2 3 4 5 6" xfId="13227"/>
    <cellStyle name="RowTitles1-Detail 2 3 4 5 6 2" xfId="13228"/>
    <cellStyle name="RowTitles1-Detail 2 3 4 5 7" xfId="13229"/>
    <cellStyle name="RowTitles1-Detail 2 3 4 6" xfId="13230"/>
    <cellStyle name="RowTitles1-Detail 2 3 4 6 2" xfId="13231"/>
    <cellStyle name="RowTitles1-Detail 2 3 4 6 2 2" xfId="13232"/>
    <cellStyle name="RowTitles1-Detail 2 3 4 6 2 2 2" xfId="13233"/>
    <cellStyle name="RowTitles1-Detail 2 3 4 6 2 2 2 2" xfId="13234"/>
    <cellStyle name="RowTitles1-Detail 2 3 4 6 2 2 3" xfId="13235"/>
    <cellStyle name="RowTitles1-Detail 2 3 4 6 2 3" xfId="13236"/>
    <cellStyle name="RowTitles1-Detail 2 3 4 6 2 3 2" xfId="13237"/>
    <cellStyle name="RowTitles1-Detail 2 3 4 6 2 3 2 2" xfId="13238"/>
    <cellStyle name="RowTitles1-Detail 2 3 4 6 2 4" xfId="13239"/>
    <cellStyle name="RowTitles1-Detail 2 3 4 6 2 4 2" xfId="13240"/>
    <cellStyle name="RowTitles1-Detail 2 3 4 6 2 5" xfId="13241"/>
    <cellStyle name="RowTitles1-Detail 2 3 4 6 3" xfId="13242"/>
    <cellStyle name="RowTitles1-Detail 2 3 4 6 3 2" xfId="13243"/>
    <cellStyle name="RowTitles1-Detail 2 3 4 6 3 2 2" xfId="13244"/>
    <cellStyle name="RowTitles1-Detail 2 3 4 6 3 2 2 2" xfId="13245"/>
    <cellStyle name="RowTitles1-Detail 2 3 4 6 3 2 3" xfId="13246"/>
    <cellStyle name="RowTitles1-Detail 2 3 4 6 3 3" xfId="13247"/>
    <cellStyle name="RowTitles1-Detail 2 3 4 6 3 3 2" xfId="13248"/>
    <cellStyle name="RowTitles1-Detail 2 3 4 6 3 3 2 2" xfId="13249"/>
    <cellStyle name="RowTitles1-Detail 2 3 4 6 3 4" xfId="13250"/>
    <cellStyle name="RowTitles1-Detail 2 3 4 6 3 4 2" xfId="13251"/>
    <cellStyle name="RowTitles1-Detail 2 3 4 6 3 5" xfId="13252"/>
    <cellStyle name="RowTitles1-Detail 2 3 4 6 4" xfId="13253"/>
    <cellStyle name="RowTitles1-Detail 2 3 4 6 4 2" xfId="13254"/>
    <cellStyle name="RowTitles1-Detail 2 3 4 6 4 2 2" xfId="13255"/>
    <cellStyle name="RowTitles1-Detail 2 3 4 6 4 3" xfId="13256"/>
    <cellStyle name="RowTitles1-Detail 2 3 4 6 5" xfId="13257"/>
    <cellStyle name="RowTitles1-Detail 2 3 4 6 5 2" xfId="13258"/>
    <cellStyle name="RowTitles1-Detail 2 3 4 6 5 2 2" xfId="13259"/>
    <cellStyle name="RowTitles1-Detail 2 3 4 6 6" xfId="13260"/>
    <cellStyle name="RowTitles1-Detail 2 3 4 6 6 2" xfId="13261"/>
    <cellStyle name="RowTitles1-Detail 2 3 4 6 7" xfId="13262"/>
    <cellStyle name="RowTitles1-Detail 2 3 4 7" xfId="13263"/>
    <cellStyle name="RowTitles1-Detail 2 3 4 7 2" xfId="13264"/>
    <cellStyle name="RowTitles1-Detail 2 3 4 7 2 2" xfId="13265"/>
    <cellStyle name="RowTitles1-Detail 2 3 4 7 2 2 2" xfId="13266"/>
    <cellStyle name="RowTitles1-Detail 2 3 4 7 2 3" xfId="13267"/>
    <cellStyle name="RowTitles1-Detail 2 3 4 7 3" xfId="13268"/>
    <cellStyle name="RowTitles1-Detail 2 3 4 7 3 2" xfId="13269"/>
    <cellStyle name="RowTitles1-Detail 2 3 4 7 3 2 2" xfId="13270"/>
    <cellStyle name="RowTitles1-Detail 2 3 4 7 4" xfId="13271"/>
    <cellStyle name="RowTitles1-Detail 2 3 4 7 4 2" xfId="13272"/>
    <cellStyle name="RowTitles1-Detail 2 3 4 7 5" xfId="13273"/>
    <cellStyle name="RowTitles1-Detail 2 3 4 8" xfId="13274"/>
    <cellStyle name="RowTitles1-Detail 2 3 4 8 2" xfId="13275"/>
    <cellStyle name="RowTitles1-Detail 2 3 4 9" xfId="13276"/>
    <cellStyle name="RowTitles1-Detail 2 3 4 9 2" xfId="13277"/>
    <cellStyle name="RowTitles1-Detail 2 3 4 9 2 2" xfId="13278"/>
    <cellStyle name="RowTitles1-Detail 2 3 4_STUD aligned by INSTIT" xfId="13279"/>
    <cellStyle name="RowTitles1-Detail 2 3 5" xfId="13280"/>
    <cellStyle name="RowTitles1-Detail 2 3 5 2" xfId="13281"/>
    <cellStyle name="RowTitles1-Detail 2 3 5 2 2" xfId="13282"/>
    <cellStyle name="RowTitles1-Detail 2 3 5 2 2 2" xfId="13283"/>
    <cellStyle name="RowTitles1-Detail 2 3 5 2 2 2 2" xfId="13284"/>
    <cellStyle name="RowTitles1-Detail 2 3 5 2 2 2 2 2" xfId="13285"/>
    <cellStyle name="RowTitles1-Detail 2 3 5 2 2 2 3" xfId="13286"/>
    <cellStyle name="RowTitles1-Detail 2 3 5 2 2 3" xfId="13287"/>
    <cellStyle name="RowTitles1-Detail 2 3 5 2 2 3 2" xfId="13288"/>
    <cellStyle name="RowTitles1-Detail 2 3 5 2 2 3 2 2" xfId="13289"/>
    <cellStyle name="RowTitles1-Detail 2 3 5 2 2 4" xfId="13290"/>
    <cellStyle name="RowTitles1-Detail 2 3 5 2 2 4 2" xfId="13291"/>
    <cellStyle name="RowTitles1-Detail 2 3 5 2 2 5" xfId="13292"/>
    <cellStyle name="RowTitles1-Detail 2 3 5 2 3" xfId="13293"/>
    <cellStyle name="RowTitles1-Detail 2 3 5 2 3 2" xfId="13294"/>
    <cellStyle name="RowTitles1-Detail 2 3 5 2 3 2 2" xfId="13295"/>
    <cellStyle name="RowTitles1-Detail 2 3 5 2 3 2 2 2" xfId="13296"/>
    <cellStyle name="RowTitles1-Detail 2 3 5 2 3 2 3" xfId="13297"/>
    <cellStyle name="RowTitles1-Detail 2 3 5 2 3 3" xfId="13298"/>
    <cellStyle name="RowTitles1-Detail 2 3 5 2 3 3 2" xfId="13299"/>
    <cellStyle name="RowTitles1-Detail 2 3 5 2 3 3 2 2" xfId="13300"/>
    <cellStyle name="RowTitles1-Detail 2 3 5 2 3 4" xfId="13301"/>
    <cellStyle name="RowTitles1-Detail 2 3 5 2 3 4 2" xfId="13302"/>
    <cellStyle name="RowTitles1-Detail 2 3 5 2 3 5" xfId="13303"/>
    <cellStyle name="RowTitles1-Detail 2 3 5 2 4" xfId="13304"/>
    <cellStyle name="RowTitles1-Detail 2 3 5 2 4 2" xfId="13305"/>
    <cellStyle name="RowTitles1-Detail 2 3 5 2 5" xfId="13306"/>
    <cellStyle name="RowTitles1-Detail 2 3 5 2 5 2" xfId="13307"/>
    <cellStyle name="RowTitles1-Detail 2 3 5 2 5 2 2" xfId="13308"/>
    <cellStyle name="RowTitles1-Detail 2 3 5 2 5 3" xfId="13309"/>
    <cellStyle name="RowTitles1-Detail 2 3 5 2 6" xfId="13310"/>
    <cellStyle name="RowTitles1-Detail 2 3 5 2 6 2" xfId="13311"/>
    <cellStyle name="RowTitles1-Detail 2 3 5 2 6 2 2" xfId="13312"/>
    <cellStyle name="RowTitles1-Detail 2 3 5 2 7" xfId="13313"/>
    <cellStyle name="RowTitles1-Detail 2 3 5 2 7 2" xfId="13314"/>
    <cellStyle name="RowTitles1-Detail 2 3 5 2 8" xfId="13315"/>
    <cellStyle name="RowTitles1-Detail 2 3 5 3" xfId="13316"/>
    <cellStyle name="RowTitles1-Detail 2 3 5 3 2" xfId="13317"/>
    <cellStyle name="RowTitles1-Detail 2 3 5 3 2 2" xfId="13318"/>
    <cellStyle name="RowTitles1-Detail 2 3 5 3 2 2 2" xfId="13319"/>
    <cellStyle name="RowTitles1-Detail 2 3 5 3 2 2 2 2" xfId="13320"/>
    <cellStyle name="RowTitles1-Detail 2 3 5 3 2 2 3" xfId="13321"/>
    <cellStyle name="RowTitles1-Detail 2 3 5 3 2 3" xfId="13322"/>
    <cellStyle name="RowTitles1-Detail 2 3 5 3 2 3 2" xfId="13323"/>
    <cellStyle name="RowTitles1-Detail 2 3 5 3 2 3 2 2" xfId="13324"/>
    <cellStyle name="RowTitles1-Detail 2 3 5 3 2 4" xfId="13325"/>
    <cellStyle name="RowTitles1-Detail 2 3 5 3 2 4 2" xfId="13326"/>
    <cellStyle name="RowTitles1-Detail 2 3 5 3 2 5" xfId="13327"/>
    <cellStyle name="RowTitles1-Detail 2 3 5 3 3" xfId="13328"/>
    <cellStyle name="RowTitles1-Detail 2 3 5 3 3 2" xfId="13329"/>
    <cellStyle name="RowTitles1-Detail 2 3 5 3 3 2 2" xfId="13330"/>
    <cellStyle name="RowTitles1-Detail 2 3 5 3 3 2 2 2" xfId="13331"/>
    <cellStyle name="RowTitles1-Detail 2 3 5 3 3 2 3" xfId="13332"/>
    <cellStyle name="RowTitles1-Detail 2 3 5 3 3 3" xfId="13333"/>
    <cellStyle name="RowTitles1-Detail 2 3 5 3 3 3 2" xfId="13334"/>
    <cellStyle name="RowTitles1-Detail 2 3 5 3 3 3 2 2" xfId="13335"/>
    <cellStyle name="RowTitles1-Detail 2 3 5 3 3 4" xfId="13336"/>
    <cellStyle name="RowTitles1-Detail 2 3 5 3 3 4 2" xfId="13337"/>
    <cellStyle name="RowTitles1-Detail 2 3 5 3 3 5" xfId="13338"/>
    <cellStyle name="RowTitles1-Detail 2 3 5 3 4" xfId="13339"/>
    <cellStyle name="RowTitles1-Detail 2 3 5 3 4 2" xfId="13340"/>
    <cellStyle name="RowTitles1-Detail 2 3 5 3 5" xfId="13341"/>
    <cellStyle name="RowTitles1-Detail 2 3 5 3 5 2" xfId="13342"/>
    <cellStyle name="RowTitles1-Detail 2 3 5 3 5 2 2" xfId="13343"/>
    <cellStyle name="RowTitles1-Detail 2 3 5 4" xfId="13344"/>
    <cellStyle name="RowTitles1-Detail 2 3 5 4 2" xfId="13345"/>
    <cellStyle name="RowTitles1-Detail 2 3 5 4 2 2" xfId="13346"/>
    <cellStyle name="RowTitles1-Detail 2 3 5 4 2 2 2" xfId="13347"/>
    <cellStyle name="RowTitles1-Detail 2 3 5 4 2 2 2 2" xfId="13348"/>
    <cellStyle name="RowTitles1-Detail 2 3 5 4 2 2 3" xfId="13349"/>
    <cellStyle name="RowTitles1-Detail 2 3 5 4 2 3" xfId="13350"/>
    <cellStyle name="RowTitles1-Detail 2 3 5 4 2 3 2" xfId="13351"/>
    <cellStyle name="RowTitles1-Detail 2 3 5 4 2 3 2 2" xfId="13352"/>
    <cellStyle name="RowTitles1-Detail 2 3 5 4 2 4" xfId="13353"/>
    <cellStyle name="RowTitles1-Detail 2 3 5 4 2 4 2" xfId="13354"/>
    <cellStyle name="RowTitles1-Detail 2 3 5 4 2 5" xfId="13355"/>
    <cellStyle name="RowTitles1-Detail 2 3 5 4 3" xfId="13356"/>
    <cellStyle name="RowTitles1-Detail 2 3 5 4 3 2" xfId="13357"/>
    <cellStyle name="RowTitles1-Detail 2 3 5 4 3 2 2" xfId="13358"/>
    <cellStyle name="RowTitles1-Detail 2 3 5 4 3 2 2 2" xfId="13359"/>
    <cellStyle name="RowTitles1-Detail 2 3 5 4 3 2 3" xfId="13360"/>
    <cellStyle name="RowTitles1-Detail 2 3 5 4 3 3" xfId="13361"/>
    <cellStyle name="RowTitles1-Detail 2 3 5 4 3 3 2" xfId="13362"/>
    <cellStyle name="RowTitles1-Detail 2 3 5 4 3 3 2 2" xfId="13363"/>
    <cellStyle name="RowTitles1-Detail 2 3 5 4 3 4" xfId="13364"/>
    <cellStyle name="RowTitles1-Detail 2 3 5 4 3 4 2" xfId="13365"/>
    <cellStyle name="RowTitles1-Detail 2 3 5 4 3 5" xfId="13366"/>
    <cellStyle name="RowTitles1-Detail 2 3 5 4 4" xfId="13367"/>
    <cellStyle name="RowTitles1-Detail 2 3 5 4 4 2" xfId="13368"/>
    <cellStyle name="RowTitles1-Detail 2 3 5 4 4 2 2" xfId="13369"/>
    <cellStyle name="RowTitles1-Detail 2 3 5 4 4 3" xfId="13370"/>
    <cellStyle name="RowTitles1-Detail 2 3 5 4 5" xfId="13371"/>
    <cellStyle name="RowTitles1-Detail 2 3 5 4 5 2" xfId="13372"/>
    <cellStyle name="RowTitles1-Detail 2 3 5 4 5 2 2" xfId="13373"/>
    <cellStyle name="RowTitles1-Detail 2 3 5 4 6" xfId="13374"/>
    <cellStyle name="RowTitles1-Detail 2 3 5 4 6 2" xfId="13375"/>
    <cellStyle name="RowTitles1-Detail 2 3 5 4 7" xfId="13376"/>
    <cellStyle name="RowTitles1-Detail 2 3 5 5" xfId="13377"/>
    <cellStyle name="RowTitles1-Detail 2 3 5 5 2" xfId="13378"/>
    <cellStyle name="RowTitles1-Detail 2 3 5 5 2 2" xfId="13379"/>
    <cellStyle name="RowTitles1-Detail 2 3 5 5 2 2 2" xfId="13380"/>
    <cellStyle name="RowTitles1-Detail 2 3 5 5 2 2 2 2" xfId="13381"/>
    <cellStyle name="RowTitles1-Detail 2 3 5 5 2 2 3" xfId="13382"/>
    <cellStyle name="RowTitles1-Detail 2 3 5 5 2 3" xfId="13383"/>
    <cellStyle name="RowTitles1-Detail 2 3 5 5 2 3 2" xfId="13384"/>
    <cellStyle name="RowTitles1-Detail 2 3 5 5 2 3 2 2" xfId="13385"/>
    <cellStyle name="RowTitles1-Detail 2 3 5 5 2 4" xfId="13386"/>
    <cellStyle name="RowTitles1-Detail 2 3 5 5 2 4 2" xfId="13387"/>
    <cellStyle name="RowTitles1-Detail 2 3 5 5 2 5" xfId="13388"/>
    <cellStyle name="RowTitles1-Detail 2 3 5 5 3" xfId="13389"/>
    <cellStyle name="RowTitles1-Detail 2 3 5 5 3 2" xfId="13390"/>
    <cellStyle name="RowTitles1-Detail 2 3 5 5 3 2 2" xfId="13391"/>
    <cellStyle name="RowTitles1-Detail 2 3 5 5 3 2 2 2" xfId="13392"/>
    <cellStyle name="RowTitles1-Detail 2 3 5 5 3 2 3" xfId="13393"/>
    <cellStyle name="RowTitles1-Detail 2 3 5 5 3 3" xfId="13394"/>
    <cellStyle name="RowTitles1-Detail 2 3 5 5 3 3 2" xfId="13395"/>
    <cellStyle name="RowTitles1-Detail 2 3 5 5 3 3 2 2" xfId="13396"/>
    <cellStyle name="RowTitles1-Detail 2 3 5 5 3 4" xfId="13397"/>
    <cellStyle name="RowTitles1-Detail 2 3 5 5 3 4 2" xfId="13398"/>
    <cellStyle name="RowTitles1-Detail 2 3 5 5 3 5" xfId="13399"/>
    <cellStyle name="RowTitles1-Detail 2 3 5 5 4" xfId="13400"/>
    <cellStyle name="RowTitles1-Detail 2 3 5 5 4 2" xfId="13401"/>
    <cellStyle name="RowTitles1-Detail 2 3 5 5 4 2 2" xfId="13402"/>
    <cellStyle name="RowTitles1-Detail 2 3 5 5 4 3" xfId="13403"/>
    <cellStyle name="RowTitles1-Detail 2 3 5 5 5" xfId="13404"/>
    <cellStyle name="RowTitles1-Detail 2 3 5 5 5 2" xfId="13405"/>
    <cellStyle name="RowTitles1-Detail 2 3 5 5 5 2 2" xfId="13406"/>
    <cellStyle name="RowTitles1-Detail 2 3 5 5 6" xfId="13407"/>
    <cellStyle name="RowTitles1-Detail 2 3 5 5 6 2" xfId="13408"/>
    <cellStyle name="RowTitles1-Detail 2 3 5 5 7" xfId="13409"/>
    <cellStyle name="RowTitles1-Detail 2 3 5 6" xfId="13410"/>
    <cellStyle name="RowTitles1-Detail 2 3 5 6 2" xfId="13411"/>
    <cellStyle name="RowTitles1-Detail 2 3 5 6 2 2" xfId="13412"/>
    <cellStyle name="RowTitles1-Detail 2 3 5 6 2 2 2" xfId="13413"/>
    <cellStyle name="RowTitles1-Detail 2 3 5 6 2 2 2 2" xfId="13414"/>
    <cellStyle name="RowTitles1-Detail 2 3 5 6 2 2 3" xfId="13415"/>
    <cellStyle name="RowTitles1-Detail 2 3 5 6 2 3" xfId="13416"/>
    <cellStyle name="RowTitles1-Detail 2 3 5 6 2 3 2" xfId="13417"/>
    <cellStyle name="RowTitles1-Detail 2 3 5 6 2 3 2 2" xfId="13418"/>
    <cellStyle name="RowTitles1-Detail 2 3 5 6 2 4" xfId="13419"/>
    <cellStyle name="RowTitles1-Detail 2 3 5 6 2 4 2" xfId="13420"/>
    <cellStyle name="RowTitles1-Detail 2 3 5 6 2 5" xfId="13421"/>
    <cellStyle name="RowTitles1-Detail 2 3 5 6 3" xfId="13422"/>
    <cellStyle name="RowTitles1-Detail 2 3 5 6 3 2" xfId="13423"/>
    <cellStyle name="RowTitles1-Detail 2 3 5 6 3 2 2" xfId="13424"/>
    <cellStyle name="RowTitles1-Detail 2 3 5 6 3 2 2 2" xfId="13425"/>
    <cellStyle name="RowTitles1-Detail 2 3 5 6 3 2 3" xfId="13426"/>
    <cellStyle name="RowTitles1-Detail 2 3 5 6 3 3" xfId="13427"/>
    <cellStyle name="RowTitles1-Detail 2 3 5 6 3 3 2" xfId="13428"/>
    <cellStyle name="RowTitles1-Detail 2 3 5 6 3 3 2 2" xfId="13429"/>
    <cellStyle name="RowTitles1-Detail 2 3 5 6 3 4" xfId="13430"/>
    <cellStyle name="RowTitles1-Detail 2 3 5 6 3 4 2" xfId="13431"/>
    <cellStyle name="RowTitles1-Detail 2 3 5 6 3 5" xfId="13432"/>
    <cellStyle name="RowTitles1-Detail 2 3 5 6 4" xfId="13433"/>
    <cellStyle name="RowTitles1-Detail 2 3 5 6 4 2" xfId="13434"/>
    <cellStyle name="RowTitles1-Detail 2 3 5 6 4 2 2" xfId="13435"/>
    <cellStyle name="RowTitles1-Detail 2 3 5 6 4 3" xfId="13436"/>
    <cellStyle name="RowTitles1-Detail 2 3 5 6 5" xfId="13437"/>
    <cellStyle name="RowTitles1-Detail 2 3 5 6 5 2" xfId="13438"/>
    <cellStyle name="RowTitles1-Detail 2 3 5 6 5 2 2" xfId="13439"/>
    <cellStyle name="RowTitles1-Detail 2 3 5 6 6" xfId="13440"/>
    <cellStyle name="RowTitles1-Detail 2 3 5 6 6 2" xfId="13441"/>
    <cellStyle name="RowTitles1-Detail 2 3 5 6 7" xfId="13442"/>
    <cellStyle name="RowTitles1-Detail 2 3 5 7" xfId="13443"/>
    <cellStyle name="RowTitles1-Detail 2 3 5 7 2" xfId="13444"/>
    <cellStyle name="RowTitles1-Detail 2 3 5 7 2 2" xfId="13445"/>
    <cellStyle name="RowTitles1-Detail 2 3 5 7 2 2 2" xfId="13446"/>
    <cellStyle name="RowTitles1-Detail 2 3 5 7 2 3" xfId="13447"/>
    <cellStyle name="RowTitles1-Detail 2 3 5 7 3" xfId="13448"/>
    <cellStyle name="RowTitles1-Detail 2 3 5 7 3 2" xfId="13449"/>
    <cellStyle name="RowTitles1-Detail 2 3 5 7 3 2 2" xfId="13450"/>
    <cellStyle name="RowTitles1-Detail 2 3 5 7 4" xfId="13451"/>
    <cellStyle name="RowTitles1-Detail 2 3 5 7 4 2" xfId="13452"/>
    <cellStyle name="RowTitles1-Detail 2 3 5 7 5" xfId="13453"/>
    <cellStyle name="RowTitles1-Detail 2 3 5 8" xfId="13454"/>
    <cellStyle name="RowTitles1-Detail 2 3 5 8 2" xfId="13455"/>
    <cellStyle name="RowTitles1-Detail 2 3 5 8 2 2" xfId="13456"/>
    <cellStyle name="RowTitles1-Detail 2 3 5 8 2 2 2" xfId="13457"/>
    <cellStyle name="RowTitles1-Detail 2 3 5 8 2 3" xfId="13458"/>
    <cellStyle name="RowTitles1-Detail 2 3 5 8 3" xfId="13459"/>
    <cellStyle name="RowTitles1-Detail 2 3 5 8 3 2" xfId="13460"/>
    <cellStyle name="RowTitles1-Detail 2 3 5 8 3 2 2" xfId="13461"/>
    <cellStyle name="RowTitles1-Detail 2 3 5 8 4" xfId="13462"/>
    <cellStyle name="RowTitles1-Detail 2 3 5 8 4 2" xfId="13463"/>
    <cellStyle name="RowTitles1-Detail 2 3 5 8 5" xfId="13464"/>
    <cellStyle name="RowTitles1-Detail 2 3 5 9" xfId="13465"/>
    <cellStyle name="RowTitles1-Detail 2 3 5 9 2" xfId="13466"/>
    <cellStyle name="RowTitles1-Detail 2 3 5 9 2 2" xfId="13467"/>
    <cellStyle name="RowTitles1-Detail 2 3 5_STUD aligned by INSTIT" xfId="13468"/>
    <cellStyle name="RowTitles1-Detail 2 3 6" xfId="13469"/>
    <cellStyle name="RowTitles1-Detail 2 3 6 2" xfId="13470"/>
    <cellStyle name="RowTitles1-Detail 2 3 6 2 2" xfId="13471"/>
    <cellStyle name="RowTitles1-Detail 2 3 6 2 2 2" xfId="13472"/>
    <cellStyle name="RowTitles1-Detail 2 3 6 2 2 2 2" xfId="13473"/>
    <cellStyle name="RowTitles1-Detail 2 3 6 2 2 2 2 2" xfId="13474"/>
    <cellStyle name="RowTitles1-Detail 2 3 6 2 2 2 3" xfId="13475"/>
    <cellStyle name="RowTitles1-Detail 2 3 6 2 2 3" xfId="13476"/>
    <cellStyle name="RowTitles1-Detail 2 3 6 2 2 3 2" xfId="13477"/>
    <cellStyle name="RowTitles1-Detail 2 3 6 2 2 3 2 2" xfId="13478"/>
    <cellStyle name="RowTitles1-Detail 2 3 6 2 2 4" xfId="13479"/>
    <cellStyle name="RowTitles1-Detail 2 3 6 2 2 4 2" xfId="13480"/>
    <cellStyle name="RowTitles1-Detail 2 3 6 2 2 5" xfId="13481"/>
    <cellStyle name="RowTitles1-Detail 2 3 6 2 3" xfId="13482"/>
    <cellStyle name="RowTitles1-Detail 2 3 6 2 3 2" xfId="13483"/>
    <cellStyle name="RowTitles1-Detail 2 3 6 2 3 2 2" xfId="13484"/>
    <cellStyle name="RowTitles1-Detail 2 3 6 2 3 2 2 2" xfId="13485"/>
    <cellStyle name="RowTitles1-Detail 2 3 6 2 3 2 3" xfId="13486"/>
    <cellStyle name="RowTitles1-Detail 2 3 6 2 3 3" xfId="13487"/>
    <cellStyle name="RowTitles1-Detail 2 3 6 2 3 3 2" xfId="13488"/>
    <cellStyle name="RowTitles1-Detail 2 3 6 2 3 3 2 2" xfId="13489"/>
    <cellStyle name="RowTitles1-Detail 2 3 6 2 3 4" xfId="13490"/>
    <cellStyle name="RowTitles1-Detail 2 3 6 2 3 4 2" xfId="13491"/>
    <cellStyle name="RowTitles1-Detail 2 3 6 2 3 5" xfId="13492"/>
    <cellStyle name="RowTitles1-Detail 2 3 6 2 4" xfId="13493"/>
    <cellStyle name="RowTitles1-Detail 2 3 6 2 4 2" xfId="13494"/>
    <cellStyle name="RowTitles1-Detail 2 3 6 2 5" xfId="13495"/>
    <cellStyle name="RowTitles1-Detail 2 3 6 2 5 2" xfId="13496"/>
    <cellStyle name="RowTitles1-Detail 2 3 6 2 5 2 2" xfId="13497"/>
    <cellStyle name="RowTitles1-Detail 2 3 6 2 5 3" xfId="13498"/>
    <cellStyle name="RowTitles1-Detail 2 3 6 2 6" xfId="13499"/>
    <cellStyle name="RowTitles1-Detail 2 3 6 2 6 2" xfId="13500"/>
    <cellStyle name="RowTitles1-Detail 2 3 6 2 6 2 2" xfId="13501"/>
    <cellStyle name="RowTitles1-Detail 2 3 6 3" xfId="13502"/>
    <cellStyle name="RowTitles1-Detail 2 3 6 3 2" xfId="13503"/>
    <cellStyle name="RowTitles1-Detail 2 3 6 3 2 2" xfId="13504"/>
    <cellStyle name="RowTitles1-Detail 2 3 6 3 2 2 2" xfId="13505"/>
    <cellStyle name="RowTitles1-Detail 2 3 6 3 2 2 2 2" xfId="13506"/>
    <cellStyle name="RowTitles1-Detail 2 3 6 3 2 2 3" xfId="13507"/>
    <cellStyle name="RowTitles1-Detail 2 3 6 3 2 3" xfId="13508"/>
    <cellStyle name="RowTitles1-Detail 2 3 6 3 2 3 2" xfId="13509"/>
    <cellStyle name="RowTitles1-Detail 2 3 6 3 2 3 2 2" xfId="13510"/>
    <cellStyle name="RowTitles1-Detail 2 3 6 3 2 4" xfId="13511"/>
    <cellStyle name="RowTitles1-Detail 2 3 6 3 2 4 2" xfId="13512"/>
    <cellStyle name="RowTitles1-Detail 2 3 6 3 2 5" xfId="13513"/>
    <cellStyle name="RowTitles1-Detail 2 3 6 3 3" xfId="13514"/>
    <cellStyle name="RowTitles1-Detail 2 3 6 3 3 2" xfId="13515"/>
    <cellStyle name="RowTitles1-Detail 2 3 6 3 3 2 2" xfId="13516"/>
    <cellStyle name="RowTitles1-Detail 2 3 6 3 3 2 2 2" xfId="13517"/>
    <cellStyle name="RowTitles1-Detail 2 3 6 3 3 2 3" xfId="13518"/>
    <cellStyle name="RowTitles1-Detail 2 3 6 3 3 3" xfId="13519"/>
    <cellStyle name="RowTitles1-Detail 2 3 6 3 3 3 2" xfId="13520"/>
    <cellStyle name="RowTitles1-Detail 2 3 6 3 3 3 2 2" xfId="13521"/>
    <cellStyle name="RowTitles1-Detail 2 3 6 3 3 4" xfId="13522"/>
    <cellStyle name="RowTitles1-Detail 2 3 6 3 3 4 2" xfId="13523"/>
    <cellStyle name="RowTitles1-Detail 2 3 6 3 3 5" xfId="13524"/>
    <cellStyle name="RowTitles1-Detail 2 3 6 3 4" xfId="13525"/>
    <cellStyle name="RowTitles1-Detail 2 3 6 3 4 2" xfId="13526"/>
    <cellStyle name="RowTitles1-Detail 2 3 6 3 5" xfId="13527"/>
    <cellStyle name="RowTitles1-Detail 2 3 6 3 5 2" xfId="13528"/>
    <cellStyle name="RowTitles1-Detail 2 3 6 3 5 2 2" xfId="13529"/>
    <cellStyle name="RowTitles1-Detail 2 3 6 3 6" xfId="13530"/>
    <cellStyle name="RowTitles1-Detail 2 3 6 3 6 2" xfId="13531"/>
    <cellStyle name="RowTitles1-Detail 2 3 6 3 7" xfId="13532"/>
    <cellStyle name="RowTitles1-Detail 2 3 6 4" xfId="13533"/>
    <cellStyle name="RowTitles1-Detail 2 3 6 4 2" xfId="13534"/>
    <cellStyle name="RowTitles1-Detail 2 3 6 4 2 2" xfId="13535"/>
    <cellStyle name="RowTitles1-Detail 2 3 6 4 2 2 2" xfId="13536"/>
    <cellStyle name="RowTitles1-Detail 2 3 6 4 2 2 2 2" xfId="13537"/>
    <cellStyle name="RowTitles1-Detail 2 3 6 4 2 2 3" xfId="13538"/>
    <cellStyle name="RowTitles1-Detail 2 3 6 4 2 3" xfId="13539"/>
    <cellStyle name="RowTitles1-Detail 2 3 6 4 2 3 2" xfId="13540"/>
    <cellStyle name="RowTitles1-Detail 2 3 6 4 2 3 2 2" xfId="13541"/>
    <cellStyle name="RowTitles1-Detail 2 3 6 4 2 4" xfId="13542"/>
    <cellStyle name="RowTitles1-Detail 2 3 6 4 2 4 2" xfId="13543"/>
    <cellStyle name="RowTitles1-Detail 2 3 6 4 2 5" xfId="13544"/>
    <cellStyle name="RowTitles1-Detail 2 3 6 4 3" xfId="13545"/>
    <cellStyle name="RowTitles1-Detail 2 3 6 4 3 2" xfId="13546"/>
    <cellStyle name="RowTitles1-Detail 2 3 6 4 3 2 2" xfId="13547"/>
    <cellStyle name="RowTitles1-Detail 2 3 6 4 3 2 2 2" xfId="13548"/>
    <cellStyle name="RowTitles1-Detail 2 3 6 4 3 2 3" xfId="13549"/>
    <cellStyle name="RowTitles1-Detail 2 3 6 4 3 3" xfId="13550"/>
    <cellStyle name="RowTitles1-Detail 2 3 6 4 3 3 2" xfId="13551"/>
    <cellStyle name="RowTitles1-Detail 2 3 6 4 3 3 2 2" xfId="13552"/>
    <cellStyle name="RowTitles1-Detail 2 3 6 4 3 4" xfId="13553"/>
    <cellStyle name="RowTitles1-Detail 2 3 6 4 3 4 2" xfId="13554"/>
    <cellStyle name="RowTitles1-Detail 2 3 6 4 3 5" xfId="13555"/>
    <cellStyle name="RowTitles1-Detail 2 3 6 4 4" xfId="13556"/>
    <cellStyle name="RowTitles1-Detail 2 3 6 4 4 2" xfId="13557"/>
    <cellStyle name="RowTitles1-Detail 2 3 6 4 5" xfId="13558"/>
    <cellStyle name="RowTitles1-Detail 2 3 6 4 5 2" xfId="13559"/>
    <cellStyle name="RowTitles1-Detail 2 3 6 4 5 2 2" xfId="13560"/>
    <cellStyle name="RowTitles1-Detail 2 3 6 4 5 3" xfId="13561"/>
    <cellStyle name="RowTitles1-Detail 2 3 6 4 6" xfId="13562"/>
    <cellStyle name="RowTitles1-Detail 2 3 6 4 6 2" xfId="13563"/>
    <cellStyle name="RowTitles1-Detail 2 3 6 4 6 2 2" xfId="13564"/>
    <cellStyle name="RowTitles1-Detail 2 3 6 4 7" xfId="13565"/>
    <cellStyle name="RowTitles1-Detail 2 3 6 4 7 2" xfId="13566"/>
    <cellStyle name="RowTitles1-Detail 2 3 6 4 8" xfId="13567"/>
    <cellStyle name="RowTitles1-Detail 2 3 6 5" xfId="13568"/>
    <cellStyle name="RowTitles1-Detail 2 3 6 5 2" xfId="13569"/>
    <cellStyle name="RowTitles1-Detail 2 3 6 5 2 2" xfId="13570"/>
    <cellStyle name="RowTitles1-Detail 2 3 6 5 2 2 2" xfId="13571"/>
    <cellStyle name="RowTitles1-Detail 2 3 6 5 2 2 2 2" xfId="13572"/>
    <cellStyle name="RowTitles1-Detail 2 3 6 5 2 2 3" xfId="13573"/>
    <cellStyle name="RowTitles1-Detail 2 3 6 5 2 3" xfId="13574"/>
    <cellStyle name="RowTitles1-Detail 2 3 6 5 2 3 2" xfId="13575"/>
    <cellStyle name="RowTitles1-Detail 2 3 6 5 2 3 2 2" xfId="13576"/>
    <cellStyle name="RowTitles1-Detail 2 3 6 5 2 4" xfId="13577"/>
    <cellStyle name="RowTitles1-Detail 2 3 6 5 2 4 2" xfId="13578"/>
    <cellStyle name="RowTitles1-Detail 2 3 6 5 2 5" xfId="13579"/>
    <cellStyle name="RowTitles1-Detail 2 3 6 5 3" xfId="13580"/>
    <cellStyle name="RowTitles1-Detail 2 3 6 5 3 2" xfId="13581"/>
    <cellStyle name="RowTitles1-Detail 2 3 6 5 3 2 2" xfId="13582"/>
    <cellStyle name="RowTitles1-Detail 2 3 6 5 3 2 2 2" xfId="13583"/>
    <cellStyle name="RowTitles1-Detail 2 3 6 5 3 2 3" xfId="13584"/>
    <cellStyle name="RowTitles1-Detail 2 3 6 5 3 3" xfId="13585"/>
    <cellStyle name="RowTitles1-Detail 2 3 6 5 3 3 2" xfId="13586"/>
    <cellStyle name="RowTitles1-Detail 2 3 6 5 3 3 2 2" xfId="13587"/>
    <cellStyle name="RowTitles1-Detail 2 3 6 5 3 4" xfId="13588"/>
    <cellStyle name="RowTitles1-Detail 2 3 6 5 3 4 2" xfId="13589"/>
    <cellStyle name="RowTitles1-Detail 2 3 6 5 3 5" xfId="13590"/>
    <cellStyle name="RowTitles1-Detail 2 3 6 5 4" xfId="13591"/>
    <cellStyle name="RowTitles1-Detail 2 3 6 5 4 2" xfId="13592"/>
    <cellStyle name="RowTitles1-Detail 2 3 6 5 4 2 2" xfId="13593"/>
    <cellStyle name="RowTitles1-Detail 2 3 6 5 4 3" xfId="13594"/>
    <cellStyle name="RowTitles1-Detail 2 3 6 5 5" xfId="13595"/>
    <cellStyle name="RowTitles1-Detail 2 3 6 5 5 2" xfId="13596"/>
    <cellStyle name="RowTitles1-Detail 2 3 6 5 5 2 2" xfId="13597"/>
    <cellStyle name="RowTitles1-Detail 2 3 6 5 6" xfId="13598"/>
    <cellStyle name="RowTitles1-Detail 2 3 6 5 6 2" xfId="13599"/>
    <cellStyle name="RowTitles1-Detail 2 3 6 5 7" xfId="13600"/>
    <cellStyle name="RowTitles1-Detail 2 3 6 6" xfId="13601"/>
    <cellStyle name="RowTitles1-Detail 2 3 6 6 2" xfId="13602"/>
    <cellStyle name="RowTitles1-Detail 2 3 6 6 2 2" xfId="13603"/>
    <cellStyle name="RowTitles1-Detail 2 3 6 6 2 2 2" xfId="13604"/>
    <cellStyle name="RowTitles1-Detail 2 3 6 6 2 2 2 2" xfId="13605"/>
    <cellStyle name="RowTitles1-Detail 2 3 6 6 2 2 3" xfId="13606"/>
    <cellStyle name="RowTitles1-Detail 2 3 6 6 2 3" xfId="13607"/>
    <cellStyle name="RowTitles1-Detail 2 3 6 6 2 3 2" xfId="13608"/>
    <cellStyle name="RowTitles1-Detail 2 3 6 6 2 3 2 2" xfId="13609"/>
    <cellStyle name="RowTitles1-Detail 2 3 6 6 2 4" xfId="13610"/>
    <cellStyle name="RowTitles1-Detail 2 3 6 6 2 4 2" xfId="13611"/>
    <cellStyle name="RowTitles1-Detail 2 3 6 6 2 5" xfId="13612"/>
    <cellStyle name="RowTitles1-Detail 2 3 6 6 3" xfId="13613"/>
    <cellStyle name="RowTitles1-Detail 2 3 6 6 3 2" xfId="13614"/>
    <cellStyle name="RowTitles1-Detail 2 3 6 6 3 2 2" xfId="13615"/>
    <cellStyle name="RowTitles1-Detail 2 3 6 6 3 2 2 2" xfId="13616"/>
    <cellStyle name="RowTitles1-Detail 2 3 6 6 3 2 3" xfId="13617"/>
    <cellStyle name="RowTitles1-Detail 2 3 6 6 3 3" xfId="13618"/>
    <cellStyle name="RowTitles1-Detail 2 3 6 6 3 3 2" xfId="13619"/>
    <cellStyle name="RowTitles1-Detail 2 3 6 6 3 3 2 2" xfId="13620"/>
    <cellStyle name="RowTitles1-Detail 2 3 6 6 3 4" xfId="13621"/>
    <cellStyle name="RowTitles1-Detail 2 3 6 6 3 4 2" xfId="13622"/>
    <cellStyle name="RowTitles1-Detail 2 3 6 6 3 5" xfId="13623"/>
    <cellStyle name="RowTitles1-Detail 2 3 6 6 4" xfId="13624"/>
    <cellStyle name="RowTitles1-Detail 2 3 6 6 4 2" xfId="13625"/>
    <cellStyle name="RowTitles1-Detail 2 3 6 6 4 2 2" xfId="13626"/>
    <cellStyle name="RowTitles1-Detail 2 3 6 6 4 3" xfId="13627"/>
    <cellStyle name="RowTitles1-Detail 2 3 6 6 5" xfId="13628"/>
    <cellStyle name="RowTitles1-Detail 2 3 6 6 5 2" xfId="13629"/>
    <cellStyle name="RowTitles1-Detail 2 3 6 6 5 2 2" xfId="13630"/>
    <cellStyle name="RowTitles1-Detail 2 3 6 6 6" xfId="13631"/>
    <cellStyle name="RowTitles1-Detail 2 3 6 6 6 2" xfId="13632"/>
    <cellStyle name="RowTitles1-Detail 2 3 6 6 7" xfId="13633"/>
    <cellStyle name="RowTitles1-Detail 2 3 6 7" xfId="13634"/>
    <cellStyle name="RowTitles1-Detail 2 3 6 7 2" xfId="13635"/>
    <cellStyle name="RowTitles1-Detail 2 3 6 7 2 2" xfId="13636"/>
    <cellStyle name="RowTitles1-Detail 2 3 6 7 2 2 2" xfId="13637"/>
    <cellStyle name="RowTitles1-Detail 2 3 6 7 2 3" xfId="13638"/>
    <cellStyle name="RowTitles1-Detail 2 3 6 7 3" xfId="13639"/>
    <cellStyle name="RowTitles1-Detail 2 3 6 7 3 2" xfId="13640"/>
    <cellStyle name="RowTitles1-Detail 2 3 6 7 3 2 2" xfId="13641"/>
    <cellStyle name="RowTitles1-Detail 2 3 6 7 4" xfId="13642"/>
    <cellStyle name="RowTitles1-Detail 2 3 6 7 4 2" xfId="13643"/>
    <cellStyle name="RowTitles1-Detail 2 3 6 7 5" xfId="13644"/>
    <cellStyle name="RowTitles1-Detail 2 3 6 8" xfId="13645"/>
    <cellStyle name="RowTitles1-Detail 2 3 6 8 2" xfId="13646"/>
    <cellStyle name="RowTitles1-Detail 2 3 6 9" xfId="13647"/>
    <cellStyle name="RowTitles1-Detail 2 3 6 9 2" xfId="13648"/>
    <cellStyle name="RowTitles1-Detail 2 3 6 9 2 2" xfId="13649"/>
    <cellStyle name="RowTitles1-Detail 2 3 6_STUD aligned by INSTIT" xfId="13650"/>
    <cellStyle name="RowTitles1-Detail 2 3 7" xfId="13651"/>
    <cellStyle name="RowTitles1-Detail 2 3 7 2" xfId="13652"/>
    <cellStyle name="RowTitles1-Detail 2 3 7 2 2" xfId="13653"/>
    <cellStyle name="RowTitles1-Detail 2 3 7 2 2 2" xfId="13654"/>
    <cellStyle name="RowTitles1-Detail 2 3 7 2 2 2 2" xfId="13655"/>
    <cellStyle name="RowTitles1-Detail 2 3 7 2 2 3" xfId="13656"/>
    <cellStyle name="RowTitles1-Detail 2 3 7 2 3" xfId="13657"/>
    <cellStyle name="RowTitles1-Detail 2 3 7 2 3 2" xfId="13658"/>
    <cellStyle name="RowTitles1-Detail 2 3 7 2 3 2 2" xfId="13659"/>
    <cellStyle name="RowTitles1-Detail 2 3 7 2 4" xfId="13660"/>
    <cellStyle name="RowTitles1-Detail 2 3 7 2 4 2" xfId="13661"/>
    <cellStyle name="RowTitles1-Detail 2 3 7 2 5" xfId="13662"/>
    <cellStyle name="RowTitles1-Detail 2 3 7 3" xfId="13663"/>
    <cellStyle name="RowTitles1-Detail 2 3 7 3 2" xfId="13664"/>
    <cellStyle name="RowTitles1-Detail 2 3 7 3 2 2" xfId="13665"/>
    <cellStyle name="RowTitles1-Detail 2 3 7 3 2 2 2" xfId="13666"/>
    <cellStyle name="RowTitles1-Detail 2 3 7 3 2 3" xfId="13667"/>
    <cellStyle name="RowTitles1-Detail 2 3 7 3 3" xfId="13668"/>
    <cellStyle name="RowTitles1-Detail 2 3 7 3 3 2" xfId="13669"/>
    <cellStyle name="RowTitles1-Detail 2 3 7 3 3 2 2" xfId="13670"/>
    <cellStyle name="RowTitles1-Detail 2 3 7 3 4" xfId="13671"/>
    <cellStyle name="RowTitles1-Detail 2 3 7 3 4 2" xfId="13672"/>
    <cellStyle name="RowTitles1-Detail 2 3 7 3 5" xfId="13673"/>
    <cellStyle name="RowTitles1-Detail 2 3 7 4" xfId="13674"/>
    <cellStyle name="RowTitles1-Detail 2 3 7 4 2" xfId="13675"/>
    <cellStyle name="RowTitles1-Detail 2 3 7 5" xfId="13676"/>
    <cellStyle name="RowTitles1-Detail 2 3 7 5 2" xfId="13677"/>
    <cellStyle name="RowTitles1-Detail 2 3 7 5 2 2" xfId="13678"/>
    <cellStyle name="RowTitles1-Detail 2 3 7 5 3" xfId="13679"/>
    <cellStyle name="RowTitles1-Detail 2 3 7 6" xfId="13680"/>
    <cellStyle name="RowTitles1-Detail 2 3 7 6 2" xfId="13681"/>
    <cellStyle name="RowTitles1-Detail 2 3 7 6 2 2" xfId="13682"/>
    <cellStyle name="RowTitles1-Detail 2 3 8" xfId="13683"/>
    <cellStyle name="RowTitles1-Detail 2 3 8 2" xfId="13684"/>
    <cellStyle name="RowTitles1-Detail 2 3 8 2 2" xfId="13685"/>
    <cellStyle name="RowTitles1-Detail 2 3 8 2 2 2" xfId="13686"/>
    <cellStyle name="RowTitles1-Detail 2 3 8 2 2 2 2" xfId="13687"/>
    <cellStyle name="RowTitles1-Detail 2 3 8 2 2 3" xfId="13688"/>
    <cellStyle name="RowTitles1-Detail 2 3 8 2 3" xfId="13689"/>
    <cellStyle name="RowTitles1-Detail 2 3 8 2 3 2" xfId="13690"/>
    <cellStyle name="RowTitles1-Detail 2 3 8 2 3 2 2" xfId="13691"/>
    <cellStyle name="RowTitles1-Detail 2 3 8 2 4" xfId="13692"/>
    <cellStyle name="RowTitles1-Detail 2 3 8 2 4 2" xfId="13693"/>
    <cellStyle name="RowTitles1-Detail 2 3 8 2 5" xfId="13694"/>
    <cellStyle name="RowTitles1-Detail 2 3 8 3" xfId="13695"/>
    <cellStyle name="RowTitles1-Detail 2 3 8 3 2" xfId="13696"/>
    <cellStyle name="RowTitles1-Detail 2 3 8 3 2 2" xfId="13697"/>
    <cellStyle name="RowTitles1-Detail 2 3 8 3 2 2 2" xfId="13698"/>
    <cellStyle name="RowTitles1-Detail 2 3 8 3 2 3" xfId="13699"/>
    <cellStyle name="RowTitles1-Detail 2 3 8 3 3" xfId="13700"/>
    <cellStyle name="RowTitles1-Detail 2 3 8 3 3 2" xfId="13701"/>
    <cellStyle name="RowTitles1-Detail 2 3 8 3 3 2 2" xfId="13702"/>
    <cellStyle name="RowTitles1-Detail 2 3 8 3 4" xfId="13703"/>
    <cellStyle name="RowTitles1-Detail 2 3 8 3 4 2" xfId="13704"/>
    <cellStyle name="RowTitles1-Detail 2 3 8 3 5" xfId="13705"/>
    <cellStyle name="RowTitles1-Detail 2 3 8 4" xfId="13706"/>
    <cellStyle name="RowTitles1-Detail 2 3 8 4 2" xfId="13707"/>
    <cellStyle name="RowTitles1-Detail 2 3 8 5" xfId="13708"/>
    <cellStyle name="RowTitles1-Detail 2 3 8 5 2" xfId="13709"/>
    <cellStyle name="RowTitles1-Detail 2 3 8 5 2 2" xfId="13710"/>
    <cellStyle name="RowTitles1-Detail 2 3 8 6" xfId="13711"/>
    <cellStyle name="RowTitles1-Detail 2 3 8 6 2" xfId="13712"/>
    <cellStyle name="RowTitles1-Detail 2 3 8 7" xfId="13713"/>
    <cellStyle name="RowTitles1-Detail 2 3 9" xfId="13714"/>
    <cellStyle name="RowTitles1-Detail 2 3 9 2" xfId="13715"/>
    <cellStyle name="RowTitles1-Detail 2 3 9 2 2" xfId="13716"/>
    <cellStyle name="RowTitles1-Detail 2 3 9 2 2 2" xfId="13717"/>
    <cellStyle name="RowTitles1-Detail 2 3 9 2 2 2 2" xfId="13718"/>
    <cellStyle name="RowTitles1-Detail 2 3 9 2 2 3" xfId="13719"/>
    <cellStyle name="RowTitles1-Detail 2 3 9 2 3" xfId="13720"/>
    <cellStyle name="RowTitles1-Detail 2 3 9 2 3 2" xfId="13721"/>
    <cellStyle name="RowTitles1-Detail 2 3 9 2 3 2 2" xfId="13722"/>
    <cellStyle name="RowTitles1-Detail 2 3 9 2 4" xfId="13723"/>
    <cellStyle name="RowTitles1-Detail 2 3 9 2 4 2" xfId="13724"/>
    <cellStyle name="RowTitles1-Detail 2 3 9 2 5" xfId="13725"/>
    <cellStyle name="RowTitles1-Detail 2 3 9 3" xfId="13726"/>
    <cellStyle name="RowTitles1-Detail 2 3 9 3 2" xfId="13727"/>
    <cellStyle name="RowTitles1-Detail 2 3 9 3 2 2" xfId="13728"/>
    <cellStyle name="RowTitles1-Detail 2 3 9 3 2 2 2" xfId="13729"/>
    <cellStyle name="RowTitles1-Detail 2 3 9 3 2 3" xfId="13730"/>
    <cellStyle name="RowTitles1-Detail 2 3 9 3 3" xfId="13731"/>
    <cellStyle name="RowTitles1-Detail 2 3 9 3 3 2" xfId="13732"/>
    <cellStyle name="RowTitles1-Detail 2 3 9 3 3 2 2" xfId="13733"/>
    <cellStyle name="RowTitles1-Detail 2 3 9 3 4" xfId="13734"/>
    <cellStyle name="RowTitles1-Detail 2 3 9 3 4 2" xfId="13735"/>
    <cellStyle name="RowTitles1-Detail 2 3 9 3 5" xfId="13736"/>
    <cellStyle name="RowTitles1-Detail 2 3 9 4" xfId="13737"/>
    <cellStyle name="RowTitles1-Detail 2 3 9 4 2" xfId="13738"/>
    <cellStyle name="RowTitles1-Detail 2 3 9 5" xfId="13739"/>
    <cellStyle name="RowTitles1-Detail 2 3 9 5 2" xfId="13740"/>
    <cellStyle name="RowTitles1-Detail 2 3 9 5 2 2" xfId="13741"/>
    <cellStyle name="RowTitles1-Detail 2 3 9 5 3" xfId="13742"/>
    <cellStyle name="RowTitles1-Detail 2 3 9 6" xfId="13743"/>
    <cellStyle name="RowTitles1-Detail 2 3 9 6 2" xfId="13744"/>
    <cellStyle name="RowTitles1-Detail 2 3 9 6 2 2" xfId="13745"/>
    <cellStyle name="RowTitles1-Detail 2 3 9 7" xfId="13746"/>
    <cellStyle name="RowTitles1-Detail 2 3 9 7 2" xfId="13747"/>
    <cellStyle name="RowTitles1-Detail 2 3 9 8" xfId="13748"/>
    <cellStyle name="RowTitles1-Detail 2 3_STUD aligned by INSTIT" xfId="13749"/>
    <cellStyle name="RowTitles1-Detail 2 4" xfId="13750"/>
    <cellStyle name="RowTitles1-Detail 2 4 10" xfId="13751"/>
    <cellStyle name="RowTitles1-Detail 2 4 10 2" xfId="13752"/>
    <cellStyle name="RowTitles1-Detail 2 4 10 2 2" xfId="13753"/>
    <cellStyle name="RowTitles1-Detail 2 4 10 2 2 2" xfId="13754"/>
    <cellStyle name="RowTitles1-Detail 2 4 10 2 3" xfId="13755"/>
    <cellStyle name="RowTitles1-Detail 2 4 10 3" xfId="13756"/>
    <cellStyle name="RowTitles1-Detail 2 4 10 3 2" xfId="13757"/>
    <cellStyle name="RowTitles1-Detail 2 4 10 3 2 2" xfId="13758"/>
    <cellStyle name="RowTitles1-Detail 2 4 10 4" xfId="13759"/>
    <cellStyle name="RowTitles1-Detail 2 4 10 4 2" xfId="13760"/>
    <cellStyle name="RowTitles1-Detail 2 4 10 5" xfId="13761"/>
    <cellStyle name="RowTitles1-Detail 2 4 11" xfId="13762"/>
    <cellStyle name="RowTitles1-Detail 2 4 11 2" xfId="13763"/>
    <cellStyle name="RowTitles1-Detail 2 4 12" xfId="13764"/>
    <cellStyle name="RowTitles1-Detail 2 4 12 2" xfId="13765"/>
    <cellStyle name="RowTitles1-Detail 2 4 12 2 2" xfId="13766"/>
    <cellStyle name="RowTitles1-Detail 2 4 2" xfId="13767"/>
    <cellStyle name="RowTitles1-Detail 2 4 2 2" xfId="13768"/>
    <cellStyle name="RowTitles1-Detail 2 4 2 2 2" xfId="13769"/>
    <cellStyle name="RowTitles1-Detail 2 4 2 2 2 2" xfId="13770"/>
    <cellStyle name="RowTitles1-Detail 2 4 2 2 2 2 2" xfId="13771"/>
    <cellStyle name="RowTitles1-Detail 2 4 2 2 2 2 2 2" xfId="13772"/>
    <cellStyle name="RowTitles1-Detail 2 4 2 2 2 2 3" xfId="13773"/>
    <cellStyle name="RowTitles1-Detail 2 4 2 2 2 3" xfId="13774"/>
    <cellStyle name="RowTitles1-Detail 2 4 2 2 2 3 2" xfId="13775"/>
    <cellStyle name="RowTitles1-Detail 2 4 2 2 2 3 2 2" xfId="13776"/>
    <cellStyle name="RowTitles1-Detail 2 4 2 2 2 4" xfId="13777"/>
    <cellStyle name="RowTitles1-Detail 2 4 2 2 2 4 2" xfId="13778"/>
    <cellStyle name="RowTitles1-Detail 2 4 2 2 2 5" xfId="13779"/>
    <cellStyle name="RowTitles1-Detail 2 4 2 2 3" xfId="13780"/>
    <cellStyle name="RowTitles1-Detail 2 4 2 2 3 2" xfId="13781"/>
    <cellStyle name="RowTitles1-Detail 2 4 2 2 3 2 2" xfId="13782"/>
    <cellStyle name="RowTitles1-Detail 2 4 2 2 3 2 2 2" xfId="13783"/>
    <cellStyle name="RowTitles1-Detail 2 4 2 2 3 2 3" xfId="13784"/>
    <cellStyle name="RowTitles1-Detail 2 4 2 2 3 3" xfId="13785"/>
    <cellStyle name="RowTitles1-Detail 2 4 2 2 3 3 2" xfId="13786"/>
    <cellStyle name="RowTitles1-Detail 2 4 2 2 3 3 2 2" xfId="13787"/>
    <cellStyle name="RowTitles1-Detail 2 4 2 2 3 4" xfId="13788"/>
    <cellStyle name="RowTitles1-Detail 2 4 2 2 3 4 2" xfId="13789"/>
    <cellStyle name="RowTitles1-Detail 2 4 2 2 3 5" xfId="13790"/>
    <cellStyle name="RowTitles1-Detail 2 4 2 2 4" xfId="13791"/>
    <cellStyle name="RowTitles1-Detail 2 4 2 2 4 2" xfId="13792"/>
    <cellStyle name="RowTitles1-Detail 2 4 2 2 5" xfId="13793"/>
    <cellStyle name="RowTitles1-Detail 2 4 2 2 5 2" xfId="13794"/>
    <cellStyle name="RowTitles1-Detail 2 4 2 2 5 2 2" xfId="13795"/>
    <cellStyle name="RowTitles1-Detail 2 4 2 3" xfId="13796"/>
    <cellStyle name="RowTitles1-Detail 2 4 2 3 2" xfId="13797"/>
    <cellStyle name="RowTitles1-Detail 2 4 2 3 2 2" xfId="13798"/>
    <cellStyle name="RowTitles1-Detail 2 4 2 3 2 2 2" xfId="13799"/>
    <cellStyle name="RowTitles1-Detail 2 4 2 3 2 2 2 2" xfId="13800"/>
    <cellStyle name="RowTitles1-Detail 2 4 2 3 2 2 3" xfId="13801"/>
    <cellStyle name="RowTitles1-Detail 2 4 2 3 2 3" xfId="13802"/>
    <cellStyle name="RowTitles1-Detail 2 4 2 3 2 3 2" xfId="13803"/>
    <cellStyle name="RowTitles1-Detail 2 4 2 3 2 3 2 2" xfId="13804"/>
    <cellStyle name="RowTitles1-Detail 2 4 2 3 2 4" xfId="13805"/>
    <cellStyle name="RowTitles1-Detail 2 4 2 3 2 4 2" xfId="13806"/>
    <cellStyle name="RowTitles1-Detail 2 4 2 3 2 5" xfId="13807"/>
    <cellStyle name="RowTitles1-Detail 2 4 2 3 3" xfId="13808"/>
    <cellStyle name="RowTitles1-Detail 2 4 2 3 3 2" xfId="13809"/>
    <cellStyle name="RowTitles1-Detail 2 4 2 3 3 2 2" xfId="13810"/>
    <cellStyle name="RowTitles1-Detail 2 4 2 3 3 2 2 2" xfId="13811"/>
    <cellStyle name="RowTitles1-Detail 2 4 2 3 3 2 3" xfId="13812"/>
    <cellStyle name="RowTitles1-Detail 2 4 2 3 3 3" xfId="13813"/>
    <cellStyle name="RowTitles1-Detail 2 4 2 3 3 3 2" xfId="13814"/>
    <cellStyle name="RowTitles1-Detail 2 4 2 3 3 3 2 2" xfId="13815"/>
    <cellStyle name="RowTitles1-Detail 2 4 2 3 3 4" xfId="13816"/>
    <cellStyle name="RowTitles1-Detail 2 4 2 3 3 4 2" xfId="13817"/>
    <cellStyle name="RowTitles1-Detail 2 4 2 3 3 5" xfId="13818"/>
    <cellStyle name="RowTitles1-Detail 2 4 2 3 4" xfId="13819"/>
    <cellStyle name="RowTitles1-Detail 2 4 2 3 4 2" xfId="13820"/>
    <cellStyle name="RowTitles1-Detail 2 4 2 3 5" xfId="13821"/>
    <cellStyle name="RowTitles1-Detail 2 4 2 3 5 2" xfId="13822"/>
    <cellStyle name="RowTitles1-Detail 2 4 2 3 5 2 2" xfId="13823"/>
    <cellStyle name="RowTitles1-Detail 2 4 2 3 5 3" xfId="13824"/>
    <cellStyle name="RowTitles1-Detail 2 4 2 3 6" xfId="13825"/>
    <cellStyle name="RowTitles1-Detail 2 4 2 3 6 2" xfId="13826"/>
    <cellStyle name="RowTitles1-Detail 2 4 2 3 6 2 2" xfId="13827"/>
    <cellStyle name="RowTitles1-Detail 2 4 2 3 7" xfId="13828"/>
    <cellStyle name="RowTitles1-Detail 2 4 2 3 7 2" xfId="13829"/>
    <cellStyle name="RowTitles1-Detail 2 4 2 3 8" xfId="13830"/>
    <cellStyle name="RowTitles1-Detail 2 4 2 4" xfId="13831"/>
    <cellStyle name="RowTitles1-Detail 2 4 2 4 2" xfId="13832"/>
    <cellStyle name="RowTitles1-Detail 2 4 2 4 2 2" xfId="13833"/>
    <cellStyle name="RowTitles1-Detail 2 4 2 4 2 2 2" xfId="13834"/>
    <cellStyle name="RowTitles1-Detail 2 4 2 4 2 2 2 2" xfId="13835"/>
    <cellStyle name="RowTitles1-Detail 2 4 2 4 2 2 3" xfId="13836"/>
    <cellStyle name="RowTitles1-Detail 2 4 2 4 2 3" xfId="13837"/>
    <cellStyle name="RowTitles1-Detail 2 4 2 4 2 3 2" xfId="13838"/>
    <cellStyle name="RowTitles1-Detail 2 4 2 4 2 3 2 2" xfId="13839"/>
    <cellStyle name="RowTitles1-Detail 2 4 2 4 2 4" xfId="13840"/>
    <cellStyle name="RowTitles1-Detail 2 4 2 4 2 4 2" xfId="13841"/>
    <cellStyle name="RowTitles1-Detail 2 4 2 4 2 5" xfId="13842"/>
    <cellStyle name="RowTitles1-Detail 2 4 2 4 3" xfId="13843"/>
    <cellStyle name="RowTitles1-Detail 2 4 2 4 3 2" xfId="13844"/>
    <cellStyle name="RowTitles1-Detail 2 4 2 4 3 2 2" xfId="13845"/>
    <cellStyle name="RowTitles1-Detail 2 4 2 4 3 2 2 2" xfId="13846"/>
    <cellStyle name="RowTitles1-Detail 2 4 2 4 3 2 3" xfId="13847"/>
    <cellStyle name="RowTitles1-Detail 2 4 2 4 3 3" xfId="13848"/>
    <cellStyle name="RowTitles1-Detail 2 4 2 4 3 3 2" xfId="13849"/>
    <cellStyle name="RowTitles1-Detail 2 4 2 4 3 3 2 2" xfId="13850"/>
    <cellStyle name="RowTitles1-Detail 2 4 2 4 3 4" xfId="13851"/>
    <cellStyle name="RowTitles1-Detail 2 4 2 4 3 4 2" xfId="13852"/>
    <cellStyle name="RowTitles1-Detail 2 4 2 4 3 5" xfId="13853"/>
    <cellStyle name="RowTitles1-Detail 2 4 2 4 4" xfId="13854"/>
    <cellStyle name="RowTitles1-Detail 2 4 2 4 4 2" xfId="13855"/>
    <cellStyle name="RowTitles1-Detail 2 4 2 4 4 2 2" xfId="13856"/>
    <cellStyle name="RowTitles1-Detail 2 4 2 4 4 3" xfId="13857"/>
    <cellStyle name="RowTitles1-Detail 2 4 2 4 5" xfId="13858"/>
    <cellStyle name="RowTitles1-Detail 2 4 2 4 5 2" xfId="13859"/>
    <cellStyle name="RowTitles1-Detail 2 4 2 4 5 2 2" xfId="13860"/>
    <cellStyle name="RowTitles1-Detail 2 4 2 4 6" xfId="13861"/>
    <cellStyle name="RowTitles1-Detail 2 4 2 4 6 2" xfId="13862"/>
    <cellStyle name="RowTitles1-Detail 2 4 2 4 7" xfId="13863"/>
    <cellStyle name="RowTitles1-Detail 2 4 2 5" xfId="13864"/>
    <cellStyle name="RowTitles1-Detail 2 4 2 5 2" xfId="13865"/>
    <cellStyle name="RowTitles1-Detail 2 4 2 5 2 2" xfId="13866"/>
    <cellStyle name="RowTitles1-Detail 2 4 2 5 2 2 2" xfId="13867"/>
    <cellStyle name="RowTitles1-Detail 2 4 2 5 2 2 2 2" xfId="13868"/>
    <cellStyle name="RowTitles1-Detail 2 4 2 5 2 2 3" xfId="13869"/>
    <cellStyle name="RowTitles1-Detail 2 4 2 5 2 3" xfId="13870"/>
    <cellStyle name="RowTitles1-Detail 2 4 2 5 2 3 2" xfId="13871"/>
    <cellStyle name="RowTitles1-Detail 2 4 2 5 2 3 2 2" xfId="13872"/>
    <cellStyle name="RowTitles1-Detail 2 4 2 5 2 4" xfId="13873"/>
    <cellStyle name="RowTitles1-Detail 2 4 2 5 2 4 2" xfId="13874"/>
    <cellStyle name="RowTitles1-Detail 2 4 2 5 2 5" xfId="13875"/>
    <cellStyle name="RowTitles1-Detail 2 4 2 5 3" xfId="13876"/>
    <cellStyle name="RowTitles1-Detail 2 4 2 5 3 2" xfId="13877"/>
    <cellStyle name="RowTitles1-Detail 2 4 2 5 3 2 2" xfId="13878"/>
    <cellStyle name="RowTitles1-Detail 2 4 2 5 3 2 2 2" xfId="13879"/>
    <cellStyle name="RowTitles1-Detail 2 4 2 5 3 2 3" xfId="13880"/>
    <cellStyle name="RowTitles1-Detail 2 4 2 5 3 3" xfId="13881"/>
    <cellStyle name="RowTitles1-Detail 2 4 2 5 3 3 2" xfId="13882"/>
    <cellStyle name="RowTitles1-Detail 2 4 2 5 3 3 2 2" xfId="13883"/>
    <cellStyle name="RowTitles1-Detail 2 4 2 5 3 4" xfId="13884"/>
    <cellStyle name="RowTitles1-Detail 2 4 2 5 3 4 2" xfId="13885"/>
    <cellStyle name="RowTitles1-Detail 2 4 2 5 3 5" xfId="13886"/>
    <cellStyle name="RowTitles1-Detail 2 4 2 5 4" xfId="13887"/>
    <cellStyle name="RowTitles1-Detail 2 4 2 5 4 2" xfId="13888"/>
    <cellStyle name="RowTitles1-Detail 2 4 2 5 4 2 2" xfId="13889"/>
    <cellStyle name="RowTitles1-Detail 2 4 2 5 4 3" xfId="13890"/>
    <cellStyle name="RowTitles1-Detail 2 4 2 5 5" xfId="13891"/>
    <cellStyle name="RowTitles1-Detail 2 4 2 5 5 2" xfId="13892"/>
    <cellStyle name="RowTitles1-Detail 2 4 2 5 5 2 2" xfId="13893"/>
    <cellStyle name="RowTitles1-Detail 2 4 2 5 6" xfId="13894"/>
    <cellStyle name="RowTitles1-Detail 2 4 2 5 6 2" xfId="13895"/>
    <cellStyle name="RowTitles1-Detail 2 4 2 5 7" xfId="13896"/>
    <cellStyle name="RowTitles1-Detail 2 4 2 6" xfId="13897"/>
    <cellStyle name="RowTitles1-Detail 2 4 2 6 2" xfId="13898"/>
    <cellStyle name="RowTitles1-Detail 2 4 2 6 2 2" xfId="13899"/>
    <cellStyle name="RowTitles1-Detail 2 4 2 6 2 2 2" xfId="13900"/>
    <cellStyle name="RowTitles1-Detail 2 4 2 6 2 2 2 2" xfId="13901"/>
    <cellStyle name="RowTitles1-Detail 2 4 2 6 2 2 3" xfId="13902"/>
    <cellStyle name="RowTitles1-Detail 2 4 2 6 2 3" xfId="13903"/>
    <cellStyle name="RowTitles1-Detail 2 4 2 6 2 3 2" xfId="13904"/>
    <cellStyle name="RowTitles1-Detail 2 4 2 6 2 3 2 2" xfId="13905"/>
    <cellStyle name="RowTitles1-Detail 2 4 2 6 2 4" xfId="13906"/>
    <cellStyle name="RowTitles1-Detail 2 4 2 6 2 4 2" xfId="13907"/>
    <cellStyle name="RowTitles1-Detail 2 4 2 6 2 5" xfId="13908"/>
    <cellStyle name="RowTitles1-Detail 2 4 2 6 3" xfId="13909"/>
    <cellStyle name="RowTitles1-Detail 2 4 2 6 3 2" xfId="13910"/>
    <cellStyle name="RowTitles1-Detail 2 4 2 6 3 2 2" xfId="13911"/>
    <cellStyle name="RowTitles1-Detail 2 4 2 6 3 2 2 2" xfId="13912"/>
    <cellStyle name="RowTitles1-Detail 2 4 2 6 3 2 3" xfId="13913"/>
    <cellStyle name="RowTitles1-Detail 2 4 2 6 3 3" xfId="13914"/>
    <cellStyle name="RowTitles1-Detail 2 4 2 6 3 3 2" xfId="13915"/>
    <cellStyle name="RowTitles1-Detail 2 4 2 6 3 3 2 2" xfId="13916"/>
    <cellStyle name="RowTitles1-Detail 2 4 2 6 3 4" xfId="13917"/>
    <cellStyle name="RowTitles1-Detail 2 4 2 6 3 4 2" xfId="13918"/>
    <cellStyle name="RowTitles1-Detail 2 4 2 6 3 5" xfId="13919"/>
    <cellStyle name="RowTitles1-Detail 2 4 2 6 4" xfId="13920"/>
    <cellStyle name="RowTitles1-Detail 2 4 2 6 4 2" xfId="13921"/>
    <cellStyle name="RowTitles1-Detail 2 4 2 6 4 2 2" xfId="13922"/>
    <cellStyle name="RowTitles1-Detail 2 4 2 6 4 3" xfId="13923"/>
    <cellStyle name="RowTitles1-Detail 2 4 2 6 5" xfId="13924"/>
    <cellStyle name="RowTitles1-Detail 2 4 2 6 5 2" xfId="13925"/>
    <cellStyle name="RowTitles1-Detail 2 4 2 6 5 2 2" xfId="13926"/>
    <cellStyle name="RowTitles1-Detail 2 4 2 6 6" xfId="13927"/>
    <cellStyle name="RowTitles1-Detail 2 4 2 6 6 2" xfId="13928"/>
    <cellStyle name="RowTitles1-Detail 2 4 2 6 7" xfId="13929"/>
    <cellStyle name="RowTitles1-Detail 2 4 2 7" xfId="13930"/>
    <cellStyle name="RowTitles1-Detail 2 4 2 7 2" xfId="13931"/>
    <cellStyle name="RowTitles1-Detail 2 4 2 7 2 2" xfId="13932"/>
    <cellStyle name="RowTitles1-Detail 2 4 2 7 2 2 2" xfId="13933"/>
    <cellStyle name="RowTitles1-Detail 2 4 2 7 2 3" xfId="13934"/>
    <cellStyle name="RowTitles1-Detail 2 4 2 7 3" xfId="13935"/>
    <cellStyle name="RowTitles1-Detail 2 4 2 7 3 2" xfId="13936"/>
    <cellStyle name="RowTitles1-Detail 2 4 2 7 3 2 2" xfId="13937"/>
    <cellStyle name="RowTitles1-Detail 2 4 2 7 4" xfId="13938"/>
    <cellStyle name="RowTitles1-Detail 2 4 2 7 4 2" xfId="13939"/>
    <cellStyle name="RowTitles1-Detail 2 4 2 7 5" xfId="13940"/>
    <cellStyle name="RowTitles1-Detail 2 4 2 8" xfId="13941"/>
    <cellStyle name="RowTitles1-Detail 2 4 2 8 2" xfId="13942"/>
    <cellStyle name="RowTitles1-Detail 2 4 2 9" xfId="13943"/>
    <cellStyle name="RowTitles1-Detail 2 4 2 9 2" xfId="13944"/>
    <cellStyle name="RowTitles1-Detail 2 4 2 9 2 2" xfId="13945"/>
    <cellStyle name="RowTitles1-Detail 2 4 2_STUD aligned by INSTIT" xfId="13946"/>
    <cellStyle name="RowTitles1-Detail 2 4 3" xfId="13947"/>
    <cellStyle name="RowTitles1-Detail 2 4 3 2" xfId="13948"/>
    <cellStyle name="RowTitles1-Detail 2 4 3 2 2" xfId="13949"/>
    <cellStyle name="RowTitles1-Detail 2 4 3 2 2 2" xfId="13950"/>
    <cellStyle name="RowTitles1-Detail 2 4 3 2 2 2 2" xfId="13951"/>
    <cellStyle name="RowTitles1-Detail 2 4 3 2 2 2 2 2" xfId="13952"/>
    <cellStyle name="RowTitles1-Detail 2 4 3 2 2 2 3" xfId="13953"/>
    <cellStyle name="RowTitles1-Detail 2 4 3 2 2 3" xfId="13954"/>
    <cellStyle name="RowTitles1-Detail 2 4 3 2 2 3 2" xfId="13955"/>
    <cellStyle name="RowTitles1-Detail 2 4 3 2 2 3 2 2" xfId="13956"/>
    <cellStyle name="RowTitles1-Detail 2 4 3 2 2 4" xfId="13957"/>
    <cellStyle name="RowTitles1-Detail 2 4 3 2 2 4 2" xfId="13958"/>
    <cellStyle name="RowTitles1-Detail 2 4 3 2 2 5" xfId="13959"/>
    <cellStyle name="RowTitles1-Detail 2 4 3 2 3" xfId="13960"/>
    <cellStyle name="RowTitles1-Detail 2 4 3 2 3 2" xfId="13961"/>
    <cellStyle name="RowTitles1-Detail 2 4 3 2 3 2 2" xfId="13962"/>
    <cellStyle name="RowTitles1-Detail 2 4 3 2 3 2 2 2" xfId="13963"/>
    <cellStyle name="RowTitles1-Detail 2 4 3 2 3 2 3" xfId="13964"/>
    <cellStyle name="RowTitles1-Detail 2 4 3 2 3 3" xfId="13965"/>
    <cellStyle name="RowTitles1-Detail 2 4 3 2 3 3 2" xfId="13966"/>
    <cellStyle name="RowTitles1-Detail 2 4 3 2 3 3 2 2" xfId="13967"/>
    <cellStyle name="RowTitles1-Detail 2 4 3 2 3 4" xfId="13968"/>
    <cellStyle name="RowTitles1-Detail 2 4 3 2 3 4 2" xfId="13969"/>
    <cellStyle name="RowTitles1-Detail 2 4 3 2 3 5" xfId="13970"/>
    <cellStyle name="RowTitles1-Detail 2 4 3 2 4" xfId="13971"/>
    <cellStyle name="RowTitles1-Detail 2 4 3 2 4 2" xfId="13972"/>
    <cellStyle name="RowTitles1-Detail 2 4 3 2 5" xfId="13973"/>
    <cellStyle name="RowTitles1-Detail 2 4 3 2 5 2" xfId="13974"/>
    <cellStyle name="RowTitles1-Detail 2 4 3 2 5 2 2" xfId="13975"/>
    <cellStyle name="RowTitles1-Detail 2 4 3 2 5 3" xfId="13976"/>
    <cellStyle name="RowTitles1-Detail 2 4 3 2 6" xfId="13977"/>
    <cellStyle name="RowTitles1-Detail 2 4 3 2 6 2" xfId="13978"/>
    <cellStyle name="RowTitles1-Detail 2 4 3 2 6 2 2" xfId="13979"/>
    <cellStyle name="RowTitles1-Detail 2 4 3 2 7" xfId="13980"/>
    <cellStyle name="RowTitles1-Detail 2 4 3 2 7 2" xfId="13981"/>
    <cellStyle name="RowTitles1-Detail 2 4 3 2 8" xfId="13982"/>
    <cellStyle name="RowTitles1-Detail 2 4 3 3" xfId="13983"/>
    <cellStyle name="RowTitles1-Detail 2 4 3 3 2" xfId="13984"/>
    <cellStyle name="RowTitles1-Detail 2 4 3 3 2 2" xfId="13985"/>
    <cellStyle name="RowTitles1-Detail 2 4 3 3 2 2 2" xfId="13986"/>
    <cellStyle name="RowTitles1-Detail 2 4 3 3 2 2 2 2" xfId="13987"/>
    <cellStyle name="RowTitles1-Detail 2 4 3 3 2 2 3" xfId="13988"/>
    <cellStyle name="RowTitles1-Detail 2 4 3 3 2 3" xfId="13989"/>
    <cellStyle name="RowTitles1-Detail 2 4 3 3 2 3 2" xfId="13990"/>
    <cellStyle name="RowTitles1-Detail 2 4 3 3 2 3 2 2" xfId="13991"/>
    <cellStyle name="RowTitles1-Detail 2 4 3 3 2 4" xfId="13992"/>
    <cellStyle name="RowTitles1-Detail 2 4 3 3 2 4 2" xfId="13993"/>
    <cellStyle name="RowTitles1-Detail 2 4 3 3 2 5" xfId="13994"/>
    <cellStyle name="RowTitles1-Detail 2 4 3 3 3" xfId="13995"/>
    <cellStyle name="RowTitles1-Detail 2 4 3 3 3 2" xfId="13996"/>
    <cellStyle name="RowTitles1-Detail 2 4 3 3 3 2 2" xfId="13997"/>
    <cellStyle name="RowTitles1-Detail 2 4 3 3 3 2 2 2" xfId="13998"/>
    <cellStyle name="RowTitles1-Detail 2 4 3 3 3 2 3" xfId="13999"/>
    <cellStyle name="RowTitles1-Detail 2 4 3 3 3 3" xfId="14000"/>
    <cellStyle name="RowTitles1-Detail 2 4 3 3 3 3 2" xfId="14001"/>
    <cellStyle name="RowTitles1-Detail 2 4 3 3 3 3 2 2" xfId="14002"/>
    <cellStyle name="RowTitles1-Detail 2 4 3 3 3 4" xfId="14003"/>
    <cellStyle name="RowTitles1-Detail 2 4 3 3 3 4 2" xfId="14004"/>
    <cellStyle name="RowTitles1-Detail 2 4 3 3 3 5" xfId="14005"/>
    <cellStyle name="RowTitles1-Detail 2 4 3 3 4" xfId="14006"/>
    <cellStyle name="RowTitles1-Detail 2 4 3 3 4 2" xfId="14007"/>
    <cellStyle name="RowTitles1-Detail 2 4 3 3 5" xfId="14008"/>
    <cellStyle name="RowTitles1-Detail 2 4 3 3 5 2" xfId="14009"/>
    <cellStyle name="RowTitles1-Detail 2 4 3 3 5 2 2" xfId="14010"/>
    <cellStyle name="RowTitles1-Detail 2 4 3 4" xfId="14011"/>
    <cellStyle name="RowTitles1-Detail 2 4 3 4 2" xfId="14012"/>
    <cellStyle name="RowTitles1-Detail 2 4 3 4 2 2" xfId="14013"/>
    <cellStyle name="RowTitles1-Detail 2 4 3 4 2 2 2" xfId="14014"/>
    <cellStyle name="RowTitles1-Detail 2 4 3 4 2 2 2 2" xfId="14015"/>
    <cellStyle name="RowTitles1-Detail 2 4 3 4 2 2 3" xfId="14016"/>
    <cellStyle name="RowTitles1-Detail 2 4 3 4 2 3" xfId="14017"/>
    <cellStyle name="RowTitles1-Detail 2 4 3 4 2 3 2" xfId="14018"/>
    <cellStyle name="RowTitles1-Detail 2 4 3 4 2 3 2 2" xfId="14019"/>
    <cellStyle name="RowTitles1-Detail 2 4 3 4 2 4" xfId="14020"/>
    <cellStyle name="RowTitles1-Detail 2 4 3 4 2 4 2" xfId="14021"/>
    <cellStyle name="RowTitles1-Detail 2 4 3 4 2 5" xfId="14022"/>
    <cellStyle name="RowTitles1-Detail 2 4 3 4 3" xfId="14023"/>
    <cellStyle name="RowTitles1-Detail 2 4 3 4 3 2" xfId="14024"/>
    <cellStyle name="RowTitles1-Detail 2 4 3 4 3 2 2" xfId="14025"/>
    <cellStyle name="RowTitles1-Detail 2 4 3 4 3 2 2 2" xfId="14026"/>
    <cellStyle name="RowTitles1-Detail 2 4 3 4 3 2 3" xfId="14027"/>
    <cellStyle name="RowTitles1-Detail 2 4 3 4 3 3" xfId="14028"/>
    <cellStyle name="RowTitles1-Detail 2 4 3 4 3 3 2" xfId="14029"/>
    <cellStyle name="RowTitles1-Detail 2 4 3 4 3 3 2 2" xfId="14030"/>
    <cellStyle name="RowTitles1-Detail 2 4 3 4 3 4" xfId="14031"/>
    <cellStyle name="RowTitles1-Detail 2 4 3 4 3 4 2" xfId="14032"/>
    <cellStyle name="RowTitles1-Detail 2 4 3 4 3 5" xfId="14033"/>
    <cellStyle name="RowTitles1-Detail 2 4 3 4 4" xfId="14034"/>
    <cellStyle name="RowTitles1-Detail 2 4 3 4 4 2" xfId="14035"/>
    <cellStyle name="RowTitles1-Detail 2 4 3 4 4 2 2" xfId="14036"/>
    <cellStyle name="RowTitles1-Detail 2 4 3 4 4 3" xfId="14037"/>
    <cellStyle name="RowTitles1-Detail 2 4 3 4 5" xfId="14038"/>
    <cellStyle name="RowTitles1-Detail 2 4 3 4 5 2" xfId="14039"/>
    <cellStyle name="RowTitles1-Detail 2 4 3 4 5 2 2" xfId="14040"/>
    <cellStyle name="RowTitles1-Detail 2 4 3 4 6" xfId="14041"/>
    <cellStyle name="RowTitles1-Detail 2 4 3 4 6 2" xfId="14042"/>
    <cellStyle name="RowTitles1-Detail 2 4 3 4 7" xfId="14043"/>
    <cellStyle name="RowTitles1-Detail 2 4 3 5" xfId="14044"/>
    <cellStyle name="RowTitles1-Detail 2 4 3 5 2" xfId="14045"/>
    <cellStyle name="RowTitles1-Detail 2 4 3 5 2 2" xfId="14046"/>
    <cellStyle name="RowTitles1-Detail 2 4 3 5 2 2 2" xfId="14047"/>
    <cellStyle name="RowTitles1-Detail 2 4 3 5 2 2 2 2" xfId="14048"/>
    <cellStyle name="RowTitles1-Detail 2 4 3 5 2 2 3" xfId="14049"/>
    <cellStyle name="RowTitles1-Detail 2 4 3 5 2 3" xfId="14050"/>
    <cellStyle name="RowTitles1-Detail 2 4 3 5 2 3 2" xfId="14051"/>
    <cellStyle name="RowTitles1-Detail 2 4 3 5 2 3 2 2" xfId="14052"/>
    <cellStyle name="RowTitles1-Detail 2 4 3 5 2 4" xfId="14053"/>
    <cellStyle name="RowTitles1-Detail 2 4 3 5 2 4 2" xfId="14054"/>
    <cellStyle name="RowTitles1-Detail 2 4 3 5 2 5" xfId="14055"/>
    <cellStyle name="RowTitles1-Detail 2 4 3 5 3" xfId="14056"/>
    <cellStyle name="RowTitles1-Detail 2 4 3 5 3 2" xfId="14057"/>
    <cellStyle name="RowTitles1-Detail 2 4 3 5 3 2 2" xfId="14058"/>
    <cellStyle name="RowTitles1-Detail 2 4 3 5 3 2 2 2" xfId="14059"/>
    <cellStyle name="RowTitles1-Detail 2 4 3 5 3 2 3" xfId="14060"/>
    <cellStyle name="RowTitles1-Detail 2 4 3 5 3 3" xfId="14061"/>
    <cellStyle name="RowTitles1-Detail 2 4 3 5 3 3 2" xfId="14062"/>
    <cellStyle name="RowTitles1-Detail 2 4 3 5 3 3 2 2" xfId="14063"/>
    <cellStyle name="RowTitles1-Detail 2 4 3 5 3 4" xfId="14064"/>
    <cellStyle name="RowTitles1-Detail 2 4 3 5 3 4 2" xfId="14065"/>
    <cellStyle name="RowTitles1-Detail 2 4 3 5 3 5" xfId="14066"/>
    <cellStyle name="RowTitles1-Detail 2 4 3 5 4" xfId="14067"/>
    <cellStyle name="RowTitles1-Detail 2 4 3 5 4 2" xfId="14068"/>
    <cellStyle name="RowTitles1-Detail 2 4 3 5 4 2 2" xfId="14069"/>
    <cellStyle name="RowTitles1-Detail 2 4 3 5 4 3" xfId="14070"/>
    <cellStyle name="RowTitles1-Detail 2 4 3 5 5" xfId="14071"/>
    <cellStyle name="RowTitles1-Detail 2 4 3 5 5 2" xfId="14072"/>
    <cellStyle name="RowTitles1-Detail 2 4 3 5 5 2 2" xfId="14073"/>
    <cellStyle name="RowTitles1-Detail 2 4 3 5 6" xfId="14074"/>
    <cellStyle name="RowTitles1-Detail 2 4 3 5 6 2" xfId="14075"/>
    <cellStyle name="RowTitles1-Detail 2 4 3 5 7" xfId="14076"/>
    <cellStyle name="RowTitles1-Detail 2 4 3 6" xfId="14077"/>
    <cellStyle name="RowTitles1-Detail 2 4 3 6 2" xfId="14078"/>
    <cellStyle name="RowTitles1-Detail 2 4 3 6 2 2" xfId="14079"/>
    <cellStyle name="RowTitles1-Detail 2 4 3 6 2 2 2" xfId="14080"/>
    <cellStyle name="RowTitles1-Detail 2 4 3 6 2 2 2 2" xfId="14081"/>
    <cellStyle name="RowTitles1-Detail 2 4 3 6 2 2 3" xfId="14082"/>
    <cellStyle name="RowTitles1-Detail 2 4 3 6 2 3" xfId="14083"/>
    <cellStyle name="RowTitles1-Detail 2 4 3 6 2 3 2" xfId="14084"/>
    <cellStyle name="RowTitles1-Detail 2 4 3 6 2 3 2 2" xfId="14085"/>
    <cellStyle name="RowTitles1-Detail 2 4 3 6 2 4" xfId="14086"/>
    <cellStyle name="RowTitles1-Detail 2 4 3 6 2 4 2" xfId="14087"/>
    <cellStyle name="RowTitles1-Detail 2 4 3 6 2 5" xfId="14088"/>
    <cellStyle name="RowTitles1-Detail 2 4 3 6 3" xfId="14089"/>
    <cellStyle name="RowTitles1-Detail 2 4 3 6 3 2" xfId="14090"/>
    <cellStyle name="RowTitles1-Detail 2 4 3 6 3 2 2" xfId="14091"/>
    <cellStyle name="RowTitles1-Detail 2 4 3 6 3 2 2 2" xfId="14092"/>
    <cellStyle name="RowTitles1-Detail 2 4 3 6 3 2 3" xfId="14093"/>
    <cellStyle name="RowTitles1-Detail 2 4 3 6 3 3" xfId="14094"/>
    <cellStyle name="RowTitles1-Detail 2 4 3 6 3 3 2" xfId="14095"/>
    <cellStyle name="RowTitles1-Detail 2 4 3 6 3 3 2 2" xfId="14096"/>
    <cellStyle name="RowTitles1-Detail 2 4 3 6 3 4" xfId="14097"/>
    <cellStyle name="RowTitles1-Detail 2 4 3 6 3 4 2" xfId="14098"/>
    <cellStyle name="RowTitles1-Detail 2 4 3 6 3 5" xfId="14099"/>
    <cellStyle name="RowTitles1-Detail 2 4 3 6 4" xfId="14100"/>
    <cellStyle name="RowTitles1-Detail 2 4 3 6 4 2" xfId="14101"/>
    <cellStyle name="RowTitles1-Detail 2 4 3 6 4 2 2" xfId="14102"/>
    <cellStyle name="RowTitles1-Detail 2 4 3 6 4 3" xfId="14103"/>
    <cellStyle name="RowTitles1-Detail 2 4 3 6 5" xfId="14104"/>
    <cellStyle name="RowTitles1-Detail 2 4 3 6 5 2" xfId="14105"/>
    <cellStyle name="RowTitles1-Detail 2 4 3 6 5 2 2" xfId="14106"/>
    <cellStyle name="RowTitles1-Detail 2 4 3 6 6" xfId="14107"/>
    <cellStyle name="RowTitles1-Detail 2 4 3 6 6 2" xfId="14108"/>
    <cellStyle name="RowTitles1-Detail 2 4 3 6 7" xfId="14109"/>
    <cellStyle name="RowTitles1-Detail 2 4 3 7" xfId="14110"/>
    <cellStyle name="RowTitles1-Detail 2 4 3 7 2" xfId="14111"/>
    <cellStyle name="RowTitles1-Detail 2 4 3 7 2 2" xfId="14112"/>
    <cellStyle name="RowTitles1-Detail 2 4 3 7 2 2 2" xfId="14113"/>
    <cellStyle name="RowTitles1-Detail 2 4 3 7 2 3" xfId="14114"/>
    <cellStyle name="RowTitles1-Detail 2 4 3 7 3" xfId="14115"/>
    <cellStyle name="RowTitles1-Detail 2 4 3 7 3 2" xfId="14116"/>
    <cellStyle name="RowTitles1-Detail 2 4 3 7 3 2 2" xfId="14117"/>
    <cellStyle name="RowTitles1-Detail 2 4 3 7 4" xfId="14118"/>
    <cellStyle name="RowTitles1-Detail 2 4 3 7 4 2" xfId="14119"/>
    <cellStyle name="RowTitles1-Detail 2 4 3 7 5" xfId="14120"/>
    <cellStyle name="RowTitles1-Detail 2 4 3 8" xfId="14121"/>
    <cellStyle name="RowTitles1-Detail 2 4 3 8 2" xfId="14122"/>
    <cellStyle name="RowTitles1-Detail 2 4 3 8 2 2" xfId="14123"/>
    <cellStyle name="RowTitles1-Detail 2 4 3 8 2 2 2" xfId="14124"/>
    <cellStyle name="RowTitles1-Detail 2 4 3 8 2 3" xfId="14125"/>
    <cellStyle name="RowTitles1-Detail 2 4 3 8 3" xfId="14126"/>
    <cellStyle name="RowTitles1-Detail 2 4 3 8 3 2" xfId="14127"/>
    <cellStyle name="RowTitles1-Detail 2 4 3 8 3 2 2" xfId="14128"/>
    <cellStyle name="RowTitles1-Detail 2 4 3 8 4" xfId="14129"/>
    <cellStyle name="RowTitles1-Detail 2 4 3 8 4 2" xfId="14130"/>
    <cellStyle name="RowTitles1-Detail 2 4 3 8 5" xfId="14131"/>
    <cellStyle name="RowTitles1-Detail 2 4 3 9" xfId="14132"/>
    <cellStyle name="RowTitles1-Detail 2 4 3 9 2" xfId="14133"/>
    <cellStyle name="RowTitles1-Detail 2 4 3 9 2 2" xfId="14134"/>
    <cellStyle name="RowTitles1-Detail 2 4 3_STUD aligned by INSTIT" xfId="14135"/>
    <cellStyle name="RowTitles1-Detail 2 4 4" xfId="14136"/>
    <cellStyle name="RowTitles1-Detail 2 4 4 2" xfId="14137"/>
    <cellStyle name="RowTitles1-Detail 2 4 4 2 2" xfId="14138"/>
    <cellStyle name="RowTitles1-Detail 2 4 4 2 2 2" xfId="14139"/>
    <cellStyle name="RowTitles1-Detail 2 4 4 2 2 2 2" xfId="14140"/>
    <cellStyle name="RowTitles1-Detail 2 4 4 2 2 2 2 2" xfId="14141"/>
    <cellStyle name="RowTitles1-Detail 2 4 4 2 2 2 3" xfId="14142"/>
    <cellStyle name="RowTitles1-Detail 2 4 4 2 2 3" xfId="14143"/>
    <cellStyle name="RowTitles1-Detail 2 4 4 2 2 3 2" xfId="14144"/>
    <cellStyle name="RowTitles1-Detail 2 4 4 2 2 3 2 2" xfId="14145"/>
    <cellStyle name="RowTitles1-Detail 2 4 4 2 2 4" xfId="14146"/>
    <cellStyle name="RowTitles1-Detail 2 4 4 2 2 4 2" xfId="14147"/>
    <cellStyle name="RowTitles1-Detail 2 4 4 2 2 5" xfId="14148"/>
    <cellStyle name="RowTitles1-Detail 2 4 4 2 3" xfId="14149"/>
    <cellStyle name="RowTitles1-Detail 2 4 4 2 3 2" xfId="14150"/>
    <cellStyle name="RowTitles1-Detail 2 4 4 2 3 2 2" xfId="14151"/>
    <cellStyle name="RowTitles1-Detail 2 4 4 2 3 2 2 2" xfId="14152"/>
    <cellStyle name="RowTitles1-Detail 2 4 4 2 3 2 3" xfId="14153"/>
    <cellStyle name="RowTitles1-Detail 2 4 4 2 3 3" xfId="14154"/>
    <cellStyle name="RowTitles1-Detail 2 4 4 2 3 3 2" xfId="14155"/>
    <cellStyle name="RowTitles1-Detail 2 4 4 2 3 3 2 2" xfId="14156"/>
    <cellStyle name="RowTitles1-Detail 2 4 4 2 3 4" xfId="14157"/>
    <cellStyle name="RowTitles1-Detail 2 4 4 2 3 4 2" xfId="14158"/>
    <cellStyle name="RowTitles1-Detail 2 4 4 2 3 5" xfId="14159"/>
    <cellStyle name="RowTitles1-Detail 2 4 4 2 4" xfId="14160"/>
    <cellStyle name="RowTitles1-Detail 2 4 4 2 4 2" xfId="14161"/>
    <cellStyle name="RowTitles1-Detail 2 4 4 2 5" xfId="14162"/>
    <cellStyle name="RowTitles1-Detail 2 4 4 2 5 2" xfId="14163"/>
    <cellStyle name="RowTitles1-Detail 2 4 4 2 5 2 2" xfId="14164"/>
    <cellStyle name="RowTitles1-Detail 2 4 4 2 5 3" xfId="14165"/>
    <cellStyle name="RowTitles1-Detail 2 4 4 2 6" xfId="14166"/>
    <cellStyle name="RowTitles1-Detail 2 4 4 2 6 2" xfId="14167"/>
    <cellStyle name="RowTitles1-Detail 2 4 4 2 6 2 2" xfId="14168"/>
    <cellStyle name="RowTitles1-Detail 2 4 4 3" xfId="14169"/>
    <cellStyle name="RowTitles1-Detail 2 4 4 3 2" xfId="14170"/>
    <cellStyle name="RowTitles1-Detail 2 4 4 3 2 2" xfId="14171"/>
    <cellStyle name="RowTitles1-Detail 2 4 4 3 2 2 2" xfId="14172"/>
    <cellStyle name="RowTitles1-Detail 2 4 4 3 2 2 2 2" xfId="14173"/>
    <cellStyle name="RowTitles1-Detail 2 4 4 3 2 2 3" xfId="14174"/>
    <cellStyle name="RowTitles1-Detail 2 4 4 3 2 3" xfId="14175"/>
    <cellStyle name="RowTitles1-Detail 2 4 4 3 2 3 2" xfId="14176"/>
    <cellStyle name="RowTitles1-Detail 2 4 4 3 2 3 2 2" xfId="14177"/>
    <cellStyle name="RowTitles1-Detail 2 4 4 3 2 4" xfId="14178"/>
    <cellStyle name="RowTitles1-Detail 2 4 4 3 2 4 2" xfId="14179"/>
    <cellStyle name="RowTitles1-Detail 2 4 4 3 2 5" xfId="14180"/>
    <cellStyle name="RowTitles1-Detail 2 4 4 3 3" xfId="14181"/>
    <cellStyle name="RowTitles1-Detail 2 4 4 3 3 2" xfId="14182"/>
    <cellStyle name="RowTitles1-Detail 2 4 4 3 3 2 2" xfId="14183"/>
    <cellStyle name="RowTitles1-Detail 2 4 4 3 3 2 2 2" xfId="14184"/>
    <cellStyle name="RowTitles1-Detail 2 4 4 3 3 2 3" xfId="14185"/>
    <cellStyle name="RowTitles1-Detail 2 4 4 3 3 3" xfId="14186"/>
    <cellStyle name="RowTitles1-Detail 2 4 4 3 3 3 2" xfId="14187"/>
    <cellStyle name="RowTitles1-Detail 2 4 4 3 3 3 2 2" xfId="14188"/>
    <cellStyle name="RowTitles1-Detail 2 4 4 3 3 4" xfId="14189"/>
    <cellStyle name="RowTitles1-Detail 2 4 4 3 3 4 2" xfId="14190"/>
    <cellStyle name="RowTitles1-Detail 2 4 4 3 3 5" xfId="14191"/>
    <cellStyle name="RowTitles1-Detail 2 4 4 3 4" xfId="14192"/>
    <cellStyle name="RowTitles1-Detail 2 4 4 3 4 2" xfId="14193"/>
    <cellStyle name="RowTitles1-Detail 2 4 4 3 5" xfId="14194"/>
    <cellStyle name="RowTitles1-Detail 2 4 4 3 5 2" xfId="14195"/>
    <cellStyle name="RowTitles1-Detail 2 4 4 3 5 2 2" xfId="14196"/>
    <cellStyle name="RowTitles1-Detail 2 4 4 3 6" xfId="14197"/>
    <cellStyle name="RowTitles1-Detail 2 4 4 3 6 2" xfId="14198"/>
    <cellStyle name="RowTitles1-Detail 2 4 4 3 7" xfId="14199"/>
    <cellStyle name="RowTitles1-Detail 2 4 4 4" xfId="14200"/>
    <cellStyle name="RowTitles1-Detail 2 4 4 4 2" xfId="14201"/>
    <cellStyle name="RowTitles1-Detail 2 4 4 4 2 2" xfId="14202"/>
    <cellStyle name="RowTitles1-Detail 2 4 4 4 2 2 2" xfId="14203"/>
    <cellStyle name="RowTitles1-Detail 2 4 4 4 2 2 2 2" xfId="14204"/>
    <cellStyle name="RowTitles1-Detail 2 4 4 4 2 2 3" xfId="14205"/>
    <cellStyle name="RowTitles1-Detail 2 4 4 4 2 3" xfId="14206"/>
    <cellStyle name="RowTitles1-Detail 2 4 4 4 2 3 2" xfId="14207"/>
    <cellStyle name="RowTitles1-Detail 2 4 4 4 2 3 2 2" xfId="14208"/>
    <cellStyle name="RowTitles1-Detail 2 4 4 4 2 4" xfId="14209"/>
    <cellStyle name="RowTitles1-Detail 2 4 4 4 2 4 2" xfId="14210"/>
    <cellStyle name="RowTitles1-Detail 2 4 4 4 2 5" xfId="14211"/>
    <cellStyle name="RowTitles1-Detail 2 4 4 4 3" xfId="14212"/>
    <cellStyle name="RowTitles1-Detail 2 4 4 4 3 2" xfId="14213"/>
    <cellStyle name="RowTitles1-Detail 2 4 4 4 3 2 2" xfId="14214"/>
    <cellStyle name="RowTitles1-Detail 2 4 4 4 3 2 2 2" xfId="14215"/>
    <cellStyle name="RowTitles1-Detail 2 4 4 4 3 2 3" xfId="14216"/>
    <cellStyle name="RowTitles1-Detail 2 4 4 4 3 3" xfId="14217"/>
    <cellStyle name="RowTitles1-Detail 2 4 4 4 3 3 2" xfId="14218"/>
    <cellStyle name="RowTitles1-Detail 2 4 4 4 3 3 2 2" xfId="14219"/>
    <cellStyle name="RowTitles1-Detail 2 4 4 4 3 4" xfId="14220"/>
    <cellStyle name="RowTitles1-Detail 2 4 4 4 3 4 2" xfId="14221"/>
    <cellStyle name="RowTitles1-Detail 2 4 4 4 3 5" xfId="14222"/>
    <cellStyle name="RowTitles1-Detail 2 4 4 4 4" xfId="14223"/>
    <cellStyle name="RowTitles1-Detail 2 4 4 4 4 2" xfId="14224"/>
    <cellStyle name="RowTitles1-Detail 2 4 4 4 5" xfId="14225"/>
    <cellStyle name="RowTitles1-Detail 2 4 4 4 5 2" xfId="14226"/>
    <cellStyle name="RowTitles1-Detail 2 4 4 4 5 2 2" xfId="14227"/>
    <cellStyle name="RowTitles1-Detail 2 4 4 4 5 3" xfId="14228"/>
    <cellStyle name="RowTitles1-Detail 2 4 4 4 6" xfId="14229"/>
    <cellStyle name="RowTitles1-Detail 2 4 4 4 6 2" xfId="14230"/>
    <cellStyle name="RowTitles1-Detail 2 4 4 4 6 2 2" xfId="14231"/>
    <cellStyle name="RowTitles1-Detail 2 4 4 4 7" xfId="14232"/>
    <cellStyle name="RowTitles1-Detail 2 4 4 4 7 2" xfId="14233"/>
    <cellStyle name="RowTitles1-Detail 2 4 4 4 8" xfId="14234"/>
    <cellStyle name="RowTitles1-Detail 2 4 4 5" xfId="14235"/>
    <cellStyle name="RowTitles1-Detail 2 4 4 5 2" xfId="14236"/>
    <cellStyle name="RowTitles1-Detail 2 4 4 5 2 2" xfId="14237"/>
    <cellStyle name="RowTitles1-Detail 2 4 4 5 2 2 2" xfId="14238"/>
    <cellStyle name="RowTitles1-Detail 2 4 4 5 2 2 2 2" xfId="14239"/>
    <cellStyle name="RowTitles1-Detail 2 4 4 5 2 2 3" xfId="14240"/>
    <cellStyle name="RowTitles1-Detail 2 4 4 5 2 3" xfId="14241"/>
    <cellStyle name="RowTitles1-Detail 2 4 4 5 2 3 2" xfId="14242"/>
    <cellStyle name="RowTitles1-Detail 2 4 4 5 2 3 2 2" xfId="14243"/>
    <cellStyle name="RowTitles1-Detail 2 4 4 5 2 4" xfId="14244"/>
    <cellStyle name="RowTitles1-Detail 2 4 4 5 2 4 2" xfId="14245"/>
    <cellStyle name="RowTitles1-Detail 2 4 4 5 2 5" xfId="14246"/>
    <cellStyle name="RowTitles1-Detail 2 4 4 5 3" xfId="14247"/>
    <cellStyle name="RowTitles1-Detail 2 4 4 5 3 2" xfId="14248"/>
    <cellStyle name="RowTitles1-Detail 2 4 4 5 3 2 2" xfId="14249"/>
    <cellStyle name="RowTitles1-Detail 2 4 4 5 3 2 2 2" xfId="14250"/>
    <cellStyle name="RowTitles1-Detail 2 4 4 5 3 2 3" xfId="14251"/>
    <cellStyle name="RowTitles1-Detail 2 4 4 5 3 3" xfId="14252"/>
    <cellStyle name="RowTitles1-Detail 2 4 4 5 3 3 2" xfId="14253"/>
    <cellStyle name="RowTitles1-Detail 2 4 4 5 3 3 2 2" xfId="14254"/>
    <cellStyle name="RowTitles1-Detail 2 4 4 5 3 4" xfId="14255"/>
    <cellStyle name="RowTitles1-Detail 2 4 4 5 3 4 2" xfId="14256"/>
    <cellStyle name="RowTitles1-Detail 2 4 4 5 3 5" xfId="14257"/>
    <cellStyle name="RowTitles1-Detail 2 4 4 5 4" xfId="14258"/>
    <cellStyle name="RowTitles1-Detail 2 4 4 5 4 2" xfId="14259"/>
    <cellStyle name="RowTitles1-Detail 2 4 4 5 4 2 2" xfId="14260"/>
    <cellStyle name="RowTitles1-Detail 2 4 4 5 4 3" xfId="14261"/>
    <cellStyle name="RowTitles1-Detail 2 4 4 5 5" xfId="14262"/>
    <cellStyle name="RowTitles1-Detail 2 4 4 5 5 2" xfId="14263"/>
    <cellStyle name="RowTitles1-Detail 2 4 4 5 5 2 2" xfId="14264"/>
    <cellStyle name="RowTitles1-Detail 2 4 4 5 6" xfId="14265"/>
    <cellStyle name="RowTitles1-Detail 2 4 4 5 6 2" xfId="14266"/>
    <cellStyle name="RowTitles1-Detail 2 4 4 5 7" xfId="14267"/>
    <cellStyle name="RowTitles1-Detail 2 4 4 6" xfId="14268"/>
    <cellStyle name="RowTitles1-Detail 2 4 4 6 2" xfId="14269"/>
    <cellStyle name="RowTitles1-Detail 2 4 4 6 2 2" xfId="14270"/>
    <cellStyle name="RowTitles1-Detail 2 4 4 6 2 2 2" xfId="14271"/>
    <cellStyle name="RowTitles1-Detail 2 4 4 6 2 2 2 2" xfId="14272"/>
    <cellStyle name="RowTitles1-Detail 2 4 4 6 2 2 3" xfId="14273"/>
    <cellStyle name="RowTitles1-Detail 2 4 4 6 2 3" xfId="14274"/>
    <cellStyle name="RowTitles1-Detail 2 4 4 6 2 3 2" xfId="14275"/>
    <cellStyle name="RowTitles1-Detail 2 4 4 6 2 3 2 2" xfId="14276"/>
    <cellStyle name="RowTitles1-Detail 2 4 4 6 2 4" xfId="14277"/>
    <cellStyle name="RowTitles1-Detail 2 4 4 6 2 4 2" xfId="14278"/>
    <cellStyle name="RowTitles1-Detail 2 4 4 6 2 5" xfId="14279"/>
    <cellStyle name="RowTitles1-Detail 2 4 4 6 3" xfId="14280"/>
    <cellStyle name="RowTitles1-Detail 2 4 4 6 3 2" xfId="14281"/>
    <cellStyle name="RowTitles1-Detail 2 4 4 6 3 2 2" xfId="14282"/>
    <cellStyle name="RowTitles1-Detail 2 4 4 6 3 2 2 2" xfId="14283"/>
    <cellStyle name="RowTitles1-Detail 2 4 4 6 3 2 3" xfId="14284"/>
    <cellStyle name="RowTitles1-Detail 2 4 4 6 3 3" xfId="14285"/>
    <cellStyle name="RowTitles1-Detail 2 4 4 6 3 3 2" xfId="14286"/>
    <cellStyle name="RowTitles1-Detail 2 4 4 6 3 3 2 2" xfId="14287"/>
    <cellStyle name="RowTitles1-Detail 2 4 4 6 3 4" xfId="14288"/>
    <cellStyle name="RowTitles1-Detail 2 4 4 6 3 4 2" xfId="14289"/>
    <cellStyle name="RowTitles1-Detail 2 4 4 6 3 5" xfId="14290"/>
    <cellStyle name="RowTitles1-Detail 2 4 4 6 4" xfId="14291"/>
    <cellStyle name="RowTitles1-Detail 2 4 4 6 4 2" xfId="14292"/>
    <cellStyle name="RowTitles1-Detail 2 4 4 6 4 2 2" xfId="14293"/>
    <cellStyle name="RowTitles1-Detail 2 4 4 6 4 3" xfId="14294"/>
    <cellStyle name="RowTitles1-Detail 2 4 4 6 5" xfId="14295"/>
    <cellStyle name="RowTitles1-Detail 2 4 4 6 5 2" xfId="14296"/>
    <cellStyle name="RowTitles1-Detail 2 4 4 6 5 2 2" xfId="14297"/>
    <cellStyle name="RowTitles1-Detail 2 4 4 6 6" xfId="14298"/>
    <cellStyle name="RowTitles1-Detail 2 4 4 6 6 2" xfId="14299"/>
    <cellStyle name="RowTitles1-Detail 2 4 4 6 7" xfId="14300"/>
    <cellStyle name="RowTitles1-Detail 2 4 4 7" xfId="14301"/>
    <cellStyle name="RowTitles1-Detail 2 4 4 7 2" xfId="14302"/>
    <cellStyle name="RowTitles1-Detail 2 4 4 7 2 2" xfId="14303"/>
    <cellStyle name="RowTitles1-Detail 2 4 4 7 2 2 2" xfId="14304"/>
    <cellStyle name="RowTitles1-Detail 2 4 4 7 2 3" xfId="14305"/>
    <cellStyle name="RowTitles1-Detail 2 4 4 7 3" xfId="14306"/>
    <cellStyle name="RowTitles1-Detail 2 4 4 7 3 2" xfId="14307"/>
    <cellStyle name="RowTitles1-Detail 2 4 4 7 3 2 2" xfId="14308"/>
    <cellStyle name="RowTitles1-Detail 2 4 4 7 4" xfId="14309"/>
    <cellStyle name="RowTitles1-Detail 2 4 4 7 4 2" xfId="14310"/>
    <cellStyle name="RowTitles1-Detail 2 4 4 7 5" xfId="14311"/>
    <cellStyle name="RowTitles1-Detail 2 4 4 8" xfId="14312"/>
    <cellStyle name="RowTitles1-Detail 2 4 4 8 2" xfId="14313"/>
    <cellStyle name="RowTitles1-Detail 2 4 4 9" xfId="14314"/>
    <cellStyle name="RowTitles1-Detail 2 4 4 9 2" xfId="14315"/>
    <cellStyle name="RowTitles1-Detail 2 4 4 9 2 2" xfId="14316"/>
    <cellStyle name="RowTitles1-Detail 2 4 4_STUD aligned by INSTIT" xfId="14317"/>
    <cellStyle name="RowTitles1-Detail 2 4 5" xfId="14318"/>
    <cellStyle name="RowTitles1-Detail 2 4 5 2" xfId="14319"/>
    <cellStyle name="RowTitles1-Detail 2 4 5 2 2" xfId="14320"/>
    <cellStyle name="RowTitles1-Detail 2 4 5 2 2 2" xfId="14321"/>
    <cellStyle name="RowTitles1-Detail 2 4 5 2 2 2 2" xfId="14322"/>
    <cellStyle name="RowTitles1-Detail 2 4 5 2 2 3" xfId="14323"/>
    <cellStyle name="RowTitles1-Detail 2 4 5 2 3" xfId="14324"/>
    <cellStyle name="RowTitles1-Detail 2 4 5 2 3 2" xfId="14325"/>
    <cellStyle name="RowTitles1-Detail 2 4 5 2 3 2 2" xfId="14326"/>
    <cellStyle name="RowTitles1-Detail 2 4 5 2 4" xfId="14327"/>
    <cellStyle name="RowTitles1-Detail 2 4 5 2 4 2" xfId="14328"/>
    <cellStyle name="RowTitles1-Detail 2 4 5 2 5" xfId="14329"/>
    <cellStyle name="RowTitles1-Detail 2 4 5 3" xfId="14330"/>
    <cellStyle name="RowTitles1-Detail 2 4 5 3 2" xfId="14331"/>
    <cellStyle name="RowTitles1-Detail 2 4 5 3 2 2" xfId="14332"/>
    <cellStyle name="RowTitles1-Detail 2 4 5 3 2 2 2" xfId="14333"/>
    <cellStyle name="RowTitles1-Detail 2 4 5 3 2 3" xfId="14334"/>
    <cellStyle name="RowTitles1-Detail 2 4 5 3 3" xfId="14335"/>
    <cellStyle name="RowTitles1-Detail 2 4 5 3 3 2" xfId="14336"/>
    <cellStyle name="RowTitles1-Detail 2 4 5 3 3 2 2" xfId="14337"/>
    <cellStyle name="RowTitles1-Detail 2 4 5 3 4" xfId="14338"/>
    <cellStyle name="RowTitles1-Detail 2 4 5 3 4 2" xfId="14339"/>
    <cellStyle name="RowTitles1-Detail 2 4 5 3 5" xfId="14340"/>
    <cellStyle name="RowTitles1-Detail 2 4 5 4" xfId="14341"/>
    <cellStyle name="RowTitles1-Detail 2 4 5 4 2" xfId="14342"/>
    <cellStyle name="RowTitles1-Detail 2 4 5 5" xfId="14343"/>
    <cellStyle name="RowTitles1-Detail 2 4 5 5 2" xfId="14344"/>
    <cellStyle name="RowTitles1-Detail 2 4 5 5 2 2" xfId="14345"/>
    <cellStyle name="RowTitles1-Detail 2 4 5 5 3" xfId="14346"/>
    <cellStyle name="RowTitles1-Detail 2 4 5 6" xfId="14347"/>
    <cellStyle name="RowTitles1-Detail 2 4 5 6 2" xfId="14348"/>
    <cellStyle name="RowTitles1-Detail 2 4 5 6 2 2" xfId="14349"/>
    <cellStyle name="RowTitles1-Detail 2 4 6" xfId="14350"/>
    <cellStyle name="RowTitles1-Detail 2 4 6 2" xfId="14351"/>
    <cellStyle name="RowTitles1-Detail 2 4 6 2 2" xfId="14352"/>
    <cellStyle name="RowTitles1-Detail 2 4 6 2 2 2" xfId="14353"/>
    <cellStyle name="RowTitles1-Detail 2 4 6 2 2 2 2" xfId="14354"/>
    <cellStyle name="RowTitles1-Detail 2 4 6 2 2 3" xfId="14355"/>
    <cellStyle name="RowTitles1-Detail 2 4 6 2 3" xfId="14356"/>
    <cellStyle name="RowTitles1-Detail 2 4 6 2 3 2" xfId="14357"/>
    <cellStyle name="RowTitles1-Detail 2 4 6 2 3 2 2" xfId="14358"/>
    <cellStyle name="RowTitles1-Detail 2 4 6 2 4" xfId="14359"/>
    <cellStyle name="RowTitles1-Detail 2 4 6 2 4 2" xfId="14360"/>
    <cellStyle name="RowTitles1-Detail 2 4 6 2 5" xfId="14361"/>
    <cellStyle name="RowTitles1-Detail 2 4 6 3" xfId="14362"/>
    <cellStyle name="RowTitles1-Detail 2 4 6 3 2" xfId="14363"/>
    <cellStyle name="RowTitles1-Detail 2 4 6 3 2 2" xfId="14364"/>
    <cellStyle name="RowTitles1-Detail 2 4 6 3 2 2 2" xfId="14365"/>
    <cellStyle name="RowTitles1-Detail 2 4 6 3 2 3" xfId="14366"/>
    <cellStyle name="RowTitles1-Detail 2 4 6 3 3" xfId="14367"/>
    <cellStyle name="RowTitles1-Detail 2 4 6 3 3 2" xfId="14368"/>
    <cellStyle name="RowTitles1-Detail 2 4 6 3 3 2 2" xfId="14369"/>
    <cellStyle name="RowTitles1-Detail 2 4 6 3 4" xfId="14370"/>
    <cellStyle name="RowTitles1-Detail 2 4 6 3 4 2" xfId="14371"/>
    <cellStyle name="RowTitles1-Detail 2 4 6 3 5" xfId="14372"/>
    <cellStyle name="RowTitles1-Detail 2 4 6 4" xfId="14373"/>
    <cellStyle name="RowTitles1-Detail 2 4 6 4 2" xfId="14374"/>
    <cellStyle name="RowTitles1-Detail 2 4 6 5" xfId="14375"/>
    <cellStyle name="RowTitles1-Detail 2 4 6 5 2" xfId="14376"/>
    <cellStyle name="RowTitles1-Detail 2 4 6 5 2 2" xfId="14377"/>
    <cellStyle name="RowTitles1-Detail 2 4 6 6" xfId="14378"/>
    <cellStyle name="RowTitles1-Detail 2 4 6 6 2" xfId="14379"/>
    <cellStyle name="RowTitles1-Detail 2 4 6 7" xfId="14380"/>
    <cellStyle name="RowTitles1-Detail 2 4 7" xfId="14381"/>
    <cellStyle name="RowTitles1-Detail 2 4 7 2" xfId="14382"/>
    <cellStyle name="RowTitles1-Detail 2 4 7 2 2" xfId="14383"/>
    <cellStyle name="RowTitles1-Detail 2 4 7 2 2 2" xfId="14384"/>
    <cellStyle name="RowTitles1-Detail 2 4 7 2 2 2 2" xfId="14385"/>
    <cellStyle name="RowTitles1-Detail 2 4 7 2 2 3" xfId="14386"/>
    <cellStyle name="RowTitles1-Detail 2 4 7 2 3" xfId="14387"/>
    <cellStyle name="RowTitles1-Detail 2 4 7 2 3 2" xfId="14388"/>
    <cellStyle name="RowTitles1-Detail 2 4 7 2 3 2 2" xfId="14389"/>
    <cellStyle name="RowTitles1-Detail 2 4 7 2 4" xfId="14390"/>
    <cellStyle name="RowTitles1-Detail 2 4 7 2 4 2" xfId="14391"/>
    <cellStyle name="RowTitles1-Detail 2 4 7 2 5" xfId="14392"/>
    <cellStyle name="RowTitles1-Detail 2 4 7 3" xfId="14393"/>
    <cellStyle name="RowTitles1-Detail 2 4 7 3 2" xfId="14394"/>
    <cellStyle name="RowTitles1-Detail 2 4 7 3 2 2" xfId="14395"/>
    <cellStyle name="RowTitles1-Detail 2 4 7 3 2 2 2" xfId="14396"/>
    <cellStyle name="RowTitles1-Detail 2 4 7 3 2 3" xfId="14397"/>
    <cellStyle name="RowTitles1-Detail 2 4 7 3 3" xfId="14398"/>
    <cellStyle name="RowTitles1-Detail 2 4 7 3 3 2" xfId="14399"/>
    <cellStyle name="RowTitles1-Detail 2 4 7 3 3 2 2" xfId="14400"/>
    <cellStyle name="RowTitles1-Detail 2 4 7 3 4" xfId="14401"/>
    <cellStyle name="RowTitles1-Detail 2 4 7 3 4 2" xfId="14402"/>
    <cellStyle name="RowTitles1-Detail 2 4 7 3 5" xfId="14403"/>
    <cellStyle name="RowTitles1-Detail 2 4 7 4" xfId="14404"/>
    <cellStyle name="RowTitles1-Detail 2 4 7 4 2" xfId="14405"/>
    <cellStyle name="RowTitles1-Detail 2 4 7 5" xfId="14406"/>
    <cellStyle name="RowTitles1-Detail 2 4 7 5 2" xfId="14407"/>
    <cellStyle name="RowTitles1-Detail 2 4 7 5 2 2" xfId="14408"/>
    <cellStyle name="RowTitles1-Detail 2 4 7 5 3" xfId="14409"/>
    <cellStyle name="RowTitles1-Detail 2 4 7 6" xfId="14410"/>
    <cellStyle name="RowTitles1-Detail 2 4 7 6 2" xfId="14411"/>
    <cellStyle name="RowTitles1-Detail 2 4 7 6 2 2" xfId="14412"/>
    <cellStyle name="RowTitles1-Detail 2 4 7 7" xfId="14413"/>
    <cellStyle name="RowTitles1-Detail 2 4 7 7 2" xfId="14414"/>
    <cellStyle name="RowTitles1-Detail 2 4 7 8" xfId="14415"/>
    <cellStyle name="RowTitles1-Detail 2 4 8" xfId="14416"/>
    <cellStyle name="RowTitles1-Detail 2 4 8 2" xfId="14417"/>
    <cellStyle name="RowTitles1-Detail 2 4 8 2 2" xfId="14418"/>
    <cellStyle name="RowTitles1-Detail 2 4 8 2 2 2" xfId="14419"/>
    <cellStyle name="RowTitles1-Detail 2 4 8 2 2 2 2" xfId="14420"/>
    <cellStyle name="RowTitles1-Detail 2 4 8 2 2 3" xfId="14421"/>
    <cellStyle name="RowTitles1-Detail 2 4 8 2 3" xfId="14422"/>
    <cellStyle name="RowTitles1-Detail 2 4 8 2 3 2" xfId="14423"/>
    <cellStyle name="RowTitles1-Detail 2 4 8 2 3 2 2" xfId="14424"/>
    <cellStyle name="RowTitles1-Detail 2 4 8 2 4" xfId="14425"/>
    <cellStyle name="RowTitles1-Detail 2 4 8 2 4 2" xfId="14426"/>
    <cellStyle name="RowTitles1-Detail 2 4 8 2 5" xfId="14427"/>
    <cellStyle name="RowTitles1-Detail 2 4 8 3" xfId="14428"/>
    <cellStyle name="RowTitles1-Detail 2 4 8 3 2" xfId="14429"/>
    <cellStyle name="RowTitles1-Detail 2 4 8 3 2 2" xfId="14430"/>
    <cellStyle name="RowTitles1-Detail 2 4 8 3 2 2 2" xfId="14431"/>
    <cellStyle name="RowTitles1-Detail 2 4 8 3 2 3" xfId="14432"/>
    <cellStyle name="RowTitles1-Detail 2 4 8 3 3" xfId="14433"/>
    <cellStyle name="RowTitles1-Detail 2 4 8 3 3 2" xfId="14434"/>
    <cellStyle name="RowTitles1-Detail 2 4 8 3 3 2 2" xfId="14435"/>
    <cellStyle name="RowTitles1-Detail 2 4 8 3 4" xfId="14436"/>
    <cellStyle name="RowTitles1-Detail 2 4 8 3 4 2" xfId="14437"/>
    <cellStyle name="RowTitles1-Detail 2 4 8 3 5" xfId="14438"/>
    <cellStyle name="RowTitles1-Detail 2 4 8 4" xfId="14439"/>
    <cellStyle name="RowTitles1-Detail 2 4 8 4 2" xfId="14440"/>
    <cellStyle name="RowTitles1-Detail 2 4 8 4 2 2" xfId="14441"/>
    <cellStyle name="RowTitles1-Detail 2 4 8 4 3" xfId="14442"/>
    <cellStyle name="RowTitles1-Detail 2 4 8 5" xfId="14443"/>
    <cellStyle name="RowTitles1-Detail 2 4 8 5 2" xfId="14444"/>
    <cellStyle name="RowTitles1-Detail 2 4 8 5 2 2" xfId="14445"/>
    <cellStyle name="RowTitles1-Detail 2 4 8 6" xfId="14446"/>
    <cellStyle name="RowTitles1-Detail 2 4 8 6 2" xfId="14447"/>
    <cellStyle name="RowTitles1-Detail 2 4 8 7" xfId="14448"/>
    <cellStyle name="RowTitles1-Detail 2 4 9" xfId="14449"/>
    <cellStyle name="RowTitles1-Detail 2 4 9 2" xfId="14450"/>
    <cellStyle name="RowTitles1-Detail 2 4 9 2 2" xfId="14451"/>
    <cellStyle name="RowTitles1-Detail 2 4 9 2 2 2" xfId="14452"/>
    <cellStyle name="RowTitles1-Detail 2 4 9 2 2 2 2" xfId="14453"/>
    <cellStyle name="RowTitles1-Detail 2 4 9 2 2 3" xfId="14454"/>
    <cellStyle name="RowTitles1-Detail 2 4 9 2 3" xfId="14455"/>
    <cellStyle name="RowTitles1-Detail 2 4 9 2 3 2" xfId="14456"/>
    <cellStyle name="RowTitles1-Detail 2 4 9 2 3 2 2" xfId="14457"/>
    <cellStyle name="RowTitles1-Detail 2 4 9 2 4" xfId="14458"/>
    <cellStyle name="RowTitles1-Detail 2 4 9 2 4 2" xfId="14459"/>
    <cellStyle name="RowTitles1-Detail 2 4 9 2 5" xfId="14460"/>
    <cellStyle name="RowTitles1-Detail 2 4 9 3" xfId="14461"/>
    <cellStyle name="RowTitles1-Detail 2 4 9 3 2" xfId="14462"/>
    <cellStyle name="RowTitles1-Detail 2 4 9 3 2 2" xfId="14463"/>
    <cellStyle name="RowTitles1-Detail 2 4 9 3 2 2 2" xfId="14464"/>
    <cellStyle name="RowTitles1-Detail 2 4 9 3 2 3" xfId="14465"/>
    <cellStyle name="RowTitles1-Detail 2 4 9 3 3" xfId="14466"/>
    <cellStyle name="RowTitles1-Detail 2 4 9 3 3 2" xfId="14467"/>
    <cellStyle name="RowTitles1-Detail 2 4 9 3 3 2 2" xfId="14468"/>
    <cellStyle name="RowTitles1-Detail 2 4 9 3 4" xfId="14469"/>
    <cellStyle name="RowTitles1-Detail 2 4 9 3 4 2" xfId="14470"/>
    <cellStyle name="RowTitles1-Detail 2 4 9 3 5" xfId="14471"/>
    <cellStyle name="RowTitles1-Detail 2 4 9 4" xfId="14472"/>
    <cellStyle name="RowTitles1-Detail 2 4 9 4 2" xfId="14473"/>
    <cellStyle name="RowTitles1-Detail 2 4 9 4 2 2" xfId="14474"/>
    <cellStyle name="RowTitles1-Detail 2 4 9 4 3" xfId="14475"/>
    <cellStyle name="RowTitles1-Detail 2 4 9 5" xfId="14476"/>
    <cellStyle name="RowTitles1-Detail 2 4 9 5 2" xfId="14477"/>
    <cellStyle name="RowTitles1-Detail 2 4 9 5 2 2" xfId="14478"/>
    <cellStyle name="RowTitles1-Detail 2 4 9 6" xfId="14479"/>
    <cellStyle name="RowTitles1-Detail 2 4 9 6 2" xfId="14480"/>
    <cellStyle name="RowTitles1-Detail 2 4 9 7" xfId="14481"/>
    <cellStyle name="RowTitles1-Detail 2 4_STUD aligned by INSTIT" xfId="14482"/>
    <cellStyle name="RowTitles1-Detail 2 5" xfId="14483"/>
    <cellStyle name="RowTitles1-Detail 2 5 2" xfId="14484"/>
    <cellStyle name="RowTitles1-Detail 2 5 2 2" xfId="14485"/>
    <cellStyle name="RowTitles1-Detail 2 5 2 2 2" xfId="14486"/>
    <cellStyle name="RowTitles1-Detail 2 5 2 2 2 2" xfId="14487"/>
    <cellStyle name="RowTitles1-Detail 2 5 2 2 2 2 2" xfId="14488"/>
    <cellStyle name="RowTitles1-Detail 2 5 2 2 2 3" xfId="14489"/>
    <cellStyle name="RowTitles1-Detail 2 5 2 2 3" xfId="14490"/>
    <cellStyle name="RowTitles1-Detail 2 5 2 2 3 2" xfId="14491"/>
    <cellStyle name="RowTitles1-Detail 2 5 2 2 3 2 2" xfId="14492"/>
    <cellStyle name="RowTitles1-Detail 2 5 2 2 4" xfId="14493"/>
    <cellStyle name="RowTitles1-Detail 2 5 2 2 4 2" xfId="14494"/>
    <cellStyle name="RowTitles1-Detail 2 5 2 2 5" xfId="14495"/>
    <cellStyle name="RowTitles1-Detail 2 5 2 3" xfId="14496"/>
    <cellStyle name="RowTitles1-Detail 2 5 2 3 2" xfId="14497"/>
    <cellStyle name="RowTitles1-Detail 2 5 2 3 2 2" xfId="14498"/>
    <cellStyle name="RowTitles1-Detail 2 5 2 3 2 2 2" xfId="14499"/>
    <cellStyle name="RowTitles1-Detail 2 5 2 3 2 3" xfId="14500"/>
    <cellStyle name="RowTitles1-Detail 2 5 2 3 3" xfId="14501"/>
    <cellStyle name="RowTitles1-Detail 2 5 2 3 3 2" xfId="14502"/>
    <cellStyle name="RowTitles1-Detail 2 5 2 3 3 2 2" xfId="14503"/>
    <cellStyle name="RowTitles1-Detail 2 5 2 3 4" xfId="14504"/>
    <cellStyle name="RowTitles1-Detail 2 5 2 3 4 2" xfId="14505"/>
    <cellStyle name="RowTitles1-Detail 2 5 2 3 5" xfId="14506"/>
    <cellStyle name="RowTitles1-Detail 2 5 2 4" xfId="14507"/>
    <cellStyle name="RowTitles1-Detail 2 5 2 4 2" xfId="14508"/>
    <cellStyle name="RowTitles1-Detail 2 5 2 5" xfId="14509"/>
    <cellStyle name="RowTitles1-Detail 2 5 2 5 2" xfId="14510"/>
    <cellStyle name="RowTitles1-Detail 2 5 2 5 2 2" xfId="14511"/>
    <cellStyle name="RowTitles1-Detail 2 5 3" xfId="14512"/>
    <cellStyle name="RowTitles1-Detail 2 5 3 2" xfId="14513"/>
    <cellStyle name="RowTitles1-Detail 2 5 3 2 2" xfId="14514"/>
    <cellStyle name="RowTitles1-Detail 2 5 3 2 2 2" xfId="14515"/>
    <cellStyle name="RowTitles1-Detail 2 5 3 2 2 2 2" xfId="14516"/>
    <cellStyle name="RowTitles1-Detail 2 5 3 2 2 3" xfId="14517"/>
    <cellStyle name="RowTitles1-Detail 2 5 3 2 3" xfId="14518"/>
    <cellStyle name="RowTitles1-Detail 2 5 3 2 3 2" xfId="14519"/>
    <cellStyle name="RowTitles1-Detail 2 5 3 2 3 2 2" xfId="14520"/>
    <cellStyle name="RowTitles1-Detail 2 5 3 2 4" xfId="14521"/>
    <cellStyle name="RowTitles1-Detail 2 5 3 2 4 2" xfId="14522"/>
    <cellStyle name="RowTitles1-Detail 2 5 3 2 5" xfId="14523"/>
    <cellStyle name="RowTitles1-Detail 2 5 3 3" xfId="14524"/>
    <cellStyle name="RowTitles1-Detail 2 5 3 3 2" xfId="14525"/>
    <cellStyle name="RowTitles1-Detail 2 5 3 3 2 2" xfId="14526"/>
    <cellStyle name="RowTitles1-Detail 2 5 3 3 2 2 2" xfId="14527"/>
    <cellStyle name="RowTitles1-Detail 2 5 3 3 2 3" xfId="14528"/>
    <cellStyle name="RowTitles1-Detail 2 5 3 3 3" xfId="14529"/>
    <cellStyle name="RowTitles1-Detail 2 5 3 3 3 2" xfId="14530"/>
    <cellStyle name="RowTitles1-Detail 2 5 3 3 3 2 2" xfId="14531"/>
    <cellStyle name="RowTitles1-Detail 2 5 3 3 4" xfId="14532"/>
    <cellStyle name="RowTitles1-Detail 2 5 3 3 4 2" xfId="14533"/>
    <cellStyle name="RowTitles1-Detail 2 5 3 3 5" xfId="14534"/>
    <cellStyle name="RowTitles1-Detail 2 5 3 4" xfId="14535"/>
    <cellStyle name="RowTitles1-Detail 2 5 3 4 2" xfId="14536"/>
    <cellStyle name="RowTitles1-Detail 2 5 3 5" xfId="14537"/>
    <cellStyle name="RowTitles1-Detail 2 5 3 5 2" xfId="14538"/>
    <cellStyle name="RowTitles1-Detail 2 5 3 5 2 2" xfId="14539"/>
    <cellStyle name="RowTitles1-Detail 2 5 3 5 3" xfId="14540"/>
    <cellStyle name="RowTitles1-Detail 2 5 3 6" xfId="14541"/>
    <cellStyle name="RowTitles1-Detail 2 5 3 6 2" xfId="14542"/>
    <cellStyle name="RowTitles1-Detail 2 5 3 6 2 2" xfId="14543"/>
    <cellStyle name="RowTitles1-Detail 2 5 3 7" xfId="14544"/>
    <cellStyle name="RowTitles1-Detail 2 5 3 7 2" xfId="14545"/>
    <cellStyle name="RowTitles1-Detail 2 5 3 8" xfId="14546"/>
    <cellStyle name="RowTitles1-Detail 2 5 4" xfId="14547"/>
    <cellStyle name="RowTitles1-Detail 2 5 4 2" xfId="14548"/>
    <cellStyle name="RowTitles1-Detail 2 5 4 2 2" xfId="14549"/>
    <cellStyle name="RowTitles1-Detail 2 5 4 2 2 2" xfId="14550"/>
    <cellStyle name="RowTitles1-Detail 2 5 4 2 2 2 2" xfId="14551"/>
    <cellStyle name="RowTitles1-Detail 2 5 4 2 2 3" xfId="14552"/>
    <cellStyle name="RowTitles1-Detail 2 5 4 2 3" xfId="14553"/>
    <cellStyle name="RowTitles1-Detail 2 5 4 2 3 2" xfId="14554"/>
    <cellStyle name="RowTitles1-Detail 2 5 4 2 3 2 2" xfId="14555"/>
    <cellStyle name="RowTitles1-Detail 2 5 4 2 4" xfId="14556"/>
    <cellStyle name="RowTitles1-Detail 2 5 4 2 4 2" xfId="14557"/>
    <cellStyle name="RowTitles1-Detail 2 5 4 2 5" xfId="14558"/>
    <cellStyle name="RowTitles1-Detail 2 5 4 3" xfId="14559"/>
    <cellStyle name="RowTitles1-Detail 2 5 4 3 2" xfId="14560"/>
    <cellStyle name="RowTitles1-Detail 2 5 4 3 2 2" xfId="14561"/>
    <cellStyle name="RowTitles1-Detail 2 5 4 3 2 2 2" xfId="14562"/>
    <cellStyle name="RowTitles1-Detail 2 5 4 3 2 3" xfId="14563"/>
    <cellStyle name="RowTitles1-Detail 2 5 4 3 3" xfId="14564"/>
    <cellStyle name="RowTitles1-Detail 2 5 4 3 3 2" xfId="14565"/>
    <cellStyle name="RowTitles1-Detail 2 5 4 3 3 2 2" xfId="14566"/>
    <cellStyle name="RowTitles1-Detail 2 5 4 3 4" xfId="14567"/>
    <cellStyle name="RowTitles1-Detail 2 5 4 3 4 2" xfId="14568"/>
    <cellStyle name="RowTitles1-Detail 2 5 4 3 5" xfId="14569"/>
    <cellStyle name="RowTitles1-Detail 2 5 4 4" xfId="14570"/>
    <cellStyle name="RowTitles1-Detail 2 5 4 4 2" xfId="14571"/>
    <cellStyle name="RowTitles1-Detail 2 5 4 4 2 2" xfId="14572"/>
    <cellStyle name="RowTitles1-Detail 2 5 4 4 3" xfId="14573"/>
    <cellStyle name="RowTitles1-Detail 2 5 4 5" xfId="14574"/>
    <cellStyle name="RowTitles1-Detail 2 5 4 5 2" xfId="14575"/>
    <cellStyle name="RowTitles1-Detail 2 5 4 5 2 2" xfId="14576"/>
    <cellStyle name="RowTitles1-Detail 2 5 4 6" xfId="14577"/>
    <cellStyle name="RowTitles1-Detail 2 5 4 6 2" xfId="14578"/>
    <cellStyle name="RowTitles1-Detail 2 5 4 7" xfId="14579"/>
    <cellStyle name="RowTitles1-Detail 2 5 5" xfId="14580"/>
    <cellStyle name="RowTitles1-Detail 2 5 5 2" xfId="14581"/>
    <cellStyle name="RowTitles1-Detail 2 5 5 2 2" xfId="14582"/>
    <cellStyle name="RowTitles1-Detail 2 5 5 2 2 2" xfId="14583"/>
    <cellStyle name="RowTitles1-Detail 2 5 5 2 2 2 2" xfId="14584"/>
    <cellStyle name="RowTitles1-Detail 2 5 5 2 2 3" xfId="14585"/>
    <cellStyle name="RowTitles1-Detail 2 5 5 2 3" xfId="14586"/>
    <cellStyle name="RowTitles1-Detail 2 5 5 2 3 2" xfId="14587"/>
    <cellStyle name="RowTitles1-Detail 2 5 5 2 3 2 2" xfId="14588"/>
    <cellStyle name="RowTitles1-Detail 2 5 5 2 4" xfId="14589"/>
    <cellStyle name="RowTitles1-Detail 2 5 5 2 4 2" xfId="14590"/>
    <cellStyle name="RowTitles1-Detail 2 5 5 2 5" xfId="14591"/>
    <cellStyle name="RowTitles1-Detail 2 5 5 3" xfId="14592"/>
    <cellStyle name="RowTitles1-Detail 2 5 5 3 2" xfId="14593"/>
    <cellStyle name="RowTitles1-Detail 2 5 5 3 2 2" xfId="14594"/>
    <cellStyle name="RowTitles1-Detail 2 5 5 3 2 2 2" xfId="14595"/>
    <cellStyle name="RowTitles1-Detail 2 5 5 3 2 3" xfId="14596"/>
    <cellStyle name="RowTitles1-Detail 2 5 5 3 3" xfId="14597"/>
    <cellStyle name="RowTitles1-Detail 2 5 5 3 3 2" xfId="14598"/>
    <cellStyle name="RowTitles1-Detail 2 5 5 3 3 2 2" xfId="14599"/>
    <cellStyle name="RowTitles1-Detail 2 5 5 3 4" xfId="14600"/>
    <cellStyle name="RowTitles1-Detail 2 5 5 3 4 2" xfId="14601"/>
    <cellStyle name="RowTitles1-Detail 2 5 5 3 5" xfId="14602"/>
    <cellStyle name="RowTitles1-Detail 2 5 5 4" xfId="14603"/>
    <cellStyle name="RowTitles1-Detail 2 5 5 4 2" xfId="14604"/>
    <cellStyle name="RowTitles1-Detail 2 5 5 4 2 2" xfId="14605"/>
    <cellStyle name="RowTitles1-Detail 2 5 5 4 3" xfId="14606"/>
    <cellStyle name="RowTitles1-Detail 2 5 5 5" xfId="14607"/>
    <cellStyle name="RowTitles1-Detail 2 5 5 5 2" xfId="14608"/>
    <cellStyle name="RowTitles1-Detail 2 5 5 5 2 2" xfId="14609"/>
    <cellStyle name="RowTitles1-Detail 2 5 5 6" xfId="14610"/>
    <cellStyle name="RowTitles1-Detail 2 5 5 6 2" xfId="14611"/>
    <cellStyle name="RowTitles1-Detail 2 5 5 7" xfId="14612"/>
    <cellStyle name="RowTitles1-Detail 2 5 6" xfId="14613"/>
    <cellStyle name="RowTitles1-Detail 2 5 6 2" xfId="14614"/>
    <cellStyle name="RowTitles1-Detail 2 5 6 2 2" xfId="14615"/>
    <cellStyle name="RowTitles1-Detail 2 5 6 2 2 2" xfId="14616"/>
    <cellStyle name="RowTitles1-Detail 2 5 6 2 2 2 2" xfId="14617"/>
    <cellStyle name="RowTitles1-Detail 2 5 6 2 2 3" xfId="14618"/>
    <cellStyle name="RowTitles1-Detail 2 5 6 2 3" xfId="14619"/>
    <cellStyle name="RowTitles1-Detail 2 5 6 2 3 2" xfId="14620"/>
    <cellStyle name="RowTitles1-Detail 2 5 6 2 3 2 2" xfId="14621"/>
    <cellStyle name="RowTitles1-Detail 2 5 6 2 4" xfId="14622"/>
    <cellStyle name="RowTitles1-Detail 2 5 6 2 4 2" xfId="14623"/>
    <cellStyle name="RowTitles1-Detail 2 5 6 2 5" xfId="14624"/>
    <cellStyle name="RowTitles1-Detail 2 5 6 3" xfId="14625"/>
    <cellStyle name="RowTitles1-Detail 2 5 6 3 2" xfId="14626"/>
    <cellStyle name="RowTitles1-Detail 2 5 6 3 2 2" xfId="14627"/>
    <cellStyle name="RowTitles1-Detail 2 5 6 3 2 2 2" xfId="14628"/>
    <cellStyle name="RowTitles1-Detail 2 5 6 3 2 3" xfId="14629"/>
    <cellStyle name="RowTitles1-Detail 2 5 6 3 3" xfId="14630"/>
    <cellStyle name="RowTitles1-Detail 2 5 6 3 3 2" xfId="14631"/>
    <cellStyle name="RowTitles1-Detail 2 5 6 3 3 2 2" xfId="14632"/>
    <cellStyle name="RowTitles1-Detail 2 5 6 3 4" xfId="14633"/>
    <cellStyle name="RowTitles1-Detail 2 5 6 3 4 2" xfId="14634"/>
    <cellStyle name="RowTitles1-Detail 2 5 6 3 5" xfId="14635"/>
    <cellStyle name="RowTitles1-Detail 2 5 6 4" xfId="14636"/>
    <cellStyle name="RowTitles1-Detail 2 5 6 4 2" xfId="14637"/>
    <cellStyle name="RowTitles1-Detail 2 5 6 4 2 2" xfId="14638"/>
    <cellStyle name="RowTitles1-Detail 2 5 6 4 3" xfId="14639"/>
    <cellStyle name="RowTitles1-Detail 2 5 6 5" xfId="14640"/>
    <cellStyle name="RowTitles1-Detail 2 5 6 5 2" xfId="14641"/>
    <cellStyle name="RowTitles1-Detail 2 5 6 5 2 2" xfId="14642"/>
    <cellStyle name="RowTitles1-Detail 2 5 6 6" xfId="14643"/>
    <cellStyle name="RowTitles1-Detail 2 5 6 6 2" xfId="14644"/>
    <cellStyle name="RowTitles1-Detail 2 5 6 7" xfId="14645"/>
    <cellStyle name="RowTitles1-Detail 2 5 7" xfId="14646"/>
    <cellStyle name="RowTitles1-Detail 2 5 7 2" xfId="14647"/>
    <cellStyle name="RowTitles1-Detail 2 5 7 2 2" xfId="14648"/>
    <cellStyle name="RowTitles1-Detail 2 5 7 2 2 2" xfId="14649"/>
    <cellStyle name="RowTitles1-Detail 2 5 7 2 3" xfId="14650"/>
    <cellStyle name="RowTitles1-Detail 2 5 7 3" xfId="14651"/>
    <cellStyle name="RowTitles1-Detail 2 5 7 3 2" xfId="14652"/>
    <cellStyle name="RowTitles1-Detail 2 5 7 3 2 2" xfId="14653"/>
    <cellStyle name="RowTitles1-Detail 2 5 7 4" xfId="14654"/>
    <cellStyle name="RowTitles1-Detail 2 5 7 4 2" xfId="14655"/>
    <cellStyle name="RowTitles1-Detail 2 5 7 5" xfId="14656"/>
    <cellStyle name="RowTitles1-Detail 2 5 8" xfId="14657"/>
    <cellStyle name="RowTitles1-Detail 2 5 8 2" xfId="14658"/>
    <cellStyle name="RowTitles1-Detail 2 5 9" xfId="14659"/>
    <cellStyle name="RowTitles1-Detail 2 5 9 2" xfId="14660"/>
    <cellStyle name="RowTitles1-Detail 2 5 9 2 2" xfId="14661"/>
    <cellStyle name="RowTitles1-Detail 2 5_STUD aligned by INSTIT" xfId="14662"/>
    <cellStyle name="RowTitles1-Detail 2 6" xfId="14663"/>
    <cellStyle name="RowTitles1-Detail 2 6 2" xfId="14664"/>
    <cellStyle name="RowTitles1-Detail 2 6 2 2" xfId="14665"/>
    <cellStyle name="RowTitles1-Detail 2 6 2 2 2" xfId="14666"/>
    <cellStyle name="RowTitles1-Detail 2 6 2 2 2 2" xfId="14667"/>
    <cellStyle name="RowTitles1-Detail 2 6 2 2 2 2 2" xfId="14668"/>
    <cellStyle name="RowTitles1-Detail 2 6 2 2 2 3" xfId="14669"/>
    <cellStyle name="RowTitles1-Detail 2 6 2 2 3" xfId="14670"/>
    <cellStyle name="RowTitles1-Detail 2 6 2 2 3 2" xfId="14671"/>
    <cellStyle name="RowTitles1-Detail 2 6 2 2 3 2 2" xfId="14672"/>
    <cellStyle name="RowTitles1-Detail 2 6 2 2 4" xfId="14673"/>
    <cellStyle name="RowTitles1-Detail 2 6 2 2 4 2" xfId="14674"/>
    <cellStyle name="RowTitles1-Detail 2 6 2 2 5" xfId="14675"/>
    <cellStyle name="RowTitles1-Detail 2 6 2 3" xfId="14676"/>
    <cellStyle name="RowTitles1-Detail 2 6 2 3 2" xfId="14677"/>
    <cellStyle name="RowTitles1-Detail 2 6 2 3 2 2" xfId="14678"/>
    <cellStyle name="RowTitles1-Detail 2 6 2 3 2 2 2" xfId="14679"/>
    <cellStyle name="RowTitles1-Detail 2 6 2 3 2 3" xfId="14680"/>
    <cellStyle name="RowTitles1-Detail 2 6 2 3 3" xfId="14681"/>
    <cellStyle name="RowTitles1-Detail 2 6 2 3 3 2" xfId="14682"/>
    <cellStyle name="RowTitles1-Detail 2 6 2 3 3 2 2" xfId="14683"/>
    <cellStyle name="RowTitles1-Detail 2 6 2 3 4" xfId="14684"/>
    <cellStyle name="RowTitles1-Detail 2 6 2 3 4 2" xfId="14685"/>
    <cellStyle name="RowTitles1-Detail 2 6 2 3 5" xfId="14686"/>
    <cellStyle name="RowTitles1-Detail 2 6 2 4" xfId="14687"/>
    <cellStyle name="RowTitles1-Detail 2 6 2 4 2" xfId="14688"/>
    <cellStyle name="RowTitles1-Detail 2 6 2 5" xfId="14689"/>
    <cellStyle name="RowTitles1-Detail 2 6 2 5 2" xfId="14690"/>
    <cellStyle name="RowTitles1-Detail 2 6 2 5 2 2" xfId="14691"/>
    <cellStyle name="RowTitles1-Detail 2 6 2 5 3" xfId="14692"/>
    <cellStyle name="RowTitles1-Detail 2 6 2 6" xfId="14693"/>
    <cellStyle name="RowTitles1-Detail 2 6 2 6 2" xfId="14694"/>
    <cellStyle name="RowTitles1-Detail 2 6 2 6 2 2" xfId="14695"/>
    <cellStyle name="RowTitles1-Detail 2 6 2 7" xfId="14696"/>
    <cellStyle name="RowTitles1-Detail 2 6 2 7 2" xfId="14697"/>
    <cellStyle name="RowTitles1-Detail 2 6 2 8" xfId="14698"/>
    <cellStyle name="RowTitles1-Detail 2 6 3" xfId="14699"/>
    <cellStyle name="RowTitles1-Detail 2 6 3 2" xfId="14700"/>
    <cellStyle name="RowTitles1-Detail 2 6 3 2 2" xfId="14701"/>
    <cellStyle name="RowTitles1-Detail 2 6 3 2 2 2" xfId="14702"/>
    <cellStyle name="RowTitles1-Detail 2 6 3 2 2 2 2" xfId="14703"/>
    <cellStyle name="RowTitles1-Detail 2 6 3 2 2 3" xfId="14704"/>
    <cellStyle name="RowTitles1-Detail 2 6 3 2 3" xfId="14705"/>
    <cellStyle name="RowTitles1-Detail 2 6 3 2 3 2" xfId="14706"/>
    <cellStyle name="RowTitles1-Detail 2 6 3 2 3 2 2" xfId="14707"/>
    <cellStyle name="RowTitles1-Detail 2 6 3 2 4" xfId="14708"/>
    <cellStyle name="RowTitles1-Detail 2 6 3 2 4 2" xfId="14709"/>
    <cellStyle name="RowTitles1-Detail 2 6 3 2 5" xfId="14710"/>
    <cellStyle name="RowTitles1-Detail 2 6 3 3" xfId="14711"/>
    <cellStyle name="RowTitles1-Detail 2 6 3 3 2" xfId="14712"/>
    <cellStyle name="RowTitles1-Detail 2 6 3 3 2 2" xfId="14713"/>
    <cellStyle name="RowTitles1-Detail 2 6 3 3 2 2 2" xfId="14714"/>
    <cellStyle name="RowTitles1-Detail 2 6 3 3 2 3" xfId="14715"/>
    <cellStyle name="RowTitles1-Detail 2 6 3 3 3" xfId="14716"/>
    <cellStyle name="RowTitles1-Detail 2 6 3 3 3 2" xfId="14717"/>
    <cellStyle name="RowTitles1-Detail 2 6 3 3 3 2 2" xfId="14718"/>
    <cellStyle name="RowTitles1-Detail 2 6 3 3 4" xfId="14719"/>
    <cellStyle name="RowTitles1-Detail 2 6 3 3 4 2" xfId="14720"/>
    <cellStyle name="RowTitles1-Detail 2 6 3 3 5" xfId="14721"/>
    <cellStyle name="RowTitles1-Detail 2 6 3 4" xfId="14722"/>
    <cellStyle name="RowTitles1-Detail 2 6 3 4 2" xfId="14723"/>
    <cellStyle name="RowTitles1-Detail 2 6 3 5" xfId="14724"/>
    <cellStyle name="RowTitles1-Detail 2 6 3 5 2" xfId="14725"/>
    <cellStyle name="RowTitles1-Detail 2 6 3 5 2 2" xfId="14726"/>
    <cellStyle name="RowTitles1-Detail 2 6 4" xfId="14727"/>
    <cellStyle name="RowTitles1-Detail 2 6 4 2" xfId="14728"/>
    <cellStyle name="RowTitles1-Detail 2 6 4 2 2" xfId="14729"/>
    <cellStyle name="RowTitles1-Detail 2 6 4 2 2 2" xfId="14730"/>
    <cellStyle name="RowTitles1-Detail 2 6 4 2 2 2 2" xfId="14731"/>
    <cellStyle name="RowTitles1-Detail 2 6 4 2 2 3" xfId="14732"/>
    <cellStyle name="RowTitles1-Detail 2 6 4 2 3" xfId="14733"/>
    <cellStyle name="RowTitles1-Detail 2 6 4 2 3 2" xfId="14734"/>
    <cellStyle name="RowTitles1-Detail 2 6 4 2 3 2 2" xfId="14735"/>
    <cellStyle name="RowTitles1-Detail 2 6 4 2 4" xfId="14736"/>
    <cellStyle name="RowTitles1-Detail 2 6 4 2 4 2" xfId="14737"/>
    <cellStyle name="RowTitles1-Detail 2 6 4 2 5" xfId="14738"/>
    <cellStyle name="RowTitles1-Detail 2 6 4 3" xfId="14739"/>
    <cellStyle name="RowTitles1-Detail 2 6 4 3 2" xfId="14740"/>
    <cellStyle name="RowTitles1-Detail 2 6 4 3 2 2" xfId="14741"/>
    <cellStyle name="RowTitles1-Detail 2 6 4 3 2 2 2" xfId="14742"/>
    <cellStyle name="RowTitles1-Detail 2 6 4 3 2 3" xfId="14743"/>
    <cellStyle name="RowTitles1-Detail 2 6 4 3 3" xfId="14744"/>
    <cellStyle name="RowTitles1-Detail 2 6 4 3 3 2" xfId="14745"/>
    <cellStyle name="RowTitles1-Detail 2 6 4 3 3 2 2" xfId="14746"/>
    <cellStyle name="RowTitles1-Detail 2 6 4 3 4" xfId="14747"/>
    <cellStyle name="RowTitles1-Detail 2 6 4 3 4 2" xfId="14748"/>
    <cellStyle name="RowTitles1-Detail 2 6 4 3 5" xfId="14749"/>
    <cellStyle name="RowTitles1-Detail 2 6 4 4" xfId="14750"/>
    <cellStyle name="RowTitles1-Detail 2 6 4 4 2" xfId="14751"/>
    <cellStyle name="RowTitles1-Detail 2 6 4 4 2 2" xfId="14752"/>
    <cellStyle name="RowTitles1-Detail 2 6 4 4 3" xfId="14753"/>
    <cellStyle name="RowTitles1-Detail 2 6 4 5" xfId="14754"/>
    <cellStyle name="RowTitles1-Detail 2 6 4 5 2" xfId="14755"/>
    <cellStyle name="RowTitles1-Detail 2 6 4 5 2 2" xfId="14756"/>
    <cellStyle name="RowTitles1-Detail 2 6 4 6" xfId="14757"/>
    <cellStyle name="RowTitles1-Detail 2 6 4 6 2" xfId="14758"/>
    <cellStyle name="RowTitles1-Detail 2 6 4 7" xfId="14759"/>
    <cellStyle name="RowTitles1-Detail 2 6 5" xfId="14760"/>
    <cellStyle name="RowTitles1-Detail 2 6 5 2" xfId="14761"/>
    <cellStyle name="RowTitles1-Detail 2 6 5 2 2" xfId="14762"/>
    <cellStyle name="RowTitles1-Detail 2 6 5 2 2 2" xfId="14763"/>
    <cellStyle name="RowTitles1-Detail 2 6 5 2 2 2 2" xfId="14764"/>
    <cellStyle name="RowTitles1-Detail 2 6 5 2 2 3" xfId="14765"/>
    <cellStyle name="RowTitles1-Detail 2 6 5 2 3" xfId="14766"/>
    <cellStyle name="RowTitles1-Detail 2 6 5 2 3 2" xfId="14767"/>
    <cellStyle name="RowTitles1-Detail 2 6 5 2 3 2 2" xfId="14768"/>
    <cellStyle name="RowTitles1-Detail 2 6 5 2 4" xfId="14769"/>
    <cellStyle name="RowTitles1-Detail 2 6 5 2 4 2" xfId="14770"/>
    <cellStyle name="RowTitles1-Detail 2 6 5 2 5" xfId="14771"/>
    <cellStyle name="RowTitles1-Detail 2 6 5 3" xfId="14772"/>
    <cellStyle name="RowTitles1-Detail 2 6 5 3 2" xfId="14773"/>
    <cellStyle name="RowTitles1-Detail 2 6 5 3 2 2" xfId="14774"/>
    <cellStyle name="RowTitles1-Detail 2 6 5 3 2 2 2" xfId="14775"/>
    <cellStyle name="RowTitles1-Detail 2 6 5 3 2 3" xfId="14776"/>
    <cellStyle name="RowTitles1-Detail 2 6 5 3 3" xfId="14777"/>
    <cellStyle name="RowTitles1-Detail 2 6 5 3 3 2" xfId="14778"/>
    <cellStyle name="RowTitles1-Detail 2 6 5 3 3 2 2" xfId="14779"/>
    <cellStyle name="RowTitles1-Detail 2 6 5 3 4" xfId="14780"/>
    <cellStyle name="RowTitles1-Detail 2 6 5 3 4 2" xfId="14781"/>
    <cellStyle name="RowTitles1-Detail 2 6 5 3 5" xfId="14782"/>
    <cellStyle name="RowTitles1-Detail 2 6 5 4" xfId="14783"/>
    <cellStyle name="RowTitles1-Detail 2 6 5 4 2" xfId="14784"/>
    <cellStyle name="RowTitles1-Detail 2 6 5 4 2 2" xfId="14785"/>
    <cellStyle name="RowTitles1-Detail 2 6 5 4 3" xfId="14786"/>
    <cellStyle name="RowTitles1-Detail 2 6 5 5" xfId="14787"/>
    <cellStyle name="RowTitles1-Detail 2 6 5 5 2" xfId="14788"/>
    <cellStyle name="RowTitles1-Detail 2 6 5 5 2 2" xfId="14789"/>
    <cellStyle name="RowTitles1-Detail 2 6 5 6" xfId="14790"/>
    <cellStyle name="RowTitles1-Detail 2 6 5 6 2" xfId="14791"/>
    <cellStyle name="RowTitles1-Detail 2 6 5 7" xfId="14792"/>
    <cellStyle name="RowTitles1-Detail 2 6 6" xfId="14793"/>
    <cellStyle name="RowTitles1-Detail 2 6 6 2" xfId="14794"/>
    <cellStyle name="RowTitles1-Detail 2 6 6 2 2" xfId="14795"/>
    <cellStyle name="RowTitles1-Detail 2 6 6 2 2 2" xfId="14796"/>
    <cellStyle name="RowTitles1-Detail 2 6 6 2 2 2 2" xfId="14797"/>
    <cellStyle name="RowTitles1-Detail 2 6 6 2 2 3" xfId="14798"/>
    <cellStyle name="RowTitles1-Detail 2 6 6 2 3" xfId="14799"/>
    <cellStyle name="RowTitles1-Detail 2 6 6 2 3 2" xfId="14800"/>
    <cellStyle name="RowTitles1-Detail 2 6 6 2 3 2 2" xfId="14801"/>
    <cellStyle name="RowTitles1-Detail 2 6 6 2 4" xfId="14802"/>
    <cellStyle name="RowTitles1-Detail 2 6 6 2 4 2" xfId="14803"/>
    <cellStyle name="RowTitles1-Detail 2 6 6 2 5" xfId="14804"/>
    <cellStyle name="RowTitles1-Detail 2 6 6 3" xfId="14805"/>
    <cellStyle name="RowTitles1-Detail 2 6 6 3 2" xfId="14806"/>
    <cellStyle name="RowTitles1-Detail 2 6 6 3 2 2" xfId="14807"/>
    <cellStyle name="RowTitles1-Detail 2 6 6 3 2 2 2" xfId="14808"/>
    <cellStyle name="RowTitles1-Detail 2 6 6 3 2 3" xfId="14809"/>
    <cellStyle name="RowTitles1-Detail 2 6 6 3 3" xfId="14810"/>
    <cellStyle name="RowTitles1-Detail 2 6 6 3 3 2" xfId="14811"/>
    <cellStyle name="RowTitles1-Detail 2 6 6 3 3 2 2" xfId="14812"/>
    <cellStyle name="RowTitles1-Detail 2 6 6 3 4" xfId="14813"/>
    <cellStyle name="RowTitles1-Detail 2 6 6 3 4 2" xfId="14814"/>
    <cellStyle name="RowTitles1-Detail 2 6 6 3 5" xfId="14815"/>
    <cellStyle name="RowTitles1-Detail 2 6 6 4" xfId="14816"/>
    <cellStyle name="RowTitles1-Detail 2 6 6 4 2" xfId="14817"/>
    <cellStyle name="RowTitles1-Detail 2 6 6 4 2 2" xfId="14818"/>
    <cellStyle name="RowTitles1-Detail 2 6 6 4 3" xfId="14819"/>
    <cellStyle name="RowTitles1-Detail 2 6 6 5" xfId="14820"/>
    <cellStyle name="RowTitles1-Detail 2 6 6 5 2" xfId="14821"/>
    <cellStyle name="RowTitles1-Detail 2 6 6 5 2 2" xfId="14822"/>
    <cellStyle name="RowTitles1-Detail 2 6 6 6" xfId="14823"/>
    <cellStyle name="RowTitles1-Detail 2 6 6 6 2" xfId="14824"/>
    <cellStyle name="RowTitles1-Detail 2 6 6 7" xfId="14825"/>
    <cellStyle name="RowTitles1-Detail 2 6 7" xfId="14826"/>
    <cellStyle name="RowTitles1-Detail 2 6 7 2" xfId="14827"/>
    <cellStyle name="RowTitles1-Detail 2 6 7 2 2" xfId="14828"/>
    <cellStyle name="RowTitles1-Detail 2 6 7 2 2 2" xfId="14829"/>
    <cellStyle name="RowTitles1-Detail 2 6 7 2 3" xfId="14830"/>
    <cellStyle name="RowTitles1-Detail 2 6 7 3" xfId="14831"/>
    <cellStyle name="RowTitles1-Detail 2 6 7 3 2" xfId="14832"/>
    <cellStyle name="RowTitles1-Detail 2 6 7 3 2 2" xfId="14833"/>
    <cellStyle name="RowTitles1-Detail 2 6 7 4" xfId="14834"/>
    <cellStyle name="RowTitles1-Detail 2 6 7 4 2" xfId="14835"/>
    <cellStyle name="RowTitles1-Detail 2 6 7 5" xfId="14836"/>
    <cellStyle name="RowTitles1-Detail 2 6 8" xfId="14837"/>
    <cellStyle name="RowTitles1-Detail 2 6 8 2" xfId="14838"/>
    <cellStyle name="RowTitles1-Detail 2 6 8 2 2" xfId="14839"/>
    <cellStyle name="RowTitles1-Detail 2 6 8 2 2 2" xfId="14840"/>
    <cellStyle name="RowTitles1-Detail 2 6 8 2 3" xfId="14841"/>
    <cellStyle name="RowTitles1-Detail 2 6 8 3" xfId="14842"/>
    <cellStyle name="RowTitles1-Detail 2 6 8 3 2" xfId="14843"/>
    <cellStyle name="RowTitles1-Detail 2 6 8 3 2 2" xfId="14844"/>
    <cellStyle name="RowTitles1-Detail 2 6 8 4" xfId="14845"/>
    <cellStyle name="RowTitles1-Detail 2 6 8 4 2" xfId="14846"/>
    <cellStyle name="RowTitles1-Detail 2 6 8 5" xfId="14847"/>
    <cellStyle name="RowTitles1-Detail 2 6 9" xfId="14848"/>
    <cellStyle name="RowTitles1-Detail 2 6 9 2" xfId="14849"/>
    <cellStyle name="RowTitles1-Detail 2 6 9 2 2" xfId="14850"/>
    <cellStyle name="RowTitles1-Detail 2 6_STUD aligned by INSTIT" xfId="14851"/>
    <cellStyle name="RowTitles1-Detail 2 7" xfId="14852"/>
    <cellStyle name="RowTitles1-Detail 2 7 2" xfId="14853"/>
    <cellStyle name="RowTitles1-Detail 2 7 2 2" xfId="14854"/>
    <cellStyle name="RowTitles1-Detail 2 7 2 2 2" xfId="14855"/>
    <cellStyle name="RowTitles1-Detail 2 7 2 2 2 2" xfId="14856"/>
    <cellStyle name="RowTitles1-Detail 2 7 2 2 2 2 2" xfId="14857"/>
    <cellStyle name="RowTitles1-Detail 2 7 2 2 2 3" xfId="14858"/>
    <cellStyle name="RowTitles1-Detail 2 7 2 2 3" xfId="14859"/>
    <cellStyle name="RowTitles1-Detail 2 7 2 2 3 2" xfId="14860"/>
    <cellStyle name="RowTitles1-Detail 2 7 2 2 3 2 2" xfId="14861"/>
    <cellStyle name="RowTitles1-Detail 2 7 2 2 4" xfId="14862"/>
    <cellStyle name="RowTitles1-Detail 2 7 2 2 4 2" xfId="14863"/>
    <cellStyle name="RowTitles1-Detail 2 7 2 2 5" xfId="14864"/>
    <cellStyle name="RowTitles1-Detail 2 7 2 3" xfId="14865"/>
    <cellStyle name="RowTitles1-Detail 2 7 2 3 2" xfId="14866"/>
    <cellStyle name="RowTitles1-Detail 2 7 2 3 2 2" xfId="14867"/>
    <cellStyle name="RowTitles1-Detail 2 7 2 3 2 2 2" xfId="14868"/>
    <cellStyle name="RowTitles1-Detail 2 7 2 3 2 3" xfId="14869"/>
    <cellStyle name="RowTitles1-Detail 2 7 2 3 3" xfId="14870"/>
    <cellStyle name="RowTitles1-Detail 2 7 2 3 3 2" xfId="14871"/>
    <cellStyle name="RowTitles1-Detail 2 7 2 3 3 2 2" xfId="14872"/>
    <cellStyle name="RowTitles1-Detail 2 7 2 3 4" xfId="14873"/>
    <cellStyle name="RowTitles1-Detail 2 7 2 3 4 2" xfId="14874"/>
    <cellStyle name="RowTitles1-Detail 2 7 2 3 5" xfId="14875"/>
    <cellStyle name="RowTitles1-Detail 2 7 2 4" xfId="14876"/>
    <cellStyle name="RowTitles1-Detail 2 7 2 4 2" xfId="14877"/>
    <cellStyle name="RowTitles1-Detail 2 7 2 5" xfId="14878"/>
    <cellStyle name="RowTitles1-Detail 2 7 2 5 2" xfId="14879"/>
    <cellStyle name="RowTitles1-Detail 2 7 2 5 2 2" xfId="14880"/>
    <cellStyle name="RowTitles1-Detail 2 7 2 6" xfId="14881"/>
    <cellStyle name="RowTitles1-Detail 2 7 2 6 2" xfId="14882"/>
    <cellStyle name="RowTitles1-Detail 2 7 2 7" xfId="14883"/>
    <cellStyle name="RowTitles1-Detail 2 7 3" xfId="14884"/>
    <cellStyle name="RowTitles1-Detail 2 7 3 2" xfId="14885"/>
    <cellStyle name="RowTitles1-Detail 2 7 3 2 2" xfId="14886"/>
    <cellStyle name="RowTitles1-Detail 2 7 3 2 2 2" xfId="14887"/>
    <cellStyle name="RowTitles1-Detail 2 7 3 2 2 2 2" xfId="14888"/>
    <cellStyle name="RowTitles1-Detail 2 7 3 2 2 3" xfId="14889"/>
    <cellStyle name="RowTitles1-Detail 2 7 3 2 3" xfId="14890"/>
    <cellStyle name="RowTitles1-Detail 2 7 3 2 3 2" xfId="14891"/>
    <cellStyle name="RowTitles1-Detail 2 7 3 2 3 2 2" xfId="14892"/>
    <cellStyle name="RowTitles1-Detail 2 7 3 2 4" xfId="14893"/>
    <cellStyle name="RowTitles1-Detail 2 7 3 2 4 2" xfId="14894"/>
    <cellStyle name="RowTitles1-Detail 2 7 3 2 5" xfId="14895"/>
    <cellStyle name="RowTitles1-Detail 2 7 3 3" xfId="14896"/>
    <cellStyle name="RowTitles1-Detail 2 7 3 3 2" xfId="14897"/>
    <cellStyle name="RowTitles1-Detail 2 7 3 3 2 2" xfId="14898"/>
    <cellStyle name="RowTitles1-Detail 2 7 3 3 2 2 2" xfId="14899"/>
    <cellStyle name="RowTitles1-Detail 2 7 3 3 2 3" xfId="14900"/>
    <cellStyle name="RowTitles1-Detail 2 7 3 3 3" xfId="14901"/>
    <cellStyle name="RowTitles1-Detail 2 7 3 3 3 2" xfId="14902"/>
    <cellStyle name="RowTitles1-Detail 2 7 3 3 3 2 2" xfId="14903"/>
    <cellStyle name="RowTitles1-Detail 2 7 3 3 4" xfId="14904"/>
    <cellStyle name="RowTitles1-Detail 2 7 3 3 4 2" xfId="14905"/>
    <cellStyle name="RowTitles1-Detail 2 7 3 3 5" xfId="14906"/>
    <cellStyle name="RowTitles1-Detail 2 7 3 4" xfId="14907"/>
    <cellStyle name="RowTitles1-Detail 2 7 3 4 2" xfId="14908"/>
    <cellStyle name="RowTitles1-Detail 2 7 3 4 2 2" xfId="14909"/>
    <cellStyle name="RowTitles1-Detail 2 7 3 4 3" xfId="14910"/>
    <cellStyle name="RowTitles1-Detail 2 7 3 5" xfId="14911"/>
    <cellStyle name="RowTitles1-Detail 2 7 3 5 2" xfId="14912"/>
    <cellStyle name="RowTitles1-Detail 2 7 3 5 2 2" xfId="14913"/>
    <cellStyle name="RowTitles1-Detail 2 7 4" xfId="14914"/>
    <cellStyle name="RowTitles1-Detail 2 7 4 2" xfId="14915"/>
    <cellStyle name="RowTitles1-Detail 2 7 4 2 2" xfId="14916"/>
    <cellStyle name="RowTitles1-Detail 2 7 4 2 2 2" xfId="14917"/>
    <cellStyle name="RowTitles1-Detail 2 7 4 2 2 2 2" xfId="14918"/>
    <cellStyle name="RowTitles1-Detail 2 7 4 2 2 3" xfId="14919"/>
    <cellStyle name="RowTitles1-Detail 2 7 4 2 3" xfId="14920"/>
    <cellStyle name="RowTitles1-Detail 2 7 4 2 3 2" xfId="14921"/>
    <cellStyle name="RowTitles1-Detail 2 7 4 2 3 2 2" xfId="14922"/>
    <cellStyle name="RowTitles1-Detail 2 7 4 2 4" xfId="14923"/>
    <cellStyle name="RowTitles1-Detail 2 7 4 2 4 2" xfId="14924"/>
    <cellStyle name="RowTitles1-Detail 2 7 4 2 5" xfId="14925"/>
    <cellStyle name="RowTitles1-Detail 2 7 4 3" xfId="14926"/>
    <cellStyle name="RowTitles1-Detail 2 7 4 3 2" xfId="14927"/>
    <cellStyle name="RowTitles1-Detail 2 7 4 3 2 2" xfId="14928"/>
    <cellStyle name="RowTitles1-Detail 2 7 4 3 2 2 2" xfId="14929"/>
    <cellStyle name="RowTitles1-Detail 2 7 4 3 2 3" xfId="14930"/>
    <cellStyle name="RowTitles1-Detail 2 7 4 3 3" xfId="14931"/>
    <cellStyle name="RowTitles1-Detail 2 7 4 3 3 2" xfId="14932"/>
    <cellStyle name="RowTitles1-Detail 2 7 4 3 3 2 2" xfId="14933"/>
    <cellStyle name="RowTitles1-Detail 2 7 4 3 4" xfId="14934"/>
    <cellStyle name="RowTitles1-Detail 2 7 4 3 4 2" xfId="14935"/>
    <cellStyle name="RowTitles1-Detail 2 7 4 3 5" xfId="14936"/>
    <cellStyle name="RowTitles1-Detail 2 7 4 4" xfId="14937"/>
    <cellStyle name="RowTitles1-Detail 2 7 4 4 2" xfId="14938"/>
    <cellStyle name="RowTitles1-Detail 2 7 4 4 2 2" xfId="14939"/>
    <cellStyle name="RowTitles1-Detail 2 7 4 4 3" xfId="14940"/>
    <cellStyle name="RowTitles1-Detail 2 7 4 5" xfId="14941"/>
    <cellStyle name="RowTitles1-Detail 2 7 4 5 2" xfId="14942"/>
    <cellStyle name="RowTitles1-Detail 2 7 4 5 2 2" xfId="14943"/>
    <cellStyle name="RowTitles1-Detail 2 7 4 6" xfId="14944"/>
    <cellStyle name="RowTitles1-Detail 2 7 4 6 2" xfId="14945"/>
    <cellStyle name="RowTitles1-Detail 2 7 4 7" xfId="14946"/>
    <cellStyle name="RowTitles1-Detail 2 7 5" xfId="14947"/>
    <cellStyle name="RowTitles1-Detail 2 7 5 2" xfId="14948"/>
    <cellStyle name="RowTitles1-Detail 2 7 5 2 2" xfId="14949"/>
    <cellStyle name="RowTitles1-Detail 2 7 5 2 2 2" xfId="14950"/>
    <cellStyle name="RowTitles1-Detail 2 7 5 2 2 2 2" xfId="14951"/>
    <cellStyle name="RowTitles1-Detail 2 7 5 2 2 3" xfId="14952"/>
    <cellStyle name="RowTitles1-Detail 2 7 5 2 3" xfId="14953"/>
    <cellStyle name="RowTitles1-Detail 2 7 5 2 3 2" xfId="14954"/>
    <cellStyle name="RowTitles1-Detail 2 7 5 2 3 2 2" xfId="14955"/>
    <cellStyle name="RowTitles1-Detail 2 7 5 2 4" xfId="14956"/>
    <cellStyle name="RowTitles1-Detail 2 7 5 2 4 2" xfId="14957"/>
    <cellStyle name="RowTitles1-Detail 2 7 5 2 5" xfId="14958"/>
    <cellStyle name="RowTitles1-Detail 2 7 5 3" xfId="14959"/>
    <cellStyle name="RowTitles1-Detail 2 7 5 3 2" xfId="14960"/>
    <cellStyle name="RowTitles1-Detail 2 7 5 3 2 2" xfId="14961"/>
    <cellStyle name="RowTitles1-Detail 2 7 5 3 2 2 2" xfId="14962"/>
    <cellStyle name="RowTitles1-Detail 2 7 5 3 2 3" xfId="14963"/>
    <cellStyle name="RowTitles1-Detail 2 7 5 3 3" xfId="14964"/>
    <cellStyle name="RowTitles1-Detail 2 7 5 3 3 2" xfId="14965"/>
    <cellStyle name="RowTitles1-Detail 2 7 5 3 3 2 2" xfId="14966"/>
    <cellStyle name="RowTitles1-Detail 2 7 5 3 4" xfId="14967"/>
    <cellStyle name="RowTitles1-Detail 2 7 5 3 4 2" xfId="14968"/>
    <cellStyle name="RowTitles1-Detail 2 7 5 3 5" xfId="14969"/>
    <cellStyle name="RowTitles1-Detail 2 7 5 4" xfId="14970"/>
    <cellStyle name="RowTitles1-Detail 2 7 5 4 2" xfId="14971"/>
    <cellStyle name="RowTitles1-Detail 2 7 5 4 2 2" xfId="14972"/>
    <cellStyle name="RowTitles1-Detail 2 7 5 4 3" xfId="14973"/>
    <cellStyle name="RowTitles1-Detail 2 7 5 5" xfId="14974"/>
    <cellStyle name="RowTitles1-Detail 2 7 5 5 2" xfId="14975"/>
    <cellStyle name="RowTitles1-Detail 2 7 5 5 2 2" xfId="14976"/>
    <cellStyle name="RowTitles1-Detail 2 7 5 6" xfId="14977"/>
    <cellStyle name="RowTitles1-Detail 2 7 5 6 2" xfId="14978"/>
    <cellStyle name="RowTitles1-Detail 2 7 5 7" xfId="14979"/>
    <cellStyle name="RowTitles1-Detail 2 7 6" xfId="14980"/>
    <cellStyle name="RowTitles1-Detail 2 7 6 2" xfId="14981"/>
    <cellStyle name="RowTitles1-Detail 2 7 6 2 2" xfId="14982"/>
    <cellStyle name="RowTitles1-Detail 2 7 6 2 2 2" xfId="14983"/>
    <cellStyle name="RowTitles1-Detail 2 7 6 2 2 2 2" xfId="14984"/>
    <cellStyle name="RowTitles1-Detail 2 7 6 2 2 3" xfId="14985"/>
    <cellStyle name="RowTitles1-Detail 2 7 6 2 3" xfId="14986"/>
    <cellStyle name="RowTitles1-Detail 2 7 6 2 3 2" xfId="14987"/>
    <cellStyle name="RowTitles1-Detail 2 7 6 2 3 2 2" xfId="14988"/>
    <cellStyle name="RowTitles1-Detail 2 7 6 2 4" xfId="14989"/>
    <cellStyle name="RowTitles1-Detail 2 7 6 2 4 2" xfId="14990"/>
    <cellStyle name="RowTitles1-Detail 2 7 6 2 5" xfId="14991"/>
    <cellStyle name="RowTitles1-Detail 2 7 6 3" xfId="14992"/>
    <cellStyle name="RowTitles1-Detail 2 7 6 3 2" xfId="14993"/>
    <cellStyle name="RowTitles1-Detail 2 7 6 3 2 2" xfId="14994"/>
    <cellStyle name="RowTitles1-Detail 2 7 6 3 2 2 2" xfId="14995"/>
    <cellStyle name="RowTitles1-Detail 2 7 6 3 2 3" xfId="14996"/>
    <cellStyle name="RowTitles1-Detail 2 7 6 3 3" xfId="14997"/>
    <cellStyle name="RowTitles1-Detail 2 7 6 3 3 2" xfId="14998"/>
    <cellStyle name="RowTitles1-Detail 2 7 6 3 3 2 2" xfId="14999"/>
    <cellStyle name="RowTitles1-Detail 2 7 6 3 4" xfId="15000"/>
    <cellStyle name="RowTitles1-Detail 2 7 6 3 4 2" xfId="15001"/>
    <cellStyle name="RowTitles1-Detail 2 7 6 3 5" xfId="15002"/>
    <cellStyle name="RowTitles1-Detail 2 7 6 4" xfId="15003"/>
    <cellStyle name="RowTitles1-Detail 2 7 6 4 2" xfId="15004"/>
    <cellStyle name="RowTitles1-Detail 2 7 6 4 2 2" xfId="15005"/>
    <cellStyle name="RowTitles1-Detail 2 7 6 4 3" xfId="15006"/>
    <cellStyle name="RowTitles1-Detail 2 7 6 5" xfId="15007"/>
    <cellStyle name="RowTitles1-Detail 2 7 6 5 2" xfId="15008"/>
    <cellStyle name="RowTitles1-Detail 2 7 6 5 2 2" xfId="15009"/>
    <cellStyle name="RowTitles1-Detail 2 7 6 6" xfId="15010"/>
    <cellStyle name="RowTitles1-Detail 2 7 6 6 2" xfId="15011"/>
    <cellStyle name="RowTitles1-Detail 2 7 6 7" xfId="15012"/>
    <cellStyle name="RowTitles1-Detail 2 7 7" xfId="15013"/>
    <cellStyle name="RowTitles1-Detail 2 7 7 2" xfId="15014"/>
    <cellStyle name="RowTitles1-Detail 2 7 7 2 2" xfId="15015"/>
    <cellStyle name="RowTitles1-Detail 2 7 7 2 2 2" xfId="15016"/>
    <cellStyle name="RowTitles1-Detail 2 7 7 2 3" xfId="15017"/>
    <cellStyle name="RowTitles1-Detail 2 7 7 3" xfId="15018"/>
    <cellStyle name="RowTitles1-Detail 2 7 7 3 2" xfId="15019"/>
    <cellStyle name="RowTitles1-Detail 2 7 7 3 2 2" xfId="15020"/>
    <cellStyle name="RowTitles1-Detail 2 7 7 4" xfId="15021"/>
    <cellStyle name="RowTitles1-Detail 2 7 7 4 2" xfId="15022"/>
    <cellStyle name="RowTitles1-Detail 2 7 7 5" xfId="15023"/>
    <cellStyle name="RowTitles1-Detail 2 7 8" xfId="15024"/>
    <cellStyle name="RowTitles1-Detail 2 7 8 2" xfId="15025"/>
    <cellStyle name="RowTitles1-Detail 2 7 8 2 2" xfId="15026"/>
    <cellStyle name="RowTitles1-Detail 2 7 8 2 2 2" xfId="15027"/>
    <cellStyle name="RowTitles1-Detail 2 7 8 2 3" xfId="15028"/>
    <cellStyle name="RowTitles1-Detail 2 7 8 3" xfId="15029"/>
    <cellStyle name="RowTitles1-Detail 2 7 8 3 2" xfId="15030"/>
    <cellStyle name="RowTitles1-Detail 2 7 8 3 2 2" xfId="15031"/>
    <cellStyle name="RowTitles1-Detail 2 7 8 4" xfId="15032"/>
    <cellStyle name="RowTitles1-Detail 2 7 8 4 2" xfId="15033"/>
    <cellStyle name="RowTitles1-Detail 2 7 8 5" xfId="15034"/>
    <cellStyle name="RowTitles1-Detail 2 7 9" xfId="15035"/>
    <cellStyle name="RowTitles1-Detail 2 7 9 2" xfId="15036"/>
    <cellStyle name="RowTitles1-Detail 2 7 9 2 2" xfId="15037"/>
    <cellStyle name="RowTitles1-Detail 2 7_STUD aligned by INSTIT" xfId="15038"/>
    <cellStyle name="RowTitles1-Detail 2 8" xfId="15039"/>
    <cellStyle name="RowTitles1-Detail 2 8 2" xfId="15040"/>
    <cellStyle name="RowTitles1-Detail 2 8 2 2" xfId="15041"/>
    <cellStyle name="RowTitles1-Detail 2 8 2 2 2" xfId="15042"/>
    <cellStyle name="RowTitles1-Detail 2 8 2 2 2 2" xfId="15043"/>
    <cellStyle name="RowTitles1-Detail 2 8 2 2 3" xfId="15044"/>
    <cellStyle name="RowTitles1-Detail 2 8 2 3" xfId="15045"/>
    <cellStyle name="RowTitles1-Detail 2 8 2 3 2" xfId="15046"/>
    <cellStyle name="RowTitles1-Detail 2 8 2 3 2 2" xfId="15047"/>
    <cellStyle name="RowTitles1-Detail 2 8 2 4" xfId="15048"/>
    <cellStyle name="RowTitles1-Detail 2 8 2 4 2" xfId="15049"/>
    <cellStyle name="RowTitles1-Detail 2 8 2 5" xfId="15050"/>
    <cellStyle name="RowTitles1-Detail 2 8 3" xfId="15051"/>
    <cellStyle name="RowTitles1-Detail 2 8 3 2" xfId="15052"/>
    <cellStyle name="RowTitles1-Detail 2 8 3 2 2" xfId="15053"/>
    <cellStyle name="RowTitles1-Detail 2 8 3 2 2 2" xfId="15054"/>
    <cellStyle name="RowTitles1-Detail 2 8 3 2 3" xfId="15055"/>
    <cellStyle name="RowTitles1-Detail 2 8 3 3" xfId="15056"/>
    <cellStyle name="RowTitles1-Detail 2 8 3 3 2" xfId="15057"/>
    <cellStyle name="RowTitles1-Detail 2 8 3 3 2 2" xfId="15058"/>
    <cellStyle name="RowTitles1-Detail 2 8 3 4" xfId="15059"/>
    <cellStyle name="RowTitles1-Detail 2 8 3 4 2" xfId="15060"/>
    <cellStyle name="RowTitles1-Detail 2 8 3 5" xfId="15061"/>
    <cellStyle name="RowTitles1-Detail 2 8 4" xfId="15062"/>
    <cellStyle name="RowTitles1-Detail 2 8 4 2" xfId="15063"/>
    <cellStyle name="RowTitles1-Detail 2 8 5" xfId="15064"/>
    <cellStyle name="RowTitles1-Detail 2 8 5 2" xfId="15065"/>
    <cellStyle name="RowTitles1-Detail 2 8 5 2 2" xfId="15066"/>
    <cellStyle name="RowTitles1-Detail 2 8 5 3" xfId="15067"/>
    <cellStyle name="RowTitles1-Detail 2 8 6" xfId="15068"/>
    <cellStyle name="RowTitles1-Detail 2 8 6 2" xfId="15069"/>
    <cellStyle name="RowTitles1-Detail 2 8 6 2 2" xfId="15070"/>
    <cellStyle name="RowTitles1-Detail 2 9" xfId="15071"/>
    <cellStyle name="RowTitles1-Detail 2 9 2" xfId="15072"/>
    <cellStyle name="RowTitles1-Detail 2 9 2 2" xfId="15073"/>
    <cellStyle name="RowTitles1-Detail 2 9 2 2 2" xfId="15074"/>
    <cellStyle name="RowTitles1-Detail 2 9 2 2 2 2" xfId="15075"/>
    <cellStyle name="RowTitles1-Detail 2 9 2 2 3" xfId="15076"/>
    <cellStyle name="RowTitles1-Detail 2 9 2 3" xfId="15077"/>
    <cellStyle name="RowTitles1-Detail 2 9 2 3 2" xfId="15078"/>
    <cellStyle name="RowTitles1-Detail 2 9 2 3 2 2" xfId="15079"/>
    <cellStyle name="RowTitles1-Detail 2 9 2 4" xfId="15080"/>
    <cellStyle name="RowTitles1-Detail 2 9 2 4 2" xfId="15081"/>
    <cellStyle name="RowTitles1-Detail 2 9 2 5" xfId="15082"/>
    <cellStyle name="RowTitles1-Detail 2 9 3" xfId="15083"/>
    <cellStyle name="RowTitles1-Detail 2 9 3 2" xfId="15084"/>
    <cellStyle name="RowTitles1-Detail 2 9 3 2 2" xfId="15085"/>
    <cellStyle name="RowTitles1-Detail 2 9 3 2 2 2" xfId="15086"/>
    <cellStyle name="RowTitles1-Detail 2 9 3 2 3" xfId="15087"/>
    <cellStyle name="RowTitles1-Detail 2 9 3 3" xfId="15088"/>
    <cellStyle name="RowTitles1-Detail 2 9 3 3 2" xfId="15089"/>
    <cellStyle name="RowTitles1-Detail 2 9 3 3 2 2" xfId="15090"/>
    <cellStyle name="RowTitles1-Detail 2 9 3 4" xfId="15091"/>
    <cellStyle name="RowTitles1-Detail 2 9 3 4 2" xfId="15092"/>
    <cellStyle name="RowTitles1-Detail 2 9 3 5" xfId="15093"/>
    <cellStyle name="RowTitles1-Detail 2 9 4" xfId="15094"/>
    <cellStyle name="RowTitles1-Detail 2 9 4 2" xfId="15095"/>
    <cellStyle name="RowTitles1-Detail 2 9 5" xfId="15096"/>
    <cellStyle name="RowTitles1-Detail 2 9 5 2" xfId="15097"/>
    <cellStyle name="RowTitles1-Detail 2 9 5 2 2" xfId="15098"/>
    <cellStyle name="RowTitles1-Detail 2 9 6" xfId="15099"/>
    <cellStyle name="RowTitles1-Detail 2 9 6 2" xfId="15100"/>
    <cellStyle name="RowTitles1-Detail 2 9 7" xfId="15101"/>
    <cellStyle name="RowTitles1-Detail 2_STUD aligned by INSTIT" xfId="15102"/>
    <cellStyle name="RowTitles1-Detail 3" xfId="51"/>
    <cellStyle name="RowTitles1-Detail 3 10" xfId="15103"/>
    <cellStyle name="RowTitles1-Detail 3 10 2" xfId="15104"/>
    <cellStyle name="RowTitles1-Detail 3 10 2 2" xfId="15105"/>
    <cellStyle name="RowTitles1-Detail 3 10 2 2 2" xfId="15106"/>
    <cellStyle name="RowTitles1-Detail 3 10 2 2 2 2" xfId="15107"/>
    <cellStyle name="RowTitles1-Detail 3 10 2 2 3" xfId="15108"/>
    <cellStyle name="RowTitles1-Detail 3 10 2 3" xfId="15109"/>
    <cellStyle name="RowTitles1-Detail 3 10 2 3 2" xfId="15110"/>
    <cellStyle name="RowTitles1-Detail 3 10 2 3 2 2" xfId="15111"/>
    <cellStyle name="RowTitles1-Detail 3 10 2 4" xfId="15112"/>
    <cellStyle name="RowTitles1-Detail 3 10 2 4 2" xfId="15113"/>
    <cellStyle name="RowTitles1-Detail 3 10 2 5" xfId="15114"/>
    <cellStyle name="RowTitles1-Detail 3 10 3" xfId="15115"/>
    <cellStyle name="RowTitles1-Detail 3 10 3 2" xfId="15116"/>
    <cellStyle name="RowTitles1-Detail 3 10 3 2 2" xfId="15117"/>
    <cellStyle name="RowTitles1-Detail 3 10 3 2 2 2" xfId="15118"/>
    <cellStyle name="RowTitles1-Detail 3 10 3 2 3" xfId="15119"/>
    <cellStyle name="RowTitles1-Detail 3 10 3 3" xfId="15120"/>
    <cellStyle name="RowTitles1-Detail 3 10 3 3 2" xfId="15121"/>
    <cellStyle name="RowTitles1-Detail 3 10 3 3 2 2" xfId="15122"/>
    <cellStyle name="RowTitles1-Detail 3 10 3 4" xfId="15123"/>
    <cellStyle name="RowTitles1-Detail 3 10 3 4 2" xfId="15124"/>
    <cellStyle name="RowTitles1-Detail 3 10 3 5" xfId="15125"/>
    <cellStyle name="RowTitles1-Detail 3 10 4" xfId="15126"/>
    <cellStyle name="RowTitles1-Detail 3 10 4 2" xfId="15127"/>
    <cellStyle name="RowTitles1-Detail 3 10 4 2 2" xfId="15128"/>
    <cellStyle name="RowTitles1-Detail 3 10 4 3" xfId="15129"/>
    <cellStyle name="RowTitles1-Detail 3 10 5" xfId="15130"/>
    <cellStyle name="RowTitles1-Detail 3 10 5 2" xfId="15131"/>
    <cellStyle name="RowTitles1-Detail 3 10 5 2 2" xfId="15132"/>
    <cellStyle name="RowTitles1-Detail 3 10 6" xfId="15133"/>
    <cellStyle name="RowTitles1-Detail 3 10 6 2" xfId="15134"/>
    <cellStyle name="RowTitles1-Detail 3 10 7" xfId="15135"/>
    <cellStyle name="RowTitles1-Detail 3 11" xfId="15136"/>
    <cellStyle name="RowTitles1-Detail 3 11 2" xfId="15137"/>
    <cellStyle name="RowTitles1-Detail 3 11 2 2" xfId="15138"/>
    <cellStyle name="RowTitles1-Detail 3 11 2 2 2" xfId="15139"/>
    <cellStyle name="RowTitles1-Detail 3 11 2 2 2 2" xfId="15140"/>
    <cellStyle name="RowTitles1-Detail 3 11 2 2 3" xfId="15141"/>
    <cellStyle name="RowTitles1-Detail 3 11 2 3" xfId="15142"/>
    <cellStyle name="RowTitles1-Detail 3 11 2 3 2" xfId="15143"/>
    <cellStyle name="RowTitles1-Detail 3 11 2 3 2 2" xfId="15144"/>
    <cellStyle name="RowTitles1-Detail 3 11 2 4" xfId="15145"/>
    <cellStyle name="RowTitles1-Detail 3 11 2 4 2" xfId="15146"/>
    <cellStyle name="RowTitles1-Detail 3 11 2 5" xfId="15147"/>
    <cellStyle name="RowTitles1-Detail 3 11 3" xfId="15148"/>
    <cellStyle name="RowTitles1-Detail 3 11 3 2" xfId="15149"/>
    <cellStyle name="RowTitles1-Detail 3 11 3 2 2" xfId="15150"/>
    <cellStyle name="RowTitles1-Detail 3 11 3 2 2 2" xfId="15151"/>
    <cellStyle name="RowTitles1-Detail 3 11 3 2 3" xfId="15152"/>
    <cellStyle name="RowTitles1-Detail 3 11 3 3" xfId="15153"/>
    <cellStyle name="RowTitles1-Detail 3 11 3 3 2" xfId="15154"/>
    <cellStyle name="RowTitles1-Detail 3 11 3 3 2 2" xfId="15155"/>
    <cellStyle name="RowTitles1-Detail 3 11 3 4" xfId="15156"/>
    <cellStyle name="RowTitles1-Detail 3 11 3 4 2" xfId="15157"/>
    <cellStyle name="RowTitles1-Detail 3 11 3 5" xfId="15158"/>
    <cellStyle name="RowTitles1-Detail 3 11 4" xfId="15159"/>
    <cellStyle name="RowTitles1-Detail 3 11 4 2" xfId="15160"/>
    <cellStyle name="RowTitles1-Detail 3 11 4 2 2" xfId="15161"/>
    <cellStyle name="RowTitles1-Detail 3 11 4 3" xfId="15162"/>
    <cellStyle name="RowTitles1-Detail 3 11 5" xfId="15163"/>
    <cellStyle name="RowTitles1-Detail 3 11 5 2" xfId="15164"/>
    <cellStyle name="RowTitles1-Detail 3 11 5 2 2" xfId="15165"/>
    <cellStyle name="RowTitles1-Detail 3 11 6" xfId="15166"/>
    <cellStyle name="RowTitles1-Detail 3 11 6 2" xfId="15167"/>
    <cellStyle name="RowTitles1-Detail 3 11 7" xfId="15168"/>
    <cellStyle name="RowTitles1-Detail 3 12" xfId="15169"/>
    <cellStyle name="RowTitles1-Detail 3 12 2" xfId="15170"/>
    <cellStyle name="RowTitles1-Detail 3 12 2 2" xfId="15171"/>
    <cellStyle name="RowTitles1-Detail 3 12 2 2 2" xfId="15172"/>
    <cellStyle name="RowTitles1-Detail 3 12 2 3" xfId="15173"/>
    <cellStyle name="RowTitles1-Detail 3 12 3" xfId="15174"/>
    <cellStyle name="RowTitles1-Detail 3 12 3 2" xfId="15175"/>
    <cellStyle name="RowTitles1-Detail 3 12 3 2 2" xfId="15176"/>
    <cellStyle name="RowTitles1-Detail 3 12 4" xfId="15177"/>
    <cellStyle name="RowTitles1-Detail 3 12 4 2" xfId="15178"/>
    <cellStyle name="RowTitles1-Detail 3 12 5" xfId="15179"/>
    <cellStyle name="RowTitles1-Detail 3 13" xfId="15180"/>
    <cellStyle name="RowTitles1-Detail 3 13 2" xfId="15181"/>
    <cellStyle name="RowTitles1-Detail 3 13 2 2" xfId="15182"/>
    <cellStyle name="RowTitles1-Detail 3 14" xfId="15183"/>
    <cellStyle name="RowTitles1-Detail 3 14 2" xfId="15184"/>
    <cellStyle name="RowTitles1-Detail 3 15" xfId="15185"/>
    <cellStyle name="RowTitles1-Detail 3 15 2" xfId="15186"/>
    <cellStyle name="RowTitles1-Detail 3 15 2 2" xfId="15187"/>
    <cellStyle name="RowTitles1-Detail 3 16" xfId="15188"/>
    <cellStyle name="RowTitles1-Detail 3 17" xfId="15189"/>
    <cellStyle name="RowTitles1-Detail 3 2" xfId="15190"/>
    <cellStyle name="RowTitles1-Detail 3 2 10" xfId="15191"/>
    <cellStyle name="RowTitles1-Detail 3 2 10 2" xfId="15192"/>
    <cellStyle name="RowTitles1-Detail 3 2 10 2 2" xfId="15193"/>
    <cellStyle name="RowTitles1-Detail 3 2 10 2 2 2" xfId="15194"/>
    <cellStyle name="RowTitles1-Detail 3 2 10 2 2 2 2" xfId="15195"/>
    <cellStyle name="RowTitles1-Detail 3 2 10 2 2 3" xfId="15196"/>
    <cellStyle name="RowTitles1-Detail 3 2 10 2 3" xfId="15197"/>
    <cellStyle name="RowTitles1-Detail 3 2 10 2 3 2" xfId="15198"/>
    <cellStyle name="RowTitles1-Detail 3 2 10 2 3 2 2" xfId="15199"/>
    <cellStyle name="RowTitles1-Detail 3 2 10 2 4" xfId="15200"/>
    <cellStyle name="RowTitles1-Detail 3 2 10 2 4 2" xfId="15201"/>
    <cellStyle name="RowTitles1-Detail 3 2 10 2 5" xfId="15202"/>
    <cellStyle name="RowTitles1-Detail 3 2 10 3" xfId="15203"/>
    <cellStyle name="RowTitles1-Detail 3 2 10 3 2" xfId="15204"/>
    <cellStyle name="RowTitles1-Detail 3 2 10 3 2 2" xfId="15205"/>
    <cellStyle name="RowTitles1-Detail 3 2 10 3 2 2 2" xfId="15206"/>
    <cellStyle name="RowTitles1-Detail 3 2 10 3 2 3" xfId="15207"/>
    <cellStyle name="RowTitles1-Detail 3 2 10 3 3" xfId="15208"/>
    <cellStyle name="RowTitles1-Detail 3 2 10 3 3 2" xfId="15209"/>
    <cellStyle name="RowTitles1-Detail 3 2 10 3 3 2 2" xfId="15210"/>
    <cellStyle name="RowTitles1-Detail 3 2 10 3 4" xfId="15211"/>
    <cellStyle name="RowTitles1-Detail 3 2 10 3 4 2" xfId="15212"/>
    <cellStyle name="RowTitles1-Detail 3 2 10 3 5" xfId="15213"/>
    <cellStyle name="RowTitles1-Detail 3 2 10 4" xfId="15214"/>
    <cellStyle name="RowTitles1-Detail 3 2 10 4 2" xfId="15215"/>
    <cellStyle name="RowTitles1-Detail 3 2 10 4 2 2" xfId="15216"/>
    <cellStyle name="RowTitles1-Detail 3 2 10 4 3" xfId="15217"/>
    <cellStyle name="RowTitles1-Detail 3 2 10 5" xfId="15218"/>
    <cellStyle name="RowTitles1-Detail 3 2 10 5 2" xfId="15219"/>
    <cellStyle name="RowTitles1-Detail 3 2 10 5 2 2" xfId="15220"/>
    <cellStyle name="RowTitles1-Detail 3 2 10 6" xfId="15221"/>
    <cellStyle name="RowTitles1-Detail 3 2 10 6 2" xfId="15222"/>
    <cellStyle name="RowTitles1-Detail 3 2 10 7" xfId="15223"/>
    <cellStyle name="RowTitles1-Detail 3 2 11" xfId="15224"/>
    <cellStyle name="RowTitles1-Detail 3 2 11 2" xfId="15225"/>
    <cellStyle name="RowTitles1-Detail 3 2 11 2 2" xfId="15226"/>
    <cellStyle name="RowTitles1-Detail 3 2 11 2 2 2" xfId="15227"/>
    <cellStyle name="RowTitles1-Detail 3 2 11 2 3" xfId="15228"/>
    <cellStyle name="RowTitles1-Detail 3 2 11 3" xfId="15229"/>
    <cellStyle name="RowTitles1-Detail 3 2 11 3 2" xfId="15230"/>
    <cellStyle name="RowTitles1-Detail 3 2 11 3 2 2" xfId="15231"/>
    <cellStyle name="RowTitles1-Detail 3 2 11 4" xfId="15232"/>
    <cellStyle name="RowTitles1-Detail 3 2 11 4 2" xfId="15233"/>
    <cellStyle name="RowTitles1-Detail 3 2 11 5" xfId="15234"/>
    <cellStyle name="RowTitles1-Detail 3 2 12" xfId="15235"/>
    <cellStyle name="RowTitles1-Detail 3 2 12 2" xfId="15236"/>
    <cellStyle name="RowTitles1-Detail 3 2 13" xfId="15237"/>
    <cellStyle name="RowTitles1-Detail 3 2 13 2" xfId="15238"/>
    <cellStyle name="RowTitles1-Detail 3 2 13 2 2" xfId="15239"/>
    <cellStyle name="RowTitles1-Detail 3 2 2" xfId="15240"/>
    <cellStyle name="RowTitles1-Detail 3 2 2 10" xfId="15241"/>
    <cellStyle name="RowTitles1-Detail 3 2 2 10 2" xfId="15242"/>
    <cellStyle name="RowTitles1-Detail 3 2 2 10 2 2" xfId="15243"/>
    <cellStyle name="RowTitles1-Detail 3 2 2 10 2 2 2" xfId="15244"/>
    <cellStyle name="RowTitles1-Detail 3 2 2 10 2 3" xfId="15245"/>
    <cellStyle name="RowTitles1-Detail 3 2 2 10 3" xfId="15246"/>
    <cellStyle name="RowTitles1-Detail 3 2 2 10 3 2" xfId="15247"/>
    <cellStyle name="RowTitles1-Detail 3 2 2 10 3 2 2" xfId="15248"/>
    <cellStyle name="RowTitles1-Detail 3 2 2 10 4" xfId="15249"/>
    <cellStyle name="RowTitles1-Detail 3 2 2 10 4 2" xfId="15250"/>
    <cellStyle name="RowTitles1-Detail 3 2 2 10 5" xfId="15251"/>
    <cellStyle name="RowTitles1-Detail 3 2 2 11" xfId="15252"/>
    <cellStyle name="RowTitles1-Detail 3 2 2 11 2" xfId="15253"/>
    <cellStyle name="RowTitles1-Detail 3 2 2 12" xfId="15254"/>
    <cellStyle name="RowTitles1-Detail 3 2 2 12 2" xfId="15255"/>
    <cellStyle name="RowTitles1-Detail 3 2 2 12 2 2" xfId="15256"/>
    <cellStyle name="RowTitles1-Detail 3 2 2 2" xfId="15257"/>
    <cellStyle name="RowTitles1-Detail 3 2 2 2 2" xfId="15258"/>
    <cellStyle name="RowTitles1-Detail 3 2 2 2 2 2" xfId="15259"/>
    <cellStyle name="RowTitles1-Detail 3 2 2 2 2 2 2" xfId="15260"/>
    <cellStyle name="RowTitles1-Detail 3 2 2 2 2 2 2 2" xfId="15261"/>
    <cellStyle name="RowTitles1-Detail 3 2 2 2 2 2 2 2 2" xfId="15262"/>
    <cellStyle name="RowTitles1-Detail 3 2 2 2 2 2 2 3" xfId="15263"/>
    <cellStyle name="RowTitles1-Detail 3 2 2 2 2 2 3" xfId="15264"/>
    <cellStyle name="RowTitles1-Detail 3 2 2 2 2 2 3 2" xfId="15265"/>
    <cellStyle name="RowTitles1-Detail 3 2 2 2 2 2 3 2 2" xfId="15266"/>
    <cellStyle name="RowTitles1-Detail 3 2 2 2 2 2 4" xfId="15267"/>
    <cellStyle name="RowTitles1-Detail 3 2 2 2 2 2 4 2" xfId="15268"/>
    <cellStyle name="RowTitles1-Detail 3 2 2 2 2 2 5" xfId="15269"/>
    <cellStyle name="RowTitles1-Detail 3 2 2 2 2 3" xfId="15270"/>
    <cellStyle name="RowTitles1-Detail 3 2 2 2 2 3 2" xfId="15271"/>
    <cellStyle name="RowTitles1-Detail 3 2 2 2 2 3 2 2" xfId="15272"/>
    <cellStyle name="RowTitles1-Detail 3 2 2 2 2 3 2 2 2" xfId="15273"/>
    <cellStyle name="RowTitles1-Detail 3 2 2 2 2 3 2 3" xfId="15274"/>
    <cellStyle name="RowTitles1-Detail 3 2 2 2 2 3 3" xfId="15275"/>
    <cellStyle name="RowTitles1-Detail 3 2 2 2 2 3 3 2" xfId="15276"/>
    <cellStyle name="RowTitles1-Detail 3 2 2 2 2 3 3 2 2" xfId="15277"/>
    <cellStyle name="RowTitles1-Detail 3 2 2 2 2 3 4" xfId="15278"/>
    <cellStyle name="RowTitles1-Detail 3 2 2 2 2 3 4 2" xfId="15279"/>
    <cellStyle name="RowTitles1-Detail 3 2 2 2 2 3 5" xfId="15280"/>
    <cellStyle name="RowTitles1-Detail 3 2 2 2 2 4" xfId="15281"/>
    <cellStyle name="RowTitles1-Detail 3 2 2 2 2 4 2" xfId="15282"/>
    <cellStyle name="RowTitles1-Detail 3 2 2 2 2 5" xfId="15283"/>
    <cellStyle name="RowTitles1-Detail 3 2 2 2 2 5 2" xfId="15284"/>
    <cellStyle name="RowTitles1-Detail 3 2 2 2 2 5 2 2" xfId="15285"/>
    <cellStyle name="RowTitles1-Detail 3 2 2 2 3" xfId="15286"/>
    <cellStyle name="RowTitles1-Detail 3 2 2 2 3 2" xfId="15287"/>
    <cellStyle name="RowTitles1-Detail 3 2 2 2 3 2 2" xfId="15288"/>
    <cellStyle name="RowTitles1-Detail 3 2 2 2 3 2 2 2" xfId="15289"/>
    <cellStyle name="RowTitles1-Detail 3 2 2 2 3 2 2 2 2" xfId="15290"/>
    <cellStyle name="RowTitles1-Detail 3 2 2 2 3 2 2 3" xfId="15291"/>
    <cellStyle name="RowTitles1-Detail 3 2 2 2 3 2 3" xfId="15292"/>
    <cellStyle name="RowTitles1-Detail 3 2 2 2 3 2 3 2" xfId="15293"/>
    <cellStyle name="RowTitles1-Detail 3 2 2 2 3 2 3 2 2" xfId="15294"/>
    <cellStyle name="RowTitles1-Detail 3 2 2 2 3 2 4" xfId="15295"/>
    <cellStyle name="RowTitles1-Detail 3 2 2 2 3 2 4 2" xfId="15296"/>
    <cellStyle name="RowTitles1-Detail 3 2 2 2 3 2 5" xfId="15297"/>
    <cellStyle name="RowTitles1-Detail 3 2 2 2 3 3" xfId="15298"/>
    <cellStyle name="RowTitles1-Detail 3 2 2 2 3 3 2" xfId="15299"/>
    <cellStyle name="RowTitles1-Detail 3 2 2 2 3 3 2 2" xfId="15300"/>
    <cellStyle name="RowTitles1-Detail 3 2 2 2 3 3 2 2 2" xfId="15301"/>
    <cellStyle name="RowTitles1-Detail 3 2 2 2 3 3 2 3" xfId="15302"/>
    <cellStyle name="RowTitles1-Detail 3 2 2 2 3 3 3" xfId="15303"/>
    <cellStyle name="RowTitles1-Detail 3 2 2 2 3 3 3 2" xfId="15304"/>
    <cellStyle name="RowTitles1-Detail 3 2 2 2 3 3 3 2 2" xfId="15305"/>
    <cellStyle name="RowTitles1-Detail 3 2 2 2 3 3 4" xfId="15306"/>
    <cellStyle name="RowTitles1-Detail 3 2 2 2 3 3 4 2" xfId="15307"/>
    <cellStyle name="RowTitles1-Detail 3 2 2 2 3 3 5" xfId="15308"/>
    <cellStyle name="RowTitles1-Detail 3 2 2 2 3 4" xfId="15309"/>
    <cellStyle name="RowTitles1-Detail 3 2 2 2 3 4 2" xfId="15310"/>
    <cellStyle name="RowTitles1-Detail 3 2 2 2 3 5" xfId="15311"/>
    <cellStyle name="RowTitles1-Detail 3 2 2 2 3 5 2" xfId="15312"/>
    <cellStyle name="RowTitles1-Detail 3 2 2 2 3 5 2 2" xfId="15313"/>
    <cellStyle name="RowTitles1-Detail 3 2 2 2 3 5 3" xfId="15314"/>
    <cellStyle name="RowTitles1-Detail 3 2 2 2 3 6" xfId="15315"/>
    <cellStyle name="RowTitles1-Detail 3 2 2 2 3 6 2" xfId="15316"/>
    <cellStyle name="RowTitles1-Detail 3 2 2 2 3 6 2 2" xfId="15317"/>
    <cellStyle name="RowTitles1-Detail 3 2 2 2 3 7" xfId="15318"/>
    <cellStyle name="RowTitles1-Detail 3 2 2 2 3 7 2" xfId="15319"/>
    <cellStyle name="RowTitles1-Detail 3 2 2 2 3 8" xfId="15320"/>
    <cellStyle name="RowTitles1-Detail 3 2 2 2 4" xfId="15321"/>
    <cellStyle name="RowTitles1-Detail 3 2 2 2 4 2" xfId="15322"/>
    <cellStyle name="RowTitles1-Detail 3 2 2 2 4 2 2" xfId="15323"/>
    <cellStyle name="RowTitles1-Detail 3 2 2 2 4 2 2 2" xfId="15324"/>
    <cellStyle name="RowTitles1-Detail 3 2 2 2 4 2 2 2 2" xfId="15325"/>
    <cellStyle name="RowTitles1-Detail 3 2 2 2 4 2 2 3" xfId="15326"/>
    <cellStyle name="RowTitles1-Detail 3 2 2 2 4 2 3" xfId="15327"/>
    <cellStyle name="RowTitles1-Detail 3 2 2 2 4 2 3 2" xfId="15328"/>
    <cellStyle name="RowTitles1-Detail 3 2 2 2 4 2 3 2 2" xfId="15329"/>
    <cellStyle name="RowTitles1-Detail 3 2 2 2 4 2 4" xfId="15330"/>
    <cellStyle name="RowTitles1-Detail 3 2 2 2 4 2 4 2" xfId="15331"/>
    <cellStyle name="RowTitles1-Detail 3 2 2 2 4 2 5" xfId="15332"/>
    <cellStyle name="RowTitles1-Detail 3 2 2 2 4 3" xfId="15333"/>
    <cellStyle name="RowTitles1-Detail 3 2 2 2 4 3 2" xfId="15334"/>
    <cellStyle name="RowTitles1-Detail 3 2 2 2 4 3 2 2" xfId="15335"/>
    <cellStyle name="RowTitles1-Detail 3 2 2 2 4 3 2 2 2" xfId="15336"/>
    <cellStyle name="RowTitles1-Detail 3 2 2 2 4 3 2 3" xfId="15337"/>
    <cellStyle name="RowTitles1-Detail 3 2 2 2 4 3 3" xfId="15338"/>
    <cellStyle name="RowTitles1-Detail 3 2 2 2 4 3 3 2" xfId="15339"/>
    <cellStyle name="RowTitles1-Detail 3 2 2 2 4 3 3 2 2" xfId="15340"/>
    <cellStyle name="RowTitles1-Detail 3 2 2 2 4 3 4" xfId="15341"/>
    <cellStyle name="RowTitles1-Detail 3 2 2 2 4 3 4 2" xfId="15342"/>
    <cellStyle name="RowTitles1-Detail 3 2 2 2 4 3 5" xfId="15343"/>
    <cellStyle name="RowTitles1-Detail 3 2 2 2 4 4" xfId="15344"/>
    <cellStyle name="RowTitles1-Detail 3 2 2 2 4 4 2" xfId="15345"/>
    <cellStyle name="RowTitles1-Detail 3 2 2 2 4 4 2 2" xfId="15346"/>
    <cellStyle name="RowTitles1-Detail 3 2 2 2 4 4 3" xfId="15347"/>
    <cellStyle name="RowTitles1-Detail 3 2 2 2 4 5" xfId="15348"/>
    <cellStyle name="RowTitles1-Detail 3 2 2 2 4 5 2" xfId="15349"/>
    <cellStyle name="RowTitles1-Detail 3 2 2 2 4 5 2 2" xfId="15350"/>
    <cellStyle name="RowTitles1-Detail 3 2 2 2 4 6" xfId="15351"/>
    <cellStyle name="RowTitles1-Detail 3 2 2 2 4 6 2" xfId="15352"/>
    <cellStyle name="RowTitles1-Detail 3 2 2 2 4 7" xfId="15353"/>
    <cellStyle name="RowTitles1-Detail 3 2 2 2 5" xfId="15354"/>
    <cellStyle name="RowTitles1-Detail 3 2 2 2 5 2" xfId="15355"/>
    <cellStyle name="RowTitles1-Detail 3 2 2 2 5 2 2" xfId="15356"/>
    <cellStyle name="RowTitles1-Detail 3 2 2 2 5 2 2 2" xfId="15357"/>
    <cellStyle name="RowTitles1-Detail 3 2 2 2 5 2 2 2 2" xfId="15358"/>
    <cellStyle name="RowTitles1-Detail 3 2 2 2 5 2 2 3" xfId="15359"/>
    <cellStyle name="RowTitles1-Detail 3 2 2 2 5 2 3" xfId="15360"/>
    <cellStyle name="RowTitles1-Detail 3 2 2 2 5 2 3 2" xfId="15361"/>
    <cellStyle name="RowTitles1-Detail 3 2 2 2 5 2 3 2 2" xfId="15362"/>
    <cellStyle name="RowTitles1-Detail 3 2 2 2 5 2 4" xfId="15363"/>
    <cellStyle name="RowTitles1-Detail 3 2 2 2 5 2 4 2" xfId="15364"/>
    <cellStyle name="RowTitles1-Detail 3 2 2 2 5 2 5" xfId="15365"/>
    <cellStyle name="RowTitles1-Detail 3 2 2 2 5 3" xfId="15366"/>
    <cellStyle name="RowTitles1-Detail 3 2 2 2 5 3 2" xfId="15367"/>
    <cellStyle name="RowTitles1-Detail 3 2 2 2 5 3 2 2" xfId="15368"/>
    <cellStyle name="RowTitles1-Detail 3 2 2 2 5 3 2 2 2" xfId="15369"/>
    <cellStyle name="RowTitles1-Detail 3 2 2 2 5 3 2 3" xfId="15370"/>
    <cellStyle name="RowTitles1-Detail 3 2 2 2 5 3 3" xfId="15371"/>
    <cellStyle name="RowTitles1-Detail 3 2 2 2 5 3 3 2" xfId="15372"/>
    <cellStyle name="RowTitles1-Detail 3 2 2 2 5 3 3 2 2" xfId="15373"/>
    <cellStyle name="RowTitles1-Detail 3 2 2 2 5 3 4" xfId="15374"/>
    <cellStyle name="RowTitles1-Detail 3 2 2 2 5 3 4 2" xfId="15375"/>
    <cellStyle name="RowTitles1-Detail 3 2 2 2 5 3 5" xfId="15376"/>
    <cellStyle name="RowTitles1-Detail 3 2 2 2 5 4" xfId="15377"/>
    <cellStyle name="RowTitles1-Detail 3 2 2 2 5 4 2" xfId="15378"/>
    <cellStyle name="RowTitles1-Detail 3 2 2 2 5 4 2 2" xfId="15379"/>
    <cellStyle name="RowTitles1-Detail 3 2 2 2 5 4 3" xfId="15380"/>
    <cellStyle name="RowTitles1-Detail 3 2 2 2 5 5" xfId="15381"/>
    <cellStyle name="RowTitles1-Detail 3 2 2 2 5 5 2" xfId="15382"/>
    <cellStyle name="RowTitles1-Detail 3 2 2 2 5 5 2 2" xfId="15383"/>
    <cellStyle name="RowTitles1-Detail 3 2 2 2 5 6" xfId="15384"/>
    <cellStyle name="RowTitles1-Detail 3 2 2 2 5 6 2" xfId="15385"/>
    <cellStyle name="RowTitles1-Detail 3 2 2 2 5 7" xfId="15386"/>
    <cellStyle name="RowTitles1-Detail 3 2 2 2 6" xfId="15387"/>
    <cellStyle name="RowTitles1-Detail 3 2 2 2 6 2" xfId="15388"/>
    <cellStyle name="RowTitles1-Detail 3 2 2 2 6 2 2" xfId="15389"/>
    <cellStyle name="RowTitles1-Detail 3 2 2 2 6 2 2 2" xfId="15390"/>
    <cellStyle name="RowTitles1-Detail 3 2 2 2 6 2 2 2 2" xfId="15391"/>
    <cellStyle name="RowTitles1-Detail 3 2 2 2 6 2 2 3" xfId="15392"/>
    <cellStyle name="RowTitles1-Detail 3 2 2 2 6 2 3" xfId="15393"/>
    <cellStyle name="RowTitles1-Detail 3 2 2 2 6 2 3 2" xfId="15394"/>
    <cellStyle name="RowTitles1-Detail 3 2 2 2 6 2 3 2 2" xfId="15395"/>
    <cellStyle name="RowTitles1-Detail 3 2 2 2 6 2 4" xfId="15396"/>
    <cellStyle name="RowTitles1-Detail 3 2 2 2 6 2 4 2" xfId="15397"/>
    <cellStyle name="RowTitles1-Detail 3 2 2 2 6 2 5" xfId="15398"/>
    <cellStyle name="RowTitles1-Detail 3 2 2 2 6 3" xfId="15399"/>
    <cellStyle name="RowTitles1-Detail 3 2 2 2 6 3 2" xfId="15400"/>
    <cellStyle name="RowTitles1-Detail 3 2 2 2 6 3 2 2" xfId="15401"/>
    <cellStyle name="RowTitles1-Detail 3 2 2 2 6 3 2 2 2" xfId="15402"/>
    <cellStyle name="RowTitles1-Detail 3 2 2 2 6 3 2 3" xfId="15403"/>
    <cellStyle name="RowTitles1-Detail 3 2 2 2 6 3 3" xfId="15404"/>
    <cellStyle name="RowTitles1-Detail 3 2 2 2 6 3 3 2" xfId="15405"/>
    <cellStyle name="RowTitles1-Detail 3 2 2 2 6 3 3 2 2" xfId="15406"/>
    <cellStyle name="RowTitles1-Detail 3 2 2 2 6 3 4" xfId="15407"/>
    <cellStyle name="RowTitles1-Detail 3 2 2 2 6 3 4 2" xfId="15408"/>
    <cellStyle name="RowTitles1-Detail 3 2 2 2 6 3 5" xfId="15409"/>
    <cellStyle name="RowTitles1-Detail 3 2 2 2 6 4" xfId="15410"/>
    <cellStyle name="RowTitles1-Detail 3 2 2 2 6 4 2" xfId="15411"/>
    <cellStyle name="RowTitles1-Detail 3 2 2 2 6 4 2 2" xfId="15412"/>
    <cellStyle name="RowTitles1-Detail 3 2 2 2 6 4 3" xfId="15413"/>
    <cellStyle name="RowTitles1-Detail 3 2 2 2 6 5" xfId="15414"/>
    <cellStyle name="RowTitles1-Detail 3 2 2 2 6 5 2" xfId="15415"/>
    <cellStyle name="RowTitles1-Detail 3 2 2 2 6 5 2 2" xfId="15416"/>
    <cellStyle name="RowTitles1-Detail 3 2 2 2 6 6" xfId="15417"/>
    <cellStyle name="RowTitles1-Detail 3 2 2 2 6 6 2" xfId="15418"/>
    <cellStyle name="RowTitles1-Detail 3 2 2 2 6 7" xfId="15419"/>
    <cellStyle name="RowTitles1-Detail 3 2 2 2 7" xfId="15420"/>
    <cellStyle name="RowTitles1-Detail 3 2 2 2 7 2" xfId="15421"/>
    <cellStyle name="RowTitles1-Detail 3 2 2 2 7 2 2" xfId="15422"/>
    <cellStyle name="RowTitles1-Detail 3 2 2 2 7 2 2 2" xfId="15423"/>
    <cellStyle name="RowTitles1-Detail 3 2 2 2 7 2 3" xfId="15424"/>
    <cellStyle name="RowTitles1-Detail 3 2 2 2 7 3" xfId="15425"/>
    <cellStyle name="RowTitles1-Detail 3 2 2 2 7 3 2" xfId="15426"/>
    <cellStyle name="RowTitles1-Detail 3 2 2 2 7 3 2 2" xfId="15427"/>
    <cellStyle name="RowTitles1-Detail 3 2 2 2 7 4" xfId="15428"/>
    <cellStyle name="RowTitles1-Detail 3 2 2 2 7 4 2" xfId="15429"/>
    <cellStyle name="RowTitles1-Detail 3 2 2 2 7 5" xfId="15430"/>
    <cellStyle name="RowTitles1-Detail 3 2 2 2 8" xfId="15431"/>
    <cellStyle name="RowTitles1-Detail 3 2 2 2 8 2" xfId="15432"/>
    <cellStyle name="RowTitles1-Detail 3 2 2 2 9" xfId="15433"/>
    <cellStyle name="RowTitles1-Detail 3 2 2 2 9 2" xfId="15434"/>
    <cellStyle name="RowTitles1-Detail 3 2 2 2 9 2 2" xfId="15435"/>
    <cellStyle name="RowTitles1-Detail 3 2 2 2_STUD aligned by INSTIT" xfId="15436"/>
    <cellStyle name="RowTitles1-Detail 3 2 2 3" xfId="15437"/>
    <cellStyle name="RowTitles1-Detail 3 2 2 3 2" xfId="15438"/>
    <cellStyle name="RowTitles1-Detail 3 2 2 3 2 2" xfId="15439"/>
    <cellStyle name="RowTitles1-Detail 3 2 2 3 2 2 2" xfId="15440"/>
    <cellStyle name="RowTitles1-Detail 3 2 2 3 2 2 2 2" xfId="15441"/>
    <cellStyle name="RowTitles1-Detail 3 2 2 3 2 2 2 2 2" xfId="15442"/>
    <cellStyle name="RowTitles1-Detail 3 2 2 3 2 2 2 3" xfId="15443"/>
    <cellStyle name="RowTitles1-Detail 3 2 2 3 2 2 3" xfId="15444"/>
    <cellStyle name="RowTitles1-Detail 3 2 2 3 2 2 3 2" xfId="15445"/>
    <cellStyle name="RowTitles1-Detail 3 2 2 3 2 2 3 2 2" xfId="15446"/>
    <cellStyle name="RowTitles1-Detail 3 2 2 3 2 2 4" xfId="15447"/>
    <cellStyle name="RowTitles1-Detail 3 2 2 3 2 2 4 2" xfId="15448"/>
    <cellStyle name="RowTitles1-Detail 3 2 2 3 2 2 5" xfId="15449"/>
    <cellStyle name="RowTitles1-Detail 3 2 2 3 2 3" xfId="15450"/>
    <cellStyle name="RowTitles1-Detail 3 2 2 3 2 3 2" xfId="15451"/>
    <cellStyle name="RowTitles1-Detail 3 2 2 3 2 3 2 2" xfId="15452"/>
    <cellStyle name="RowTitles1-Detail 3 2 2 3 2 3 2 2 2" xfId="15453"/>
    <cellStyle name="RowTitles1-Detail 3 2 2 3 2 3 2 3" xfId="15454"/>
    <cellStyle name="RowTitles1-Detail 3 2 2 3 2 3 3" xfId="15455"/>
    <cellStyle name="RowTitles1-Detail 3 2 2 3 2 3 3 2" xfId="15456"/>
    <cellStyle name="RowTitles1-Detail 3 2 2 3 2 3 3 2 2" xfId="15457"/>
    <cellStyle name="RowTitles1-Detail 3 2 2 3 2 3 4" xfId="15458"/>
    <cellStyle name="RowTitles1-Detail 3 2 2 3 2 3 4 2" xfId="15459"/>
    <cellStyle name="RowTitles1-Detail 3 2 2 3 2 3 5" xfId="15460"/>
    <cellStyle name="RowTitles1-Detail 3 2 2 3 2 4" xfId="15461"/>
    <cellStyle name="RowTitles1-Detail 3 2 2 3 2 4 2" xfId="15462"/>
    <cellStyle name="RowTitles1-Detail 3 2 2 3 2 5" xfId="15463"/>
    <cellStyle name="RowTitles1-Detail 3 2 2 3 2 5 2" xfId="15464"/>
    <cellStyle name="RowTitles1-Detail 3 2 2 3 2 5 2 2" xfId="15465"/>
    <cellStyle name="RowTitles1-Detail 3 2 2 3 2 5 3" xfId="15466"/>
    <cellStyle name="RowTitles1-Detail 3 2 2 3 2 6" xfId="15467"/>
    <cellStyle name="RowTitles1-Detail 3 2 2 3 2 6 2" xfId="15468"/>
    <cellStyle name="RowTitles1-Detail 3 2 2 3 2 6 2 2" xfId="15469"/>
    <cellStyle name="RowTitles1-Detail 3 2 2 3 2 7" xfId="15470"/>
    <cellStyle name="RowTitles1-Detail 3 2 2 3 2 7 2" xfId="15471"/>
    <cellStyle name="RowTitles1-Detail 3 2 2 3 2 8" xfId="15472"/>
    <cellStyle name="RowTitles1-Detail 3 2 2 3 3" xfId="15473"/>
    <cellStyle name="RowTitles1-Detail 3 2 2 3 3 2" xfId="15474"/>
    <cellStyle name="RowTitles1-Detail 3 2 2 3 3 2 2" xfId="15475"/>
    <cellStyle name="RowTitles1-Detail 3 2 2 3 3 2 2 2" xfId="15476"/>
    <cellStyle name="RowTitles1-Detail 3 2 2 3 3 2 2 2 2" xfId="15477"/>
    <cellStyle name="RowTitles1-Detail 3 2 2 3 3 2 2 3" xfId="15478"/>
    <cellStyle name="RowTitles1-Detail 3 2 2 3 3 2 3" xfId="15479"/>
    <cellStyle name="RowTitles1-Detail 3 2 2 3 3 2 3 2" xfId="15480"/>
    <cellStyle name="RowTitles1-Detail 3 2 2 3 3 2 3 2 2" xfId="15481"/>
    <cellStyle name="RowTitles1-Detail 3 2 2 3 3 2 4" xfId="15482"/>
    <cellStyle name="RowTitles1-Detail 3 2 2 3 3 2 4 2" xfId="15483"/>
    <cellStyle name="RowTitles1-Detail 3 2 2 3 3 2 5" xfId="15484"/>
    <cellStyle name="RowTitles1-Detail 3 2 2 3 3 3" xfId="15485"/>
    <cellStyle name="RowTitles1-Detail 3 2 2 3 3 3 2" xfId="15486"/>
    <cellStyle name="RowTitles1-Detail 3 2 2 3 3 3 2 2" xfId="15487"/>
    <cellStyle name="RowTitles1-Detail 3 2 2 3 3 3 2 2 2" xfId="15488"/>
    <cellStyle name="RowTitles1-Detail 3 2 2 3 3 3 2 3" xfId="15489"/>
    <cellStyle name="RowTitles1-Detail 3 2 2 3 3 3 3" xfId="15490"/>
    <cellStyle name="RowTitles1-Detail 3 2 2 3 3 3 3 2" xfId="15491"/>
    <cellStyle name="RowTitles1-Detail 3 2 2 3 3 3 3 2 2" xfId="15492"/>
    <cellStyle name="RowTitles1-Detail 3 2 2 3 3 3 4" xfId="15493"/>
    <cellStyle name="RowTitles1-Detail 3 2 2 3 3 3 4 2" xfId="15494"/>
    <cellStyle name="RowTitles1-Detail 3 2 2 3 3 3 5" xfId="15495"/>
    <cellStyle name="RowTitles1-Detail 3 2 2 3 3 4" xfId="15496"/>
    <cellStyle name="RowTitles1-Detail 3 2 2 3 3 4 2" xfId="15497"/>
    <cellStyle name="RowTitles1-Detail 3 2 2 3 3 5" xfId="15498"/>
    <cellStyle name="RowTitles1-Detail 3 2 2 3 3 5 2" xfId="15499"/>
    <cellStyle name="RowTitles1-Detail 3 2 2 3 3 5 2 2" xfId="15500"/>
    <cellStyle name="RowTitles1-Detail 3 2 2 3 4" xfId="15501"/>
    <cellStyle name="RowTitles1-Detail 3 2 2 3 4 2" xfId="15502"/>
    <cellStyle name="RowTitles1-Detail 3 2 2 3 4 2 2" xfId="15503"/>
    <cellStyle name="RowTitles1-Detail 3 2 2 3 4 2 2 2" xfId="15504"/>
    <cellStyle name="RowTitles1-Detail 3 2 2 3 4 2 2 2 2" xfId="15505"/>
    <cellStyle name="RowTitles1-Detail 3 2 2 3 4 2 2 3" xfId="15506"/>
    <cellStyle name="RowTitles1-Detail 3 2 2 3 4 2 3" xfId="15507"/>
    <cellStyle name="RowTitles1-Detail 3 2 2 3 4 2 3 2" xfId="15508"/>
    <cellStyle name="RowTitles1-Detail 3 2 2 3 4 2 3 2 2" xfId="15509"/>
    <cellStyle name="RowTitles1-Detail 3 2 2 3 4 2 4" xfId="15510"/>
    <cellStyle name="RowTitles1-Detail 3 2 2 3 4 2 4 2" xfId="15511"/>
    <cellStyle name="RowTitles1-Detail 3 2 2 3 4 2 5" xfId="15512"/>
    <cellStyle name="RowTitles1-Detail 3 2 2 3 4 3" xfId="15513"/>
    <cellStyle name="RowTitles1-Detail 3 2 2 3 4 3 2" xfId="15514"/>
    <cellStyle name="RowTitles1-Detail 3 2 2 3 4 3 2 2" xfId="15515"/>
    <cellStyle name="RowTitles1-Detail 3 2 2 3 4 3 2 2 2" xfId="15516"/>
    <cellStyle name="RowTitles1-Detail 3 2 2 3 4 3 2 3" xfId="15517"/>
    <cellStyle name="RowTitles1-Detail 3 2 2 3 4 3 3" xfId="15518"/>
    <cellStyle name="RowTitles1-Detail 3 2 2 3 4 3 3 2" xfId="15519"/>
    <cellStyle name="RowTitles1-Detail 3 2 2 3 4 3 3 2 2" xfId="15520"/>
    <cellStyle name="RowTitles1-Detail 3 2 2 3 4 3 4" xfId="15521"/>
    <cellStyle name="RowTitles1-Detail 3 2 2 3 4 3 4 2" xfId="15522"/>
    <cellStyle name="RowTitles1-Detail 3 2 2 3 4 3 5" xfId="15523"/>
    <cellStyle name="RowTitles1-Detail 3 2 2 3 4 4" xfId="15524"/>
    <cellStyle name="RowTitles1-Detail 3 2 2 3 4 4 2" xfId="15525"/>
    <cellStyle name="RowTitles1-Detail 3 2 2 3 4 4 2 2" xfId="15526"/>
    <cellStyle name="RowTitles1-Detail 3 2 2 3 4 4 3" xfId="15527"/>
    <cellStyle name="RowTitles1-Detail 3 2 2 3 4 5" xfId="15528"/>
    <cellStyle name="RowTitles1-Detail 3 2 2 3 4 5 2" xfId="15529"/>
    <cellStyle name="RowTitles1-Detail 3 2 2 3 4 5 2 2" xfId="15530"/>
    <cellStyle name="RowTitles1-Detail 3 2 2 3 4 6" xfId="15531"/>
    <cellStyle name="RowTitles1-Detail 3 2 2 3 4 6 2" xfId="15532"/>
    <cellStyle name="RowTitles1-Detail 3 2 2 3 4 7" xfId="15533"/>
    <cellStyle name="RowTitles1-Detail 3 2 2 3 5" xfId="15534"/>
    <cellStyle name="RowTitles1-Detail 3 2 2 3 5 2" xfId="15535"/>
    <cellStyle name="RowTitles1-Detail 3 2 2 3 5 2 2" xfId="15536"/>
    <cellStyle name="RowTitles1-Detail 3 2 2 3 5 2 2 2" xfId="15537"/>
    <cellStyle name="RowTitles1-Detail 3 2 2 3 5 2 2 2 2" xfId="15538"/>
    <cellStyle name="RowTitles1-Detail 3 2 2 3 5 2 2 3" xfId="15539"/>
    <cellStyle name="RowTitles1-Detail 3 2 2 3 5 2 3" xfId="15540"/>
    <cellStyle name="RowTitles1-Detail 3 2 2 3 5 2 3 2" xfId="15541"/>
    <cellStyle name="RowTitles1-Detail 3 2 2 3 5 2 3 2 2" xfId="15542"/>
    <cellStyle name="RowTitles1-Detail 3 2 2 3 5 2 4" xfId="15543"/>
    <cellStyle name="RowTitles1-Detail 3 2 2 3 5 2 4 2" xfId="15544"/>
    <cellStyle name="RowTitles1-Detail 3 2 2 3 5 2 5" xfId="15545"/>
    <cellStyle name="RowTitles1-Detail 3 2 2 3 5 3" xfId="15546"/>
    <cellStyle name="RowTitles1-Detail 3 2 2 3 5 3 2" xfId="15547"/>
    <cellStyle name="RowTitles1-Detail 3 2 2 3 5 3 2 2" xfId="15548"/>
    <cellStyle name="RowTitles1-Detail 3 2 2 3 5 3 2 2 2" xfId="15549"/>
    <cellStyle name="RowTitles1-Detail 3 2 2 3 5 3 2 3" xfId="15550"/>
    <cellStyle name="RowTitles1-Detail 3 2 2 3 5 3 3" xfId="15551"/>
    <cellStyle name="RowTitles1-Detail 3 2 2 3 5 3 3 2" xfId="15552"/>
    <cellStyle name="RowTitles1-Detail 3 2 2 3 5 3 3 2 2" xfId="15553"/>
    <cellStyle name="RowTitles1-Detail 3 2 2 3 5 3 4" xfId="15554"/>
    <cellStyle name="RowTitles1-Detail 3 2 2 3 5 3 4 2" xfId="15555"/>
    <cellStyle name="RowTitles1-Detail 3 2 2 3 5 3 5" xfId="15556"/>
    <cellStyle name="RowTitles1-Detail 3 2 2 3 5 4" xfId="15557"/>
    <cellStyle name="RowTitles1-Detail 3 2 2 3 5 4 2" xfId="15558"/>
    <cellStyle name="RowTitles1-Detail 3 2 2 3 5 4 2 2" xfId="15559"/>
    <cellStyle name="RowTitles1-Detail 3 2 2 3 5 4 3" xfId="15560"/>
    <cellStyle name="RowTitles1-Detail 3 2 2 3 5 5" xfId="15561"/>
    <cellStyle name="RowTitles1-Detail 3 2 2 3 5 5 2" xfId="15562"/>
    <cellStyle name="RowTitles1-Detail 3 2 2 3 5 5 2 2" xfId="15563"/>
    <cellStyle name="RowTitles1-Detail 3 2 2 3 5 6" xfId="15564"/>
    <cellStyle name="RowTitles1-Detail 3 2 2 3 5 6 2" xfId="15565"/>
    <cellStyle name="RowTitles1-Detail 3 2 2 3 5 7" xfId="15566"/>
    <cellStyle name="RowTitles1-Detail 3 2 2 3 6" xfId="15567"/>
    <cellStyle name="RowTitles1-Detail 3 2 2 3 6 2" xfId="15568"/>
    <cellStyle name="RowTitles1-Detail 3 2 2 3 6 2 2" xfId="15569"/>
    <cellStyle name="RowTitles1-Detail 3 2 2 3 6 2 2 2" xfId="15570"/>
    <cellStyle name="RowTitles1-Detail 3 2 2 3 6 2 2 2 2" xfId="15571"/>
    <cellStyle name="RowTitles1-Detail 3 2 2 3 6 2 2 3" xfId="15572"/>
    <cellStyle name="RowTitles1-Detail 3 2 2 3 6 2 3" xfId="15573"/>
    <cellStyle name="RowTitles1-Detail 3 2 2 3 6 2 3 2" xfId="15574"/>
    <cellStyle name="RowTitles1-Detail 3 2 2 3 6 2 3 2 2" xfId="15575"/>
    <cellStyle name="RowTitles1-Detail 3 2 2 3 6 2 4" xfId="15576"/>
    <cellStyle name="RowTitles1-Detail 3 2 2 3 6 2 4 2" xfId="15577"/>
    <cellStyle name="RowTitles1-Detail 3 2 2 3 6 2 5" xfId="15578"/>
    <cellStyle name="RowTitles1-Detail 3 2 2 3 6 3" xfId="15579"/>
    <cellStyle name="RowTitles1-Detail 3 2 2 3 6 3 2" xfId="15580"/>
    <cellStyle name="RowTitles1-Detail 3 2 2 3 6 3 2 2" xfId="15581"/>
    <cellStyle name="RowTitles1-Detail 3 2 2 3 6 3 2 2 2" xfId="15582"/>
    <cellStyle name="RowTitles1-Detail 3 2 2 3 6 3 2 3" xfId="15583"/>
    <cellStyle name="RowTitles1-Detail 3 2 2 3 6 3 3" xfId="15584"/>
    <cellStyle name="RowTitles1-Detail 3 2 2 3 6 3 3 2" xfId="15585"/>
    <cellStyle name="RowTitles1-Detail 3 2 2 3 6 3 3 2 2" xfId="15586"/>
    <cellStyle name="RowTitles1-Detail 3 2 2 3 6 3 4" xfId="15587"/>
    <cellStyle name="RowTitles1-Detail 3 2 2 3 6 3 4 2" xfId="15588"/>
    <cellStyle name="RowTitles1-Detail 3 2 2 3 6 3 5" xfId="15589"/>
    <cellStyle name="RowTitles1-Detail 3 2 2 3 6 4" xfId="15590"/>
    <cellStyle name="RowTitles1-Detail 3 2 2 3 6 4 2" xfId="15591"/>
    <cellStyle name="RowTitles1-Detail 3 2 2 3 6 4 2 2" xfId="15592"/>
    <cellStyle name="RowTitles1-Detail 3 2 2 3 6 4 3" xfId="15593"/>
    <cellStyle name="RowTitles1-Detail 3 2 2 3 6 5" xfId="15594"/>
    <cellStyle name="RowTitles1-Detail 3 2 2 3 6 5 2" xfId="15595"/>
    <cellStyle name="RowTitles1-Detail 3 2 2 3 6 5 2 2" xfId="15596"/>
    <cellStyle name="RowTitles1-Detail 3 2 2 3 6 6" xfId="15597"/>
    <cellStyle name="RowTitles1-Detail 3 2 2 3 6 6 2" xfId="15598"/>
    <cellStyle name="RowTitles1-Detail 3 2 2 3 6 7" xfId="15599"/>
    <cellStyle name="RowTitles1-Detail 3 2 2 3 7" xfId="15600"/>
    <cellStyle name="RowTitles1-Detail 3 2 2 3 7 2" xfId="15601"/>
    <cellStyle name="RowTitles1-Detail 3 2 2 3 7 2 2" xfId="15602"/>
    <cellStyle name="RowTitles1-Detail 3 2 2 3 7 2 2 2" xfId="15603"/>
    <cellStyle name="RowTitles1-Detail 3 2 2 3 7 2 3" xfId="15604"/>
    <cellStyle name="RowTitles1-Detail 3 2 2 3 7 3" xfId="15605"/>
    <cellStyle name="RowTitles1-Detail 3 2 2 3 7 3 2" xfId="15606"/>
    <cellStyle name="RowTitles1-Detail 3 2 2 3 7 3 2 2" xfId="15607"/>
    <cellStyle name="RowTitles1-Detail 3 2 2 3 7 4" xfId="15608"/>
    <cellStyle name="RowTitles1-Detail 3 2 2 3 7 4 2" xfId="15609"/>
    <cellStyle name="RowTitles1-Detail 3 2 2 3 7 5" xfId="15610"/>
    <cellStyle name="RowTitles1-Detail 3 2 2 3 8" xfId="15611"/>
    <cellStyle name="RowTitles1-Detail 3 2 2 3 8 2" xfId="15612"/>
    <cellStyle name="RowTitles1-Detail 3 2 2 3 8 2 2" xfId="15613"/>
    <cellStyle name="RowTitles1-Detail 3 2 2 3 8 2 2 2" xfId="15614"/>
    <cellStyle name="RowTitles1-Detail 3 2 2 3 8 2 3" xfId="15615"/>
    <cellStyle name="RowTitles1-Detail 3 2 2 3 8 3" xfId="15616"/>
    <cellStyle name="RowTitles1-Detail 3 2 2 3 8 3 2" xfId="15617"/>
    <cellStyle name="RowTitles1-Detail 3 2 2 3 8 3 2 2" xfId="15618"/>
    <cellStyle name="RowTitles1-Detail 3 2 2 3 8 4" xfId="15619"/>
    <cellStyle name="RowTitles1-Detail 3 2 2 3 8 4 2" xfId="15620"/>
    <cellStyle name="RowTitles1-Detail 3 2 2 3 8 5" xfId="15621"/>
    <cellStyle name="RowTitles1-Detail 3 2 2 3 9" xfId="15622"/>
    <cellStyle name="RowTitles1-Detail 3 2 2 3 9 2" xfId="15623"/>
    <cellStyle name="RowTitles1-Detail 3 2 2 3 9 2 2" xfId="15624"/>
    <cellStyle name="RowTitles1-Detail 3 2 2 3_STUD aligned by INSTIT" xfId="15625"/>
    <cellStyle name="RowTitles1-Detail 3 2 2 4" xfId="15626"/>
    <cellStyle name="RowTitles1-Detail 3 2 2 4 2" xfId="15627"/>
    <cellStyle name="RowTitles1-Detail 3 2 2 4 2 2" xfId="15628"/>
    <cellStyle name="RowTitles1-Detail 3 2 2 4 2 2 2" xfId="15629"/>
    <cellStyle name="RowTitles1-Detail 3 2 2 4 2 2 2 2" xfId="15630"/>
    <cellStyle name="RowTitles1-Detail 3 2 2 4 2 2 2 2 2" xfId="15631"/>
    <cellStyle name="RowTitles1-Detail 3 2 2 4 2 2 2 3" xfId="15632"/>
    <cellStyle name="RowTitles1-Detail 3 2 2 4 2 2 3" xfId="15633"/>
    <cellStyle name="RowTitles1-Detail 3 2 2 4 2 2 3 2" xfId="15634"/>
    <cellStyle name="RowTitles1-Detail 3 2 2 4 2 2 3 2 2" xfId="15635"/>
    <cellStyle name="RowTitles1-Detail 3 2 2 4 2 2 4" xfId="15636"/>
    <cellStyle name="RowTitles1-Detail 3 2 2 4 2 2 4 2" xfId="15637"/>
    <cellStyle name="RowTitles1-Detail 3 2 2 4 2 2 5" xfId="15638"/>
    <cellStyle name="RowTitles1-Detail 3 2 2 4 2 3" xfId="15639"/>
    <cellStyle name="RowTitles1-Detail 3 2 2 4 2 3 2" xfId="15640"/>
    <cellStyle name="RowTitles1-Detail 3 2 2 4 2 3 2 2" xfId="15641"/>
    <cellStyle name="RowTitles1-Detail 3 2 2 4 2 3 2 2 2" xfId="15642"/>
    <cellStyle name="RowTitles1-Detail 3 2 2 4 2 3 2 3" xfId="15643"/>
    <cellStyle name="RowTitles1-Detail 3 2 2 4 2 3 3" xfId="15644"/>
    <cellStyle name="RowTitles1-Detail 3 2 2 4 2 3 3 2" xfId="15645"/>
    <cellStyle name="RowTitles1-Detail 3 2 2 4 2 3 3 2 2" xfId="15646"/>
    <cellStyle name="RowTitles1-Detail 3 2 2 4 2 3 4" xfId="15647"/>
    <cellStyle name="RowTitles1-Detail 3 2 2 4 2 3 4 2" xfId="15648"/>
    <cellStyle name="RowTitles1-Detail 3 2 2 4 2 3 5" xfId="15649"/>
    <cellStyle name="RowTitles1-Detail 3 2 2 4 2 4" xfId="15650"/>
    <cellStyle name="RowTitles1-Detail 3 2 2 4 2 4 2" xfId="15651"/>
    <cellStyle name="RowTitles1-Detail 3 2 2 4 2 5" xfId="15652"/>
    <cellStyle name="RowTitles1-Detail 3 2 2 4 2 5 2" xfId="15653"/>
    <cellStyle name="RowTitles1-Detail 3 2 2 4 2 5 2 2" xfId="15654"/>
    <cellStyle name="RowTitles1-Detail 3 2 2 4 2 5 3" xfId="15655"/>
    <cellStyle name="RowTitles1-Detail 3 2 2 4 2 6" xfId="15656"/>
    <cellStyle name="RowTitles1-Detail 3 2 2 4 2 6 2" xfId="15657"/>
    <cellStyle name="RowTitles1-Detail 3 2 2 4 2 6 2 2" xfId="15658"/>
    <cellStyle name="RowTitles1-Detail 3 2 2 4 3" xfId="15659"/>
    <cellStyle name="RowTitles1-Detail 3 2 2 4 3 2" xfId="15660"/>
    <cellStyle name="RowTitles1-Detail 3 2 2 4 3 2 2" xfId="15661"/>
    <cellStyle name="RowTitles1-Detail 3 2 2 4 3 2 2 2" xfId="15662"/>
    <cellStyle name="RowTitles1-Detail 3 2 2 4 3 2 2 2 2" xfId="15663"/>
    <cellStyle name="RowTitles1-Detail 3 2 2 4 3 2 2 3" xfId="15664"/>
    <cellStyle name="RowTitles1-Detail 3 2 2 4 3 2 3" xfId="15665"/>
    <cellStyle name="RowTitles1-Detail 3 2 2 4 3 2 3 2" xfId="15666"/>
    <cellStyle name="RowTitles1-Detail 3 2 2 4 3 2 3 2 2" xfId="15667"/>
    <cellStyle name="RowTitles1-Detail 3 2 2 4 3 2 4" xfId="15668"/>
    <cellStyle name="RowTitles1-Detail 3 2 2 4 3 2 4 2" xfId="15669"/>
    <cellStyle name="RowTitles1-Detail 3 2 2 4 3 2 5" xfId="15670"/>
    <cellStyle name="RowTitles1-Detail 3 2 2 4 3 3" xfId="15671"/>
    <cellStyle name="RowTitles1-Detail 3 2 2 4 3 3 2" xfId="15672"/>
    <cellStyle name="RowTitles1-Detail 3 2 2 4 3 3 2 2" xfId="15673"/>
    <cellStyle name="RowTitles1-Detail 3 2 2 4 3 3 2 2 2" xfId="15674"/>
    <cellStyle name="RowTitles1-Detail 3 2 2 4 3 3 2 3" xfId="15675"/>
    <cellStyle name="RowTitles1-Detail 3 2 2 4 3 3 3" xfId="15676"/>
    <cellStyle name="RowTitles1-Detail 3 2 2 4 3 3 3 2" xfId="15677"/>
    <cellStyle name="RowTitles1-Detail 3 2 2 4 3 3 3 2 2" xfId="15678"/>
    <cellStyle name="RowTitles1-Detail 3 2 2 4 3 3 4" xfId="15679"/>
    <cellStyle name="RowTitles1-Detail 3 2 2 4 3 3 4 2" xfId="15680"/>
    <cellStyle name="RowTitles1-Detail 3 2 2 4 3 3 5" xfId="15681"/>
    <cellStyle name="RowTitles1-Detail 3 2 2 4 3 4" xfId="15682"/>
    <cellStyle name="RowTitles1-Detail 3 2 2 4 3 4 2" xfId="15683"/>
    <cellStyle name="RowTitles1-Detail 3 2 2 4 3 5" xfId="15684"/>
    <cellStyle name="RowTitles1-Detail 3 2 2 4 3 5 2" xfId="15685"/>
    <cellStyle name="RowTitles1-Detail 3 2 2 4 3 5 2 2" xfId="15686"/>
    <cellStyle name="RowTitles1-Detail 3 2 2 4 3 6" xfId="15687"/>
    <cellStyle name="RowTitles1-Detail 3 2 2 4 3 6 2" xfId="15688"/>
    <cellStyle name="RowTitles1-Detail 3 2 2 4 3 7" xfId="15689"/>
    <cellStyle name="RowTitles1-Detail 3 2 2 4 4" xfId="15690"/>
    <cellStyle name="RowTitles1-Detail 3 2 2 4 4 2" xfId="15691"/>
    <cellStyle name="RowTitles1-Detail 3 2 2 4 4 2 2" xfId="15692"/>
    <cellStyle name="RowTitles1-Detail 3 2 2 4 4 2 2 2" xfId="15693"/>
    <cellStyle name="RowTitles1-Detail 3 2 2 4 4 2 2 2 2" xfId="15694"/>
    <cellStyle name="RowTitles1-Detail 3 2 2 4 4 2 2 3" xfId="15695"/>
    <cellStyle name="RowTitles1-Detail 3 2 2 4 4 2 3" xfId="15696"/>
    <cellStyle name="RowTitles1-Detail 3 2 2 4 4 2 3 2" xfId="15697"/>
    <cellStyle name="RowTitles1-Detail 3 2 2 4 4 2 3 2 2" xfId="15698"/>
    <cellStyle name="RowTitles1-Detail 3 2 2 4 4 2 4" xfId="15699"/>
    <cellStyle name="RowTitles1-Detail 3 2 2 4 4 2 4 2" xfId="15700"/>
    <cellStyle name="RowTitles1-Detail 3 2 2 4 4 2 5" xfId="15701"/>
    <cellStyle name="RowTitles1-Detail 3 2 2 4 4 3" xfId="15702"/>
    <cellStyle name="RowTitles1-Detail 3 2 2 4 4 3 2" xfId="15703"/>
    <cellStyle name="RowTitles1-Detail 3 2 2 4 4 3 2 2" xfId="15704"/>
    <cellStyle name="RowTitles1-Detail 3 2 2 4 4 3 2 2 2" xfId="15705"/>
    <cellStyle name="RowTitles1-Detail 3 2 2 4 4 3 2 3" xfId="15706"/>
    <cellStyle name="RowTitles1-Detail 3 2 2 4 4 3 3" xfId="15707"/>
    <cellStyle name="RowTitles1-Detail 3 2 2 4 4 3 3 2" xfId="15708"/>
    <cellStyle name="RowTitles1-Detail 3 2 2 4 4 3 3 2 2" xfId="15709"/>
    <cellStyle name="RowTitles1-Detail 3 2 2 4 4 3 4" xfId="15710"/>
    <cellStyle name="RowTitles1-Detail 3 2 2 4 4 3 4 2" xfId="15711"/>
    <cellStyle name="RowTitles1-Detail 3 2 2 4 4 3 5" xfId="15712"/>
    <cellStyle name="RowTitles1-Detail 3 2 2 4 4 4" xfId="15713"/>
    <cellStyle name="RowTitles1-Detail 3 2 2 4 4 4 2" xfId="15714"/>
    <cellStyle name="RowTitles1-Detail 3 2 2 4 4 5" xfId="15715"/>
    <cellStyle name="RowTitles1-Detail 3 2 2 4 4 5 2" xfId="15716"/>
    <cellStyle name="RowTitles1-Detail 3 2 2 4 4 5 2 2" xfId="15717"/>
    <cellStyle name="RowTitles1-Detail 3 2 2 4 4 5 3" xfId="15718"/>
    <cellStyle name="RowTitles1-Detail 3 2 2 4 4 6" xfId="15719"/>
    <cellStyle name="RowTitles1-Detail 3 2 2 4 4 6 2" xfId="15720"/>
    <cellStyle name="RowTitles1-Detail 3 2 2 4 4 6 2 2" xfId="15721"/>
    <cellStyle name="RowTitles1-Detail 3 2 2 4 4 7" xfId="15722"/>
    <cellStyle name="RowTitles1-Detail 3 2 2 4 4 7 2" xfId="15723"/>
    <cellStyle name="RowTitles1-Detail 3 2 2 4 4 8" xfId="15724"/>
    <cellStyle name="RowTitles1-Detail 3 2 2 4 5" xfId="15725"/>
    <cellStyle name="RowTitles1-Detail 3 2 2 4 5 2" xfId="15726"/>
    <cellStyle name="RowTitles1-Detail 3 2 2 4 5 2 2" xfId="15727"/>
    <cellStyle name="RowTitles1-Detail 3 2 2 4 5 2 2 2" xfId="15728"/>
    <cellStyle name="RowTitles1-Detail 3 2 2 4 5 2 2 2 2" xfId="15729"/>
    <cellStyle name="RowTitles1-Detail 3 2 2 4 5 2 2 3" xfId="15730"/>
    <cellStyle name="RowTitles1-Detail 3 2 2 4 5 2 3" xfId="15731"/>
    <cellStyle name="RowTitles1-Detail 3 2 2 4 5 2 3 2" xfId="15732"/>
    <cellStyle name="RowTitles1-Detail 3 2 2 4 5 2 3 2 2" xfId="15733"/>
    <cellStyle name="RowTitles1-Detail 3 2 2 4 5 2 4" xfId="15734"/>
    <cellStyle name="RowTitles1-Detail 3 2 2 4 5 2 4 2" xfId="15735"/>
    <cellStyle name="RowTitles1-Detail 3 2 2 4 5 2 5" xfId="15736"/>
    <cellStyle name="RowTitles1-Detail 3 2 2 4 5 3" xfId="15737"/>
    <cellStyle name="RowTitles1-Detail 3 2 2 4 5 3 2" xfId="15738"/>
    <cellStyle name="RowTitles1-Detail 3 2 2 4 5 3 2 2" xfId="15739"/>
    <cellStyle name="RowTitles1-Detail 3 2 2 4 5 3 2 2 2" xfId="15740"/>
    <cellStyle name="RowTitles1-Detail 3 2 2 4 5 3 2 3" xfId="15741"/>
    <cellStyle name="RowTitles1-Detail 3 2 2 4 5 3 3" xfId="15742"/>
    <cellStyle name="RowTitles1-Detail 3 2 2 4 5 3 3 2" xfId="15743"/>
    <cellStyle name="RowTitles1-Detail 3 2 2 4 5 3 3 2 2" xfId="15744"/>
    <cellStyle name="RowTitles1-Detail 3 2 2 4 5 3 4" xfId="15745"/>
    <cellStyle name="RowTitles1-Detail 3 2 2 4 5 3 4 2" xfId="15746"/>
    <cellStyle name="RowTitles1-Detail 3 2 2 4 5 3 5" xfId="15747"/>
    <cellStyle name="RowTitles1-Detail 3 2 2 4 5 4" xfId="15748"/>
    <cellStyle name="RowTitles1-Detail 3 2 2 4 5 4 2" xfId="15749"/>
    <cellStyle name="RowTitles1-Detail 3 2 2 4 5 4 2 2" xfId="15750"/>
    <cellStyle name="RowTitles1-Detail 3 2 2 4 5 4 3" xfId="15751"/>
    <cellStyle name="RowTitles1-Detail 3 2 2 4 5 5" xfId="15752"/>
    <cellStyle name="RowTitles1-Detail 3 2 2 4 5 5 2" xfId="15753"/>
    <cellStyle name="RowTitles1-Detail 3 2 2 4 5 5 2 2" xfId="15754"/>
    <cellStyle name="RowTitles1-Detail 3 2 2 4 5 6" xfId="15755"/>
    <cellStyle name="RowTitles1-Detail 3 2 2 4 5 6 2" xfId="15756"/>
    <cellStyle name="RowTitles1-Detail 3 2 2 4 5 7" xfId="15757"/>
    <cellStyle name="RowTitles1-Detail 3 2 2 4 6" xfId="15758"/>
    <cellStyle name="RowTitles1-Detail 3 2 2 4 6 2" xfId="15759"/>
    <cellStyle name="RowTitles1-Detail 3 2 2 4 6 2 2" xfId="15760"/>
    <cellStyle name="RowTitles1-Detail 3 2 2 4 6 2 2 2" xfId="15761"/>
    <cellStyle name="RowTitles1-Detail 3 2 2 4 6 2 2 2 2" xfId="15762"/>
    <cellStyle name="RowTitles1-Detail 3 2 2 4 6 2 2 3" xfId="15763"/>
    <cellStyle name="RowTitles1-Detail 3 2 2 4 6 2 3" xfId="15764"/>
    <cellStyle name="RowTitles1-Detail 3 2 2 4 6 2 3 2" xfId="15765"/>
    <cellStyle name="RowTitles1-Detail 3 2 2 4 6 2 3 2 2" xfId="15766"/>
    <cellStyle name="RowTitles1-Detail 3 2 2 4 6 2 4" xfId="15767"/>
    <cellStyle name="RowTitles1-Detail 3 2 2 4 6 2 4 2" xfId="15768"/>
    <cellStyle name="RowTitles1-Detail 3 2 2 4 6 2 5" xfId="15769"/>
    <cellStyle name="RowTitles1-Detail 3 2 2 4 6 3" xfId="15770"/>
    <cellStyle name="RowTitles1-Detail 3 2 2 4 6 3 2" xfId="15771"/>
    <cellStyle name="RowTitles1-Detail 3 2 2 4 6 3 2 2" xfId="15772"/>
    <cellStyle name="RowTitles1-Detail 3 2 2 4 6 3 2 2 2" xfId="15773"/>
    <cellStyle name="RowTitles1-Detail 3 2 2 4 6 3 2 3" xfId="15774"/>
    <cellStyle name="RowTitles1-Detail 3 2 2 4 6 3 3" xfId="15775"/>
    <cellStyle name="RowTitles1-Detail 3 2 2 4 6 3 3 2" xfId="15776"/>
    <cellStyle name="RowTitles1-Detail 3 2 2 4 6 3 3 2 2" xfId="15777"/>
    <cellStyle name="RowTitles1-Detail 3 2 2 4 6 3 4" xfId="15778"/>
    <cellStyle name="RowTitles1-Detail 3 2 2 4 6 3 4 2" xfId="15779"/>
    <cellStyle name="RowTitles1-Detail 3 2 2 4 6 3 5" xfId="15780"/>
    <cellStyle name="RowTitles1-Detail 3 2 2 4 6 4" xfId="15781"/>
    <cellStyle name="RowTitles1-Detail 3 2 2 4 6 4 2" xfId="15782"/>
    <cellStyle name="RowTitles1-Detail 3 2 2 4 6 4 2 2" xfId="15783"/>
    <cellStyle name="RowTitles1-Detail 3 2 2 4 6 4 3" xfId="15784"/>
    <cellStyle name="RowTitles1-Detail 3 2 2 4 6 5" xfId="15785"/>
    <cellStyle name="RowTitles1-Detail 3 2 2 4 6 5 2" xfId="15786"/>
    <cellStyle name="RowTitles1-Detail 3 2 2 4 6 5 2 2" xfId="15787"/>
    <cellStyle name="RowTitles1-Detail 3 2 2 4 6 6" xfId="15788"/>
    <cellStyle name="RowTitles1-Detail 3 2 2 4 6 6 2" xfId="15789"/>
    <cellStyle name="RowTitles1-Detail 3 2 2 4 6 7" xfId="15790"/>
    <cellStyle name="RowTitles1-Detail 3 2 2 4 7" xfId="15791"/>
    <cellStyle name="RowTitles1-Detail 3 2 2 4 7 2" xfId="15792"/>
    <cellStyle name="RowTitles1-Detail 3 2 2 4 7 2 2" xfId="15793"/>
    <cellStyle name="RowTitles1-Detail 3 2 2 4 7 2 2 2" xfId="15794"/>
    <cellStyle name="RowTitles1-Detail 3 2 2 4 7 2 3" xfId="15795"/>
    <cellStyle name="RowTitles1-Detail 3 2 2 4 7 3" xfId="15796"/>
    <cellStyle name="RowTitles1-Detail 3 2 2 4 7 3 2" xfId="15797"/>
    <cellStyle name="RowTitles1-Detail 3 2 2 4 7 3 2 2" xfId="15798"/>
    <cellStyle name="RowTitles1-Detail 3 2 2 4 7 4" xfId="15799"/>
    <cellStyle name="RowTitles1-Detail 3 2 2 4 7 4 2" xfId="15800"/>
    <cellStyle name="RowTitles1-Detail 3 2 2 4 7 5" xfId="15801"/>
    <cellStyle name="RowTitles1-Detail 3 2 2 4 8" xfId="15802"/>
    <cellStyle name="RowTitles1-Detail 3 2 2 4 8 2" xfId="15803"/>
    <cellStyle name="RowTitles1-Detail 3 2 2 4 9" xfId="15804"/>
    <cellStyle name="RowTitles1-Detail 3 2 2 4 9 2" xfId="15805"/>
    <cellStyle name="RowTitles1-Detail 3 2 2 4 9 2 2" xfId="15806"/>
    <cellStyle name="RowTitles1-Detail 3 2 2 4_STUD aligned by INSTIT" xfId="15807"/>
    <cellStyle name="RowTitles1-Detail 3 2 2 5" xfId="15808"/>
    <cellStyle name="RowTitles1-Detail 3 2 2 5 2" xfId="15809"/>
    <cellStyle name="RowTitles1-Detail 3 2 2 5 2 2" xfId="15810"/>
    <cellStyle name="RowTitles1-Detail 3 2 2 5 2 2 2" xfId="15811"/>
    <cellStyle name="RowTitles1-Detail 3 2 2 5 2 2 2 2" xfId="15812"/>
    <cellStyle name="RowTitles1-Detail 3 2 2 5 2 2 3" xfId="15813"/>
    <cellStyle name="RowTitles1-Detail 3 2 2 5 2 3" xfId="15814"/>
    <cellStyle name="RowTitles1-Detail 3 2 2 5 2 3 2" xfId="15815"/>
    <cellStyle name="RowTitles1-Detail 3 2 2 5 2 3 2 2" xfId="15816"/>
    <cellStyle name="RowTitles1-Detail 3 2 2 5 2 4" xfId="15817"/>
    <cellStyle name="RowTitles1-Detail 3 2 2 5 2 4 2" xfId="15818"/>
    <cellStyle name="RowTitles1-Detail 3 2 2 5 2 5" xfId="15819"/>
    <cellStyle name="RowTitles1-Detail 3 2 2 5 3" xfId="15820"/>
    <cellStyle name="RowTitles1-Detail 3 2 2 5 3 2" xfId="15821"/>
    <cellStyle name="RowTitles1-Detail 3 2 2 5 3 2 2" xfId="15822"/>
    <cellStyle name="RowTitles1-Detail 3 2 2 5 3 2 2 2" xfId="15823"/>
    <cellStyle name="RowTitles1-Detail 3 2 2 5 3 2 3" xfId="15824"/>
    <cellStyle name="RowTitles1-Detail 3 2 2 5 3 3" xfId="15825"/>
    <cellStyle name="RowTitles1-Detail 3 2 2 5 3 3 2" xfId="15826"/>
    <cellStyle name="RowTitles1-Detail 3 2 2 5 3 3 2 2" xfId="15827"/>
    <cellStyle name="RowTitles1-Detail 3 2 2 5 3 4" xfId="15828"/>
    <cellStyle name="RowTitles1-Detail 3 2 2 5 3 4 2" xfId="15829"/>
    <cellStyle name="RowTitles1-Detail 3 2 2 5 3 5" xfId="15830"/>
    <cellStyle name="RowTitles1-Detail 3 2 2 5 4" xfId="15831"/>
    <cellStyle name="RowTitles1-Detail 3 2 2 5 4 2" xfId="15832"/>
    <cellStyle name="RowTitles1-Detail 3 2 2 5 5" xfId="15833"/>
    <cellStyle name="RowTitles1-Detail 3 2 2 5 5 2" xfId="15834"/>
    <cellStyle name="RowTitles1-Detail 3 2 2 5 5 2 2" xfId="15835"/>
    <cellStyle name="RowTitles1-Detail 3 2 2 5 5 3" xfId="15836"/>
    <cellStyle name="RowTitles1-Detail 3 2 2 5 6" xfId="15837"/>
    <cellStyle name="RowTitles1-Detail 3 2 2 5 6 2" xfId="15838"/>
    <cellStyle name="RowTitles1-Detail 3 2 2 5 6 2 2" xfId="15839"/>
    <cellStyle name="RowTitles1-Detail 3 2 2 6" xfId="15840"/>
    <cellStyle name="RowTitles1-Detail 3 2 2 6 2" xfId="15841"/>
    <cellStyle name="RowTitles1-Detail 3 2 2 6 2 2" xfId="15842"/>
    <cellStyle name="RowTitles1-Detail 3 2 2 6 2 2 2" xfId="15843"/>
    <cellStyle name="RowTitles1-Detail 3 2 2 6 2 2 2 2" xfId="15844"/>
    <cellStyle name="RowTitles1-Detail 3 2 2 6 2 2 3" xfId="15845"/>
    <cellStyle name="RowTitles1-Detail 3 2 2 6 2 3" xfId="15846"/>
    <cellStyle name="RowTitles1-Detail 3 2 2 6 2 3 2" xfId="15847"/>
    <cellStyle name="RowTitles1-Detail 3 2 2 6 2 3 2 2" xfId="15848"/>
    <cellStyle name="RowTitles1-Detail 3 2 2 6 2 4" xfId="15849"/>
    <cellStyle name="RowTitles1-Detail 3 2 2 6 2 4 2" xfId="15850"/>
    <cellStyle name="RowTitles1-Detail 3 2 2 6 2 5" xfId="15851"/>
    <cellStyle name="RowTitles1-Detail 3 2 2 6 3" xfId="15852"/>
    <cellStyle name="RowTitles1-Detail 3 2 2 6 3 2" xfId="15853"/>
    <cellStyle name="RowTitles1-Detail 3 2 2 6 3 2 2" xfId="15854"/>
    <cellStyle name="RowTitles1-Detail 3 2 2 6 3 2 2 2" xfId="15855"/>
    <cellStyle name="RowTitles1-Detail 3 2 2 6 3 2 3" xfId="15856"/>
    <cellStyle name="RowTitles1-Detail 3 2 2 6 3 3" xfId="15857"/>
    <cellStyle name="RowTitles1-Detail 3 2 2 6 3 3 2" xfId="15858"/>
    <cellStyle name="RowTitles1-Detail 3 2 2 6 3 3 2 2" xfId="15859"/>
    <cellStyle name="RowTitles1-Detail 3 2 2 6 3 4" xfId="15860"/>
    <cellStyle name="RowTitles1-Detail 3 2 2 6 3 4 2" xfId="15861"/>
    <cellStyle name="RowTitles1-Detail 3 2 2 6 3 5" xfId="15862"/>
    <cellStyle name="RowTitles1-Detail 3 2 2 6 4" xfId="15863"/>
    <cellStyle name="RowTitles1-Detail 3 2 2 6 4 2" xfId="15864"/>
    <cellStyle name="RowTitles1-Detail 3 2 2 6 5" xfId="15865"/>
    <cellStyle name="RowTitles1-Detail 3 2 2 6 5 2" xfId="15866"/>
    <cellStyle name="RowTitles1-Detail 3 2 2 6 5 2 2" xfId="15867"/>
    <cellStyle name="RowTitles1-Detail 3 2 2 6 6" xfId="15868"/>
    <cellStyle name="RowTitles1-Detail 3 2 2 6 6 2" xfId="15869"/>
    <cellStyle name="RowTitles1-Detail 3 2 2 6 7" xfId="15870"/>
    <cellStyle name="RowTitles1-Detail 3 2 2 7" xfId="15871"/>
    <cellStyle name="RowTitles1-Detail 3 2 2 7 2" xfId="15872"/>
    <cellStyle name="RowTitles1-Detail 3 2 2 7 2 2" xfId="15873"/>
    <cellStyle name="RowTitles1-Detail 3 2 2 7 2 2 2" xfId="15874"/>
    <cellStyle name="RowTitles1-Detail 3 2 2 7 2 2 2 2" xfId="15875"/>
    <cellStyle name="RowTitles1-Detail 3 2 2 7 2 2 3" xfId="15876"/>
    <cellStyle name="RowTitles1-Detail 3 2 2 7 2 3" xfId="15877"/>
    <cellStyle name="RowTitles1-Detail 3 2 2 7 2 3 2" xfId="15878"/>
    <cellStyle name="RowTitles1-Detail 3 2 2 7 2 3 2 2" xfId="15879"/>
    <cellStyle name="RowTitles1-Detail 3 2 2 7 2 4" xfId="15880"/>
    <cellStyle name="RowTitles1-Detail 3 2 2 7 2 4 2" xfId="15881"/>
    <cellStyle name="RowTitles1-Detail 3 2 2 7 2 5" xfId="15882"/>
    <cellStyle name="RowTitles1-Detail 3 2 2 7 3" xfId="15883"/>
    <cellStyle name="RowTitles1-Detail 3 2 2 7 3 2" xfId="15884"/>
    <cellStyle name="RowTitles1-Detail 3 2 2 7 3 2 2" xfId="15885"/>
    <cellStyle name="RowTitles1-Detail 3 2 2 7 3 2 2 2" xfId="15886"/>
    <cellStyle name="RowTitles1-Detail 3 2 2 7 3 2 3" xfId="15887"/>
    <cellStyle name="RowTitles1-Detail 3 2 2 7 3 3" xfId="15888"/>
    <cellStyle name="RowTitles1-Detail 3 2 2 7 3 3 2" xfId="15889"/>
    <cellStyle name="RowTitles1-Detail 3 2 2 7 3 3 2 2" xfId="15890"/>
    <cellStyle name="RowTitles1-Detail 3 2 2 7 3 4" xfId="15891"/>
    <cellStyle name="RowTitles1-Detail 3 2 2 7 3 4 2" xfId="15892"/>
    <cellStyle name="RowTitles1-Detail 3 2 2 7 3 5" xfId="15893"/>
    <cellStyle name="RowTitles1-Detail 3 2 2 7 4" xfId="15894"/>
    <cellStyle name="RowTitles1-Detail 3 2 2 7 4 2" xfId="15895"/>
    <cellStyle name="RowTitles1-Detail 3 2 2 7 5" xfId="15896"/>
    <cellStyle name="RowTitles1-Detail 3 2 2 7 5 2" xfId="15897"/>
    <cellStyle name="RowTitles1-Detail 3 2 2 7 5 2 2" xfId="15898"/>
    <cellStyle name="RowTitles1-Detail 3 2 2 7 5 3" xfId="15899"/>
    <cellStyle name="RowTitles1-Detail 3 2 2 7 6" xfId="15900"/>
    <cellStyle name="RowTitles1-Detail 3 2 2 7 6 2" xfId="15901"/>
    <cellStyle name="RowTitles1-Detail 3 2 2 7 6 2 2" xfId="15902"/>
    <cellStyle name="RowTitles1-Detail 3 2 2 7 7" xfId="15903"/>
    <cellStyle name="RowTitles1-Detail 3 2 2 7 7 2" xfId="15904"/>
    <cellStyle name="RowTitles1-Detail 3 2 2 7 8" xfId="15905"/>
    <cellStyle name="RowTitles1-Detail 3 2 2 8" xfId="15906"/>
    <cellStyle name="RowTitles1-Detail 3 2 2 8 2" xfId="15907"/>
    <cellStyle name="RowTitles1-Detail 3 2 2 8 2 2" xfId="15908"/>
    <cellStyle name="RowTitles1-Detail 3 2 2 8 2 2 2" xfId="15909"/>
    <cellStyle name="RowTitles1-Detail 3 2 2 8 2 2 2 2" xfId="15910"/>
    <cellStyle name="RowTitles1-Detail 3 2 2 8 2 2 3" xfId="15911"/>
    <cellStyle name="RowTitles1-Detail 3 2 2 8 2 3" xfId="15912"/>
    <cellStyle name="RowTitles1-Detail 3 2 2 8 2 3 2" xfId="15913"/>
    <cellStyle name="RowTitles1-Detail 3 2 2 8 2 3 2 2" xfId="15914"/>
    <cellStyle name="RowTitles1-Detail 3 2 2 8 2 4" xfId="15915"/>
    <cellStyle name="RowTitles1-Detail 3 2 2 8 2 4 2" xfId="15916"/>
    <cellStyle name="RowTitles1-Detail 3 2 2 8 2 5" xfId="15917"/>
    <cellStyle name="RowTitles1-Detail 3 2 2 8 3" xfId="15918"/>
    <cellStyle name="RowTitles1-Detail 3 2 2 8 3 2" xfId="15919"/>
    <cellStyle name="RowTitles1-Detail 3 2 2 8 3 2 2" xfId="15920"/>
    <cellStyle name="RowTitles1-Detail 3 2 2 8 3 2 2 2" xfId="15921"/>
    <cellStyle name="RowTitles1-Detail 3 2 2 8 3 2 3" xfId="15922"/>
    <cellStyle name="RowTitles1-Detail 3 2 2 8 3 3" xfId="15923"/>
    <cellStyle name="RowTitles1-Detail 3 2 2 8 3 3 2" xfId="15924"/>
    <cellStyle name="RowTitles1-Detail 3 2 2 8 3 3 2 2" xfId="15925"/>
    <cellStyle name="RowTitles1-Detail 3 2 2 8 3 4" xfId="15926"/>
    <cellStyle name="RowTitles1-Detail 3 2 2 8 3 4 2" xfId="15927"/>
    <cellStyle name="RowTitles1-Detail 3 2 2 8 3 5" xfId="15928"/>
    <cellStyle name="RowTitles1-Detail 3 2 2 8 4" xfId="15929"/>
    <cellStyle name="RowTitles1-Detail 3 2 2 8 4 2" xfId="15930"/>
    <cellStyle name="RowTitles1-Detail 3 2 2 8 4 2 2" xfId="15931"/>
    <cellStyle name="RowTitles1-Detail 3 2 2 8 4 3" xfId="15932"/>
    <cellStyle name="RowTitles1-Detail 3 2 2 8 5" xfId="15933"/>
    <cellStyle name="RowTitles1-Detail 3 2 2 8 5 2" xfId="15934"/>
    <cellStyle name="RowTitles1-Detail 3 2 2 8 5 2 2" xfId="15935"/>
    <cellStyle name="RowTitles1-Detail 3 2 2 8 6" xfId="15936"/>
    <cellStyle name="RowTitles1-Detail 3 2 2 8 6 2" xfId="15937"/>
    <cellStyle name="RowTitles1-Detail 3 2 2 8 7" xfId="15938"/>
    <cellStyle name="RowTitles1-Detail 3 2 2 9" xfId="15939"/>
    <cellStyle name="RowTitles1-Detail 3 2 2 9 2" xfId="15940"/>
    <cellStyle name="RowTitles1-Detail 3 2 2 9 2 2" xfId="15941"/>
    <cellStyle name="RowTitles1-Detail 3 2 2 9 2 2 2" xfId="15942"/>
    <cellStyle name="RowTitles1-Detail 3 2 2 9 2 2 2 2" xfId="15943"/>
    <cellStyle name="RowTitles1-Detail 3 2 2 9 2 2 3" xfId="15944"/>
    <cellStyle name="RowTitles1-Detail 3 2 2 9 2 3" xfId="15945"/>
    <cellStyle name="RowTitles1-Detail 3 2 2 9 2 3 2" xfId="15946"/>
    <cellStyle name="RowTitles1-Detail 3 2 2 9 2 3 2 2" xfId="15947"/>
    <cellStyle name="RowTitles1-Detail 3 2 2 9 2 4" xfId="15948"/>
    <cellStyle name="RowTitles1-Detail 3 2 2 9 2 4 2" xfId="15949"/>
    <cellStyle name="RowTitles1-Detail 3 2 2 9 2 5" xfId="15950"/>
    <cellStyle name="RowTitles1-Detail 3 2 2 9 3" xfId="15951"/>
    <cellStyle name="RowTitles1-Detail 3 2 2 9 3 2" xfId="15952"/>
    <cellStyle name="RowTitles1-Detail 3 2 2 9 3 2 2" xfId="15953"/>
    <cellStyle name="RowTitles1-Detail 3 2 2 9 3 2 2 2" xfId="15954"/>
    <cellStyle name="RowTitles1-Detail 3 2 2 9 3 2 3" xfId="15955"/>
    <cellStyle name="RowTitles1-Detail 3 2 2 9 3 3" xfId="15956"/>
    <cellStyle name="RowTitles1-Detail 3 2 2 9 3 3 2" xfId="15957"/>
    <cellStyle name="RowTitles1-Detail 3 2 2 9 3 3 2 2" xfId="15958"/>
    <cellStyle name="RowTitles1-Detail 3 2 2 9 3 4" xfId="15959"/>
    <cellStyle name="RowTitles1-Detail 3 2 2 9 3 4 2" xfId="15960"/>
    <cellStyle name="RowTitles1-Detail 3 2 2 9 3 5" xfId="15961"/>
    <cellStyle name="RowTitles1-Detail 3 2 2 9 4" xfId="15962"/>
    <cellStyle name="RowTitles1-Detail 3 2 2 9 4 2" xfId="15963"/>
    <cellStyle name="RowTitles1-Detail 3 2 2 9 4 2 2" xfId="15964"/>
    <cellStyle name="RowTitles1-Detail 3 2 2 9 4 3" xfId="15965"/>
    <cellStyle name="RowTitles1-Detail 3 2 2 9 5" xfId="15966"/>
    <cellStyle name="RowTitles1-Detail 3 2 2 9 5 2" xfId="15967"/>
    <cellStyle name="RowTitles1-Detail 3 2 2 9 5 2 2" xfId="15968"/>
    <cellStyle name="RowTitles1-Detail 3 2 2 9 6" xfId="15969"/>
    <cellStyle name="RowTitles1-Detail 3 2 2 9 6 2" xfId="15970"/>
    <cellStyle name="RowTitles1-Detail 3 2 2 9 7" xfId="15971"/>
    <cellStyle name="RowTitles1-Detail 3 2 2_STUD aligned by INSTIT" xfId="15972"/>
    <cellStyle name="RowTitles1-Detail 3 2 3" xfId="15973"/>
    <cellStyle name="RowTitles1-Detail 3 2 3 2" xfId="15974"/>
    <cellStyle name="RowTitles1-Detail 3 2 3 2 2" xfId="15975"/>
    <cellStyle name="RowTitles1-Detail 3 2 3 2 2 2" xfId="15976"/>
    <cellStyle name="RowTitles1-Detail 3 2 3 2 2 2 2" xfId="15977"/>
    <cellStyle name="RowTitles1-Detail 3 2 3 2 2 2 2 2" xfId="15978"/>
    <cellStyle name="RowTitles1-Detail 3 2 3 2 2 2 3" xfId="15979"/>
    <cellStyle name="RowTitles1-Detail 3 2 3 2 2 3" xfId="15980"/>
    <cellStyle name="RowTitles1-Detail 3 2 3 2 2 3 2" xfId="15981"/>
    <cellStyle name="RowTitles1-Detail 3 2 3 2 2 3 2 2" xfId="15982"/>
    <cellStyle name="RowTitles1-Detail 3 2 3 2 2 4" xfId="15983"/>
    <cellStyle name="RowTitles1-Detail 3 2 3 2 2 4 2" xfId="15984"/>
    <cellStyle name="RowTitles1-Detail 3 2 3 2 2 5" xfId="15985"/>
    <cellStyle name="RowTitles1-Detail 3 2 3 2 3" xfId="15986"/>
    <cellStyle name="RowTitles1-Detail 3 2 3 2 3 2" xfId="15987"/>
    <cellStyle name="RowTitles1-Detail 3 2 3 2 3 2 2" xfId="15988"/>
    <cellStyle name="RowTitles1-Detail 3 2 3 2 3 2 2 2" xfId="15989"/>
    <cellStyle name="RowTitles1-Detail 3 2 3 2 3 2 3" xfId="15990"/>
    <cellStyle name="RowTitles1-Detail 3 2 3 2 3 3" xfId="15991"/>
    <cellStyle name="RowTitles1-Detail 3 2 3 2 3 3 2" xfId="15992"/>
    <cellStyle name="RowTitles1-Detail 3 2 3 2 3 3 2 2" xfId="15993"/>
    <cellStyle name="RowTitles1-Detail 3 2 3 2 3 4" xfId="15994"/>
    <cellStyle name="RowTitles1-Detail 3 2 3 2 3 4 2" xfId="15995"/>
    <cellStyle name="RowTitles1-Detail 3 2 3 2 3 5" xfId="15996"/>
    <cellStyle name="RowTitles1-Detail 3 2 3 2 4" xfId="15997"/>
    <cellStyle name="RowTitles1-Detail 3 2 3 2 4 2" xfId="15998"/>
    <cellStyle name="RowTitles1-Detail 3 2 3 2 5" xfId="15999"/>
    <cellStyle name="RowTitles1-Detail 3 2 3 2 5 2" xfId="16000"/>
    <cellStyle name="RowTitles1-Detail 3 2 3 2 5 2 2" xfId="16001"/>
    <cellStyle name="RowTitles1-Detail 3 2 3 3" xfId="16002"/>
    <cellStyle name="RowTitles1-Detail 3 2 3 3 2" xfId="16003"/>
    <cellStyle name="RowTitles1-Detail 3 2 3 3 2 2" xfId="16004"/>
    <cellStyle name="RowTitles1-Detail 3 2 3 3 2 2 2" xfId="16005"/>
    <cellStyle name="RowTitles1-Detail 3 2 3 3 2 2 2 2" xfId="16006"/>
    <cellStyle name="RowTitles1-Detail 3 2 3 3 2 2 3" xfId="16007"/>
    <cellStyle name="RowTitles1-Detail 3 2 3 3 2 3" xfId="16008"/>
    <cellStyle name="RowTitles1-Detail 3 2 3 3 2 3 2" xfId="16009"/>
    <cellStyle name="RowTitles1-Detail 3 2 3 3 2 3 2 2" xfId="16010"/>
    <cellStyle name="RowTitles1-Detail 3 2 3 3 2 4" xfId="16011"/>
    <cellStyle name="RowTitles1-Detail 3 2 3 3 2 4 2" xfId="16012"/>
    <cellStyle name="RowTitles1-Detail 3 2 3 3 2 5" xfId="16013"/>
    <cellStyle name="RowTitles1-Detail 3 2 3 3 3" xfId="16014"/>
    <cellStyle name="RowTitles1-Detail 3 2 3 3 3 2" xfId="16015"/>
    <cellStyle name="RowTitles1-Detail 3 2 3 3 3 2 2" xfId="16016"/>
    <cellStyle name="RowTitles1-Detail 3 2 3 3 3 2 2 2" xfId="16017"/>
    <cellStyle name="RowTitles1-Detail 3 2 3 3 3 2 3" xfId="16018"/>
    <cellStyle name="RowTitles1-Detail 3 2 3 3 3 3" xfId="16019"/>
    <cellStyle name="RowTitles1-Detail 3 2 3 3 3 3 2" xfId="16020"/>
    <cellStyle name="RowTitles1-Detail 3 2 3 3 3 3 2 2" xfId="16021"/>
    <cellStyle name="RowTitles1-Detail 3 2 3 3 3 4" xfId="16022"/>
    <cellStyle name="RowTitles1-Detail 3 2 3 3 3 4 2" xfId="16023"/>
    <cellStyle name="RowTitles1-Detail 3 2 3 3 3 5" xfId="16024"/>
    <cellStyle name="RowTitles1-Detail 3 2 3 3 4" xfId="16025"/>
    <cellStyle name="RowTitles1-Detail 3 2 3 3 4 2" xfId="16026"/>
    <cellStyle name="RowTitles1-Detail 3 2 3 3 5" xfId="16027"/>
    <cellStyle name="RowTitles1-Detail 3 2 3 3 5 2" xfId="16028"/>
    <cellStyle name="RowTitles1-Detail 3 2 3 3 5 2 2" xfId="16029"/>
    <cellStyle name="RowTitles1-Detail 3 2 3 3 5 3" xfId="16030"/>
    <cellStyle name="RowTitles1-Detail 3 2 3 3 6" xfId="16031"/>
    <cellStyle name="RowTitles1-Detail 3 2 3 3 6 2" xfId="16032"/>
    <cellStyle name="RowTitles1-Detail 3 2 3 3 6 2 2" xfId="16033"/>
    <cellStyle name="RowTitles1-Detail 3 2 3 3 7" xfId="16034"/>
    <cellStyle name="RowTitles1-Detail 3 2 3 3 7 2" xfId="16035"/>
    <cellStyle name="RowTitles1-Detail 3 2 3 3 8" xfId="16036"/>
    <cellStyle name="RowTitles1-Detail 3 2 3 4" xfId="16037"/>
    <cellStyle name="RowTitles1-Detail 3 2 3 4 2" xfId="16038"/>
    <cellStyle name="RowTitles1-Detail 3 2 3 4 2 2" xfId="16039"/>
    <cellStyle name="RowTitles1-Detail 3 2 3 4 2 2 2" xfId="16040"/>
    <cellStyle name="RowTitles1-Detail 3 2 3 4 2 2 2 2" xfId="16041"/>
    <cellStyle name="RowTitles1-Detail 3 2 3 4 2 2 3" xfId="16042"/>
    <cellStyle name="RowTitles1-Detail 3 2 3 4 2 3" xfId="16043"/>
    <cellStyle name="RowTitles1-Detail 3 2 3 4 2 3 2" xfId="16044"/>
    <cellStyle name="RowTitles1-Detail 3 2 3 4 2 3 2 2" xfId="16045"/>
    <cellStyle name="RowTitles1-Detail 3 2 3 4 2 4" xfId="16046"/>
    <cellStyle name="RowTitles1-Detail 3 2 3 4 2 4 2" xfId="16047"/>
    <cellStyle name="RowTitles1-Detail 3 2 3 4 2 5" xfId="16048"/>
    <cellStyle name="RowTitles1-Detail 3 2 3 4 3" xfId="16049"/>
    <cellStyle name="RowTitles1-Detail 3 2 3 4 3 2" xfId="16050"/>
    <cellStyle name="RowTitles1-Detail 3 2 3 4 3 2 2" xfId="16051"/>
    <cellStyle name="RowTitles1-Detail 3 2 3 4 3 2 2 2" xfId="16052"/>
    <cellStyle name="RowTitles1-Detail 3 2 3 4 3 2 3" xfId="16053"/>
    <cellStyle name="RowTitles1-Detail 3 2 3 4 3 3" xfId="16054"/>
    <cellStyle name="RowTitles1-Detail 3 2 3 4 3 3 2" xfId="16055"/>
    <cellStyle name="RowTitles1-Detail 3 2 3 4 3 3 2 2" xfId="16056"/>
    <cellStyle name="RowTitles1-Detail 3 2 3 4 3 4" xfId="16057"/>
    <cellStyle name="RowTitles1-Detail 3 2 3 4 3 4 2" xfId="16058"/>
    <cellStyle name="RowTitles1-Detail 3 2 3 4 3 5" xfId="16059"/>
    <cellStyle name="RowTitles1-Detail 3 2 3 4 4" xfId="16060"/>
    <cellStyle name="RowTitles1-Detail 3 2 3 4 4 2" xfId="16061"/>
    <cellStyle name="RowTitles1-Detail 3 2 3 4 4 2 2" xfId="16062"/>
    <cellStyle name="RowTitles1-Detail 3 2 3 4 4 3" xfId="16063"/>
    <cellStyle name="RowTitles1-Detail 3 2 3 4 5" xfId="16064"/>
    <cellStyle name="RowTitles1-Detail 3 2 3 4 5 2" xfId="16065"/>
    <cellStyle name="RowTitles1-Detail 3 2 3 4 5 2 2" xfId="16066"/>
    <cellStyle name="RowTitles1-Detail 3 2 3 4 6" xfId="16067"/>
    <cellStyle name="RowTitles1-Detail 3 2 3 4 6 2" xfId="16068"/>
    <cellStyle name="RowTitles1-Detail 3 2 3 4 7" xfId="16069"/>
    <cellStyle name="RowTitles1-Detail 3 2 3 5" xfId="16070"/>
    <cellStyle name="RowTitles1-Detail 3 2 3 5 2" xfId="16071"/>
    <cellStyle name="RowTitles1-Detail 3 2 3 5 2 2" xfId="16072"/>
    <cellStyle name="RowTitles1-Detail 3 2 3 5 2 2 2" xfId="16073"/>
    <cellStyle name="RowTitles1-Detail 3 2 3 5 2 2 2 2" xfId="16074"/>
    <cellStyle name="RowTitles1-Detail 3 2 3 5 2 2 3" xfId="16075"/>
    <cellStyle name="RowTitles1-Detail 3 2 3 5 2 3" xfId="16076"/>
    <cellStyle name="RowTitles1-Detail 3 2 3 5 2 3 2" xfId="16077"/>
    <cellStyle name="RowTitles1-Detail 3 2 3 5 2 3 2 2" xfId="16078"/>
    <cellStyle name="RowTitles1-Detail 3 2 3 5 2 4" xfId="16079"/>
    <cellStyle name="RowTitles1-Detail 3 2 3 5 2 4 2" xfId="16080"/>
    <cellStyle name="RowTitles1-Detail 3 2 3 5 2 5" xfId="16081"/>
    <cellStyle name="RowTitles1-Detail 3 2 3 5 3" xfId="16082"/>
    <cellStyle name="RowTitles1-Detail 3 2 3 5 3 2" xfId="16083"/>
    <cellStyle name="RowTitles1-Detail 3 2 3 5 3 2 2" xfId="16084"/>
    <cellStyle name="RowTitles1-Detail 3 2 3 5 3 2 2 2" xfId="16085"/>
    <cellStyle name="RowTitles1-Detail 3 2 3 5 3 2 3" xfId="16086"/>
    <cellStyle name="RowTitles1-Detail 3 2 3 5 3 3" xfId="16087"/>
    <cellStyle name="RowTitles1-Detail 3 2 3 5 3 3 2" xfId="16088"/>
    <cellStyle name="RowTitles1-Detail 3 2 3 5 3 3 2 2" xfId="16089"/>
    <cellStyle name="RowTitles1-Detail 3 2 3 5 3 4" xfId="16090"/>
    <cellStyle name="RowTitles1-Detail 3 2 3 5 3 4 2" xfId="16091"/>
    <cellStyle name="RowTitles1-Detail 3 2 3 5 3 5" xfId="16092"/>
    <cellStyle name="RowTitles1-Detail 3 2 3 5 4" xfId="16093"/>
    <cellStyle name="RowTitles1-Detail 3 2 3 5 4 2" xfId="16094"/>
    <cellStyle name="RowTitles1-Detail 3 2 3 5 4 2 2" xfId="16095"/>
    <cellStyle name="RowTitles1-Detail 3 2 3 5 4 3" xfId="16096"/>
    <cellStyle name="RowTitles1-Detail 3 2 3 5 5" xfId="16097"/>
    <cellStyle name="RowTitles1-Detail 3 2 3 5 5 2" xfId="16098"/>
    <cellStyle name="RowTitles1-Detail 3 2 3 5 5 2 2" xfId="16099"/>
    <cellStyle name="RowTitles1-Detail 3 2 3 5 6" xfId="16100"/>
    <cellStyle name="RowTitles1-Detail 3 2 3 5 6 2" xfId="16101"/>
    <cellStyle name="RowTitles1-Detail 3 2 3 5 7" xfId="16102"/>
    <cellStyle name="RowTitles1-Detail 3 2 3 6" xfId="16103"/>
    <cellStyle name="RowTitles1-Detail 3 2 3 6 2" xfId="16104"/>
    <cellStyle name="RowTitles1-Detail 3 2 3 6 2 2" xfId="16105"/>
    <cellStyle name="RowTitles1-Detail 3 2 3 6 2 2 2" xfId="16106"/>
    <cellStyle name="RowTitles1-Detail 3 2 3 6 2 2 2 2" xfId="16107"/>
    <cellStyle name="RowTitles1-Detail 3 2 3 6 2 2 3" xfId="16108"/>
    <cellStyle name="RowTitles1-Detail 3 2 3 6 2 3" xfId="16109"/>
    <cellStyle name="RowTitles1-Detail 3 2 3 6 2 3 2" xfId="16110"/>
    <cellStyle name="RowTitles1-Detail 3 2 3 6 2 3 2 2" xfId="16111"/>
    <cellStyle name="RowTitles1-Detail 3 2 3 6 2 4" xfId="16112"/>
    <cellStyle name="RowTitles1-Detail 3 2 3 6 2 4 2" xfId="16113"/>
    <cellStyle name="RowTitles1-Detail 3 2 3 6 2 5" xfId="16114"/>
    <cellStyle name="RowTitles1-Detail 3 2 3 6 3" xfId="16115"/>
    <cellStyle name="RowTitles1-Detail 3 2 3 6 3 2" xfId="16116"/>
    <cellStyle name="RowTitles1-Detail 3 2 3 6 3 2 2" xfId="16117"/>
    <cellStyle name="RowTitles1-Detail 3 2 3 6 3 2 2 2" xfId="16118"/>
    <cellStyle name="RowTitles1-Detail 3 2 3 6 3 2 3" xfId="16119"/>
    <cellStyle name="RowTitles1-Detail 3 2 3 6 3 3" xfId="16120"/>
    <cellStyle name="RowTitles1-Detail 3 2 3 6 3 3 2" xfId="16121"/>
    <cellStyle name="RowTitles1-Detail 3 2 3 6 3 3 2 2" xfId="16122"/>
    <cellStyle name="RowTitles1-Detail 3 2 3 6 3 4" xfId="16123"/>
    <cellStyle name="RowTitles1-Detail 3 2 3 6 3 4 2" xfId="16124"/>
    <cellStyle name="RowTitles1-Detail 3 2 3 6 3 5" xfId="16125"/>
    <cellStyle name="RowTitles1-Detail 3 2 3 6 4" xfId="16126"/>
    <cellStyle name="RowTitles1-Detail 3 2 3 6 4 2" xfId="16127"/>
    <cellStyle name="RowTitles1-Detail 3 2 3 6 4 2 2" xfId="16128"/>
    <cellStyle name="RowTitles1-Detail 3 2 3 6 4 3" xfId="16129"/>
    <cellStyle name="RowTitles1-Detail 3 2 3 6 5" xfId="16130"/>
    <cellStyle name="RowTitles1-Detail 3 2 3 6 5 2" xfId="16131"/>
    <cellStyle name="RowTitles1-Detail 3 2 3 6 5 2 2" xfId="16132"/>
    <cellStyle name="RowTitles1-Detail 3 2 3 6 6" xfId="16133"/>
    <cellStyle name="RowTitles1-Detail 3 2 3 6 6 2" xfId="16134"/>
    <cellStyle name="RowTitles1-Detail 3 2 3 6 7" xfId="16135"/>
    <cellStyle name="RowTitles1-Detail 3 2 3 7" xfId="16136"/>
    <cellStyle name="RowTitles1-Detail 3 2 3 7 2" xfId="16137"/>
    <cellStyle name="RowTitles1-Detail 3 2 3 7 2 2" xfId="16138"/>
    <cellStyle name="RowTitles1-Detail 3 2 3 7 2 2 2" xfId="16139"/>
    <cellStyle name="RowTitles1-Detail 3 2 3 7 2 3" xfId="16140"/>
    <cellStyle name="RowTitles1-Detail 3 2 3 7 3" xfId="16141"/>
    <cellStyle name="RowTitles1-Detail 3 2 3 7 3 2" xfId="16142"/>
    <cellStyle name="RowTitles1-Detail 3 2 3 7 3 2 2" xfId="16143"/>
    <cellStyle name="RowTitles1-Detail 3 2 3 7 4" xfId="16144"/>
    <cellStyle name="RowTitles1-Detail 3 2 3 7 4 2" xfId="16145"/>
    <cellStyle name="RowTitles1-Detail 3 2 3 7 5" xfId="16146"/>
    <cellStyle name="RowTitles1-Detail 3 2 3 8" xfId="16147"/>
    <cellStyle name="RowTitles1-Detail 3 2 3 8 2" xfId="16148"/>
    <cellStyle name="RowTitles1-Detail 3 2 3 9" xfId="16149"/>
    <cellStyle name="RowTitles1-Detail 3 2 3 9 2" xfId="16150"/>
    <cellStyle name="RowTitles1-Detail 3 2 3 9 2 2" xfId="16151"/>
    <cellStyle name="RowTitles1-Detail 3 2 3_STUD aligned by INSTIT" xfId="16152"/>
    <cellStyle name="RowTitles1-Detail 3 2 4" xfId="16153"/>
    <cellStyle name="RowTitles1-Detail 3 2 4 2" xfId="16154"/>
    <cellStyle name="RowTitles1-Detail 3 2 4 2 2" xfId="16155"/>
    <cellStyle name="RowTitles1-Detail 3 2 4 2 2 2" xfId="16156"/>
    <cellStyle name="RowTitles1-Detail 3 2 4 2 2 2 2" xfId="16157"/>
    <cellStyle name="RowTitles1-Detail 3 2 4 2 2 2 2 2" xfId="16158"/>
    <cellStyle name="RowTitles1-Detail 3 2 4 2 2 2 3" xfId="16159"/>
    <cellStyle name="RowTitles1-Detail 3 2 4 2 2 3" xfId="16160"/>
    <cellStyle name="RowTitles1-Detail 3 2 4 2 2 3 2" xfId="16161"/>
    <cellStyle name="RowTitles1-Detail 3 2 4 2 2 3 2 2" xfId="16162"/>
    <cellStyle name="RowTitles1-Detail 3 2 4 2 2 4" xfId="16163"/>
    <cellStyle name="RowTitles1-Detail 3 2 4 2 2 4 2" xfId="16164"/>
    <cellStyle name="RowTitles1-Detail 3 2 4 2 2 5" xfId="16165"/>
    <cellStyle name="RowTitles1-Detail 3 2 4 2 3" xfId="16166"/>
    <cellStyle name="RowTitles1-Detail 3 2 4 2 3 2" xfId="16167"/>
    <cellStyle name="RowTitles1-Detail 3 2 4 2 3 2 2" xfId="16168"/>
    <cellStyle name="RowTitles1-Detail 3 2 4 2 3 2 2 2" xfId="16169"/>
    <cellStyle name="RowTitles1-Detail 3 2 4 2 3 2 3" xfId="16170"/>
    <cellStyle name="RowTitles1-Detail 3 2 4 2 3 3" xfId="16171"/>
    <cellStyle name="RowTitles1-Detail 3 2 4 2 3 3 2" xfId="16172"/>
    <cellStyle name="RowTitles1-Detail 3 2 4 2 3 3 2 2" xfId="16173"/>
    <cellStyle name="RowTitles1-Detail 3 2 4 2 3 4" xfId="16174"/>
    <cellStyle name="RowTitles1-Detail 3 2 4 2 3 4 2" xfId="16175"/>
    <cellStyle name="RowTitles1-Detail 3 2 4 2 3 5" xfId="16176"/>
    <cellStyle name="RowTitles1-Detail 3 2 4 2 4" xfId="16177"/>
    <cellStyle name="RowTitles1-Detail 3 2 4 2 4 2" xfId="16178"/>
    <cellStyle name="RowTitles1-Detail 3 2 4 2 5" xfId="16179"/>
    <cellStyle name="RowTitles1-Detail 3 2 4 2 5 2" xfId="16180"/>
    <cellStyle name="RowTitles1-Detail 3 2 4 2 5 2 2" xfId="16181"/>
    <cellStyle name="RowTitles1-Detail 3 2 4 2 5 3" xfId="16182"/>
    <cellStyle name="RowTitles1-Detail 3 2 4 2 6" xfId="16183"/>
    <cellStyle name="RowTitles1-Detail 3 2 4 2 6 2" xfId="16184"/>
    <cellStyle name="RowTitles1-Detail 3 2 4 2 6 2 2" xfId="16185"/>
    <cellStyle name="RowTitles1-Detail 3 2 4 2 7" xfId="16186"/>
    <cellStyle name="RowTitles1-Detail 3 2 4 2 7 2" xfId="16187"/>
    <cellStyle name="RowTitles1-Detail 3 2 4 2 8" xfId="16188"/>
    <cellStyle name="RowTitles1-Detail 3 2 4 3" xfId="16189"/>
    <cellStyle name="RowTitles1-Detail 3 2 4 3 2" xfId="16190"/>
    <cellStyle name="RowTitles1-Detail 3 2 4 3 2 2" xfId="16191"/>
    <cellStyle name="RowTitles1-Detail 3 2 4 3 2 2 2" xfId="16192"/>
    <cellStyle name="RowTitles1-Detail 3 2 4 3 2 2 2 2" xfId="16193"/>
    <cellStyle name="RowTitles1-Detail 3 2 4 3 2 2 3" xfId="16194"/>
    <cellStyle name="RowTitles1-Detail 3 2 4 3 2 3" xfId="16195"/>
    <cellStyle name="RowTitles1-Detail 3 2 4 3 2 3 2" xfId="16196"/>
    <cellStyle name="RowTitles1-Detail 3 2 4 3 2 3 2 2" xfId="16197"/>
    <cellStyle name="RowTitles1-Detail 3 2 4 3 2 4" xfId="16198"/>
    <cellStyle name="RowTitles1-Detail 3 2 4 3 2 4 2" xfId="16199"/>
    <cellStyle name="RowTitles1-Detail 3 2 4 3 2 5" xfId="16200"/>
    <cellStyle name="RowTitles1-Detail 3 2 4 3 3" xfId="16201"/>
    <cellStyle name="RowTitles1-Detail 3 2 4 3 3 2" xfId="16202"/>
    <cellStyle name="RowTitles1-Detail 3 2 4 3 3 2 2" xfId="16203"/>
    <cellStyle name="RowTitles1-Detail 3 2 4 3 3 2 2 2" xfId="16204"/>
    <cellStyle name="RowTitles1-Detail 3 2 4 3 3 2 3" xfId="16205"/>
    <cellStyle name="RowTitles1-Detail 3 2 4 3 3 3" xfId="16206"/>
    <cellStyle name="RowTitles1-Detail 3 2 4 3 3 3 2" xfId="16207"/>
    <cellStyle name="RowTitles1-Detail 3 2 4 3 3 3 2 2" xfId="16208"/>
    <cellStyle name="RowTitles1-Detail 3 2 4 3 3 4" xfId="16209"/>
    <cellStyle name="RowTitles1-Detail 3 2 4 3 3 4 2" xfId="16210"/>
    <cellStyle name="RowTitles1-Detail 3 2 4 3 3 5" xfId="16211"/>
    <cellStyle name="RowTitles1-Detail 3 2 4 3 4" xfId="16212"/>
    <cellStyle name="RowTitles1-Detail 3 2 4 3 4 2" xfId="16213"/>
    <cellStyle name="RowTitles1-Detail 3 2 4 3 5" xfId="16214"/>
    <cellStyle name="RowTitles1-Detail 3 2 4 3 5 2" xfId="16215"/>
    <cellStyle name="RowTitles1-Detail 3 2 4 3 5 2 2" xfId="16216"/>
    <cellStyle name="RowTitles1-Detail 3 2 4 4" xfId="16217"/>
    <cellStyle name="RowTitles1-Detail 3 2 4 4 2" xfId="16218"/>
    <cellStyle name="RowTitles1-Detail 3 2 4 4 2 2" xfId="16219"/>
    <cellStyle name="RowTitles1-Detail 3 2 4 4 2 2 2" xfId="16220"/>
    <cellStyle name="RowTitles1-Detail 3 2 4 4 2 2 2 2" xfId="16221"/>
    <cellStyle name="RowTitles1-Detail 3 2 4 4 2 2 3" xfId="16222"/>
    <cellStyle name="RowTitles1-Detail 3 2 4 4 2 3" xfId="16223"/>
    <cellStyle name="RowTitles1-Detail 3 2 4 4 2 3 2" xfId="16224"/>
    <cellStyle name="RowTitles1-Detail 3 2 4 4 2 3 2 2" xfId="16225"/>
    <cellStyle name="RowTitles1-Detail 3 2 4 4 2 4" xfId="16226"/>
    <cellStyle name="RowTitles1-Detail 3 2 4 4 2 4 2" xfId="16227"/>
    <cellStyle name="RowTitles1-Detail 3 2 4 4 2 5" xfId="16228"/>
    <cellStyle name="RowTitles1-Detail 3 2 4 4 3" xfId="16229"/>
    <cellStyle name="RowTitles1-Detail 3 2 4 4 3 2" xfId="16230"/>
    <cellStyle name="RowTitles1-Detail 3 2 4 4 3 2 2" xfId="16231"/>
    <cellStyle name="RowTitles1-Detail 3 2 4 4 3 2 2 2" xfId="16232"/>
    <cellStyle name="RowTitles1-Detail 3 2 4 4 3 2 3" xfId="16233"/>
    <cellStyle name="RowTitles1-Detail 3 2 4 4 3 3" xfId="16234"/>
    <cellStyle name="RowTitles1-Detail 3 2 4 4 3 3 2" xfId="16235"/>
    <cellStyle name="RowTitles1-Detail 3 2 4 4 3 3 2 2" xfId="16236"/>
    <cellStyle name="RowTitles1-Detail 3 2 4 4 3 4" xfId="16237"/>
    <cellStyle name="RowTitles1-Detail 3 2 4 4 3 4 2" xfId="16238"/>
    <cellStyle name="RowTitles1-Detail 3 2 4 4 3 5" xfId="16239"/>
    <cellStyle name="RowTitles1-Detail 3 2 4 4 4" xfId="16240"/>
    <cellStyle name="RowTitles1-Detail 3 2 4 4 4 2" xfId="16241"/>
    <cellStyle name="RowTitles1-Detail 3 2 4 4 4 2 2" xfId="16242"/>
    <cellStyle name="RowTitles1-Detail 3 2 4 4 4 3" xfId="16243"/>
    <cellStyle name="RowTitles1-Detail 3 2 4 4 5" xfId="16244"/>
    <cellStyle name="RowTitles1-Detail 3 2 4 4 5 2" xfId="16245"/>
    <cellStyle name="RowTitles1-Detail 3 2 4 4 5 2 2" xfId="16246"/>
    <cellStyle name="RowTitles1-Detail 3 2 4 4 6" xfId="16247"/>
    <cellStyle name="RowTitles1-Detail 3 2 4 4 6 2" xfId="16248"/>
    <cellStyle name="RowTitles1-Detail 3 2 4 4 7" xfId="16249"/>
    <cellStyle name="RowTitles1-Detail 3 2 4 5" xfId="16250"/>
    <cellStyle name="RowTitles1-Detail 3 2 4 5 2" xfId="16251"/>
    <cellStyle name="RowTitles1-Detail 3 2 4 5 2 2" xfId="16252"/>
    <cellStyle name="RowTitles1-Detail 3 2 4 5 2 2 2" xfId="16253"/>
    <cellStyle name="RowTitles1-Detail 3 2 4 5 2 2 2 2" xfId="16254"/>
    <cellStyle name="RowTitles1-Detail 3 2 4 5 2 2 3" xfId="16255"/>
    <cellStyle name="RowTitles1-Detail 3 2 4 5 2 3" xfId="16256"/>
    <cellStyle name="RowTitles1-Detail 3 2 4 5 2 3 2" xfId="16257"/>
    <cellStyle name="RowTitles1-Detail 3 2 4 5 2 3 2 2" xfId="16258"/>
    <cellStyle name="RowTitles1-Detail 3 2 4 5 2 4" xfId="16259"/>
    <cellStyle name="RowTitles1-Detail 3 2 4 5 2 4 2" xfId="16260"/>
    <cellStyle name="RowTitles1-Detail 3 2 4 5 2 5" xfId="16261"/>
    <cellStyle name="RowTitles1-Detail 3 2 4 5 3" xfId="16262"/>
    <cellStyle name="RowTitles1-Detail 3 2 4 5 3 2" xfId="16263"/>
    <cellStyle name="RowTitles1-Detail 3 2 4 5 3 2 2" xfId="16264"/>
    <cellStyle name="RowTitles1-Detail 3 2 4 5 3 2 2 2" xfId="16265"/>
    <cellStyle name="RowTitles1-Detail 3 2 4 5 3 2 3" xfId="16266"/>
    <cellStyle name="RowTitles1-Detail 3 2 4 5 3 3" xfId="16267"/>
    <cellStyle name="RowTitles1-Detail 3 2 4 5 3 3 2" xfId="16268"/>
    <cellStyle name="RowTitles1-Detail 3 2 4 5 3 3 2 2" xfId="16269"/>
    <cellStyle name="RowTitles1-Detail 3 2 4 5 3 4" xfId="16270"/>
    <cellStyle name="RowTitles1-Detail 3 2 4 5 3 4 2" xfId="16271"/>
    <cellStyle name="RowTitles1-Detail 3 2 4 5 3 5" xfId="16272"/>
    <cellStyle name="RowTitles1-Detail 3 2 4 5 4" xfId="16273"/>
    <cellStyle name="RowTitles1-Detail 3 2 4 5 4 2" xfId="16274"/>
    <cellStyle name="RowTitles1-Detail 3 2 4 5 4 2 2" xfId="16275"/>
    <cellStyle name="RowTitles1-Detail 3 2 4 5 4 3" xfId="16276"/>
    <cellStyle name="RowTitles1-Detail 3 2 4 5 5" xfId="16277"/>
    <cellStyle name="RowTitles1-Detail 3 2 4 5 5 2" xfId="16278"/>
    <cellStyle name="RowTitles1-Detail 3 2 4 5 5 2 2" xfId="16279"/>
    <cellStyle name="RowTitles1-Detail 3 2 4 5 6" xfId="16280"/>
    <cellStyle name="RowTitles1-Detail 3 2 4 5 6 2" xfId="16281"/>
    <cellStyle name="RowTitles1-Detail 3 2 4 5 7" xfId="16282"/>
    <cellStyle name="RowTitles1-Detail 3 2 4 6" xfId="16283"/>
    <cellStyle name="RowTitles1-Detail 3 2 4 6 2" xfId="16284"/>
    <cellStyle name="RowTitles1-Detail 3 2 4 6 2 2" xfId="16285"/>
    <cellStyle name="RowTitles1-Detail 3 2 4 6 2 2 2" xfId="16286"/>
    <cellStyle name="RowTitles1-Detail 3 2 4 6 2 2 2 2" xfId="16287"/>
    <cellStyle name="RowTitles1-Detail 3 2 4 6 2 2 3" xfId="16288"/>
    <cellStyle name="RowTitles1-Detail 3 2 4 6 2 3" xfId="16289"/>
    <cellStyle name="RowTitles1-Detail 3 2 4 6 2 3 2" xfId="16290"/>
    <cellStyle name="RowTitles1-Detail 3 2 4 6 2 3 2 2" xfId="16291"/>
    <cellStyle name="RowTitles1-Detail 3 2 4 6 2 4" xfId="16292"/>
    <cellStyle name="RowTitles1-Detail 3 2 4 6 2 4 2" xfId="16293"/>
    <cellStyle name="RowTitles1-Detail 3 2 4 6 2 5" xfId="16294"/>
    <cellStyle name="RowTitles1-Detail 3 2 4 6 3" xfId="16295"/>
    <cellStyle name="RowTitles1-Detail 3 2 4 6 3 2" xfId="16296"/>
    <cellStyle name="RowTitles1-Detail 3 2 4 6 3 2 2" xfId="16297"/>
    <cellStyle name="RowTitles1-Detail 3 2 4 6 3 2 2 2" xfId="16298"/>
    <cellStyle name="RowTitles1-Detail 3 2 4 6 3 2 3" xfId="16299"/>
    <cellStyle name="RowTitles1-Detail 3 2 4 6 3 3" xfId="16300"/>
    <cellStyle name="RowTitles1-Detail 3 2 4 6 3 3 2" xfId="16301"/>
    <cellStyle name="RowTitles1-Detail 3 2 4 6 3 3 2 2" xfId="16302"/>
    <cellStyle name="RowTitles1-Detail 3 2 4 6 3 4" xfId="16303"/>
    <cellStyle name="RowTitles1-Detail 3 2 4 6 3 4 2" xfId="16304"/>
    <cellStyle name="RowTitles1-Detail 3 2 4 6 3 5" xfId="16305"/>
    <cellStyle name="RowTitles1-Detail 3 2 4 6 4" xfId="16306"/>
    <cellStyle name="RowTitles1-Detail 3 2 4 6 4 2" xfId="16307"/>
    <cellStyle name="RowTitles1-Detail 3 2 4 6 4 2 2" xfId="16308"/>
    <cellStyle name="RowTitles1-Detail 3 2 4 6 4 3" xfId="16309"/>
    <cellStyle name="RowTitles1-Detail 3 2 4 6 5" xfId="16310"/>
    <cellStyle name="RowTitles1-Detail 3 2 4 6 5 2" xfId="16311"/>
    <cellStyle name="RowTitles1-Detail 3 2 4 6 5 2 2" xfId="16312"/>
    <cellStyle name="RowTitles1-Detail 3 2 4 6 6" xfId="16313"/>
    <cellStyle name="RowTitles1-Detail 3 2 4 6 6 2" xfId="16314"/>
    <cellStyle name="RowTitles1-Detail 3 2 4 6 7" xfId="16315"/>
    <cellStyle name="RowTitles1-Detail 3 2 4 7" xfId="16316"/>
    <cellStyle name="RowTitles1-Detail 3 2 4 7 2" xfId="16317"/>
    <cellStyle name="RowTitles1-Detail 3 2 4 7 2 2" xfId="16318"/>
    <cellStyle name="RowTitles1-Detail 3 2 4 7 2 2 2" xfId="16319"/>
    <cellStyle name="RowTitles1-Detail 3 2 4 7 2 3" xfId="16320"/>
    <cellStyle name="RowTitles1-Detail 3 2 4 7 3" xfId="16321"/>
    <cellStyle name="RowTitles1-Detail 3 2 4 7 3 2" xfId="16322"/>
    <cellStyle name="RowTitles1-Detail 3 2 4 7 3 2 2" xfId="16323"/>
    <cellStyle name="RowTitles1-Detail 3 2 4 7 4" xfId="16324"/>
    <cellStyle name="RowTitles1-Detail 3 2 4 7 4 2" xfId="16325"/>
    <cellStyle name="RowTitles1-Detail 3 2 4 7 5" xfId="16326"/>
    <cellStyle name="RowTitles1-Detail 3 2 4 8" xfId="16327"/>
    <cellStyle name="RowTitles1-Detail 3 2 4 8 2" xfId="16328"/>
    <cellStyle name="RowTitles1-Detail 3 2 4 8 2 2" xfId="16329"/>
    <cellStyle name="RowTitles1-Detail 3 2 4 8 2 2 2" xfId="16330"/>
    <cellStyle name="RowTitles1-Detail 3 2 4 8 2 3" xfId="16331"/>
    <cellStyle name="RowTitles1-Detail 3 2 4 8 3" xfId="16332"/>
    <cellStyle name="RowTitles1-Detail 3 2 4 8 3 2" xfId="16333"/>
    <cellStyle name="RowTitles1-Detail 3 2 4 8 3 2 2" xfId="16334"/>
    <cellStyle name="RowTitles1-Detail 3 2 4 8 4" xfId="16335"/>
    <cellStyle name="RowTitles1-Detail 3 2 4 8 4 2" xfId="16336"/>
    <cellStyle name="RowTitles1-Detail 3 2 4 8 5" xfId="16337"/>
    <cellStyle name="RowTitles1-Detail 3 2 4 9" xfId="16338"/>
    <cellStyle name="RowTitles1-Detail 3 2 4 9 2" xfId="16339"/>
    <cellStyle name="RowTitles1-Detail 3 2 4 9 2 2" xfId="16340"/>
    <cellStyle name="RowTitles1-Detail 3 2 4_STUD aligned by INSTIT" xfId="16341"/>
    <cellStyle name="RowTitles1-Detail 3 2 5" xfId="16342"/>
    <cellStyle name="RowTitles1-Detail 3 2 5 2" xfId="16343"/>
    <cellStyle name="RowTitles1-Detail 3 2 5 2 2" xfId="16344"/>
    <cellStyle name="RowTitles1-Detail 3 2 5 2 2 2" xfId="16345"/>
    <cellStyle name="RowTitles1-Detail 3 2 5 2 2 2 2" xfId="16346"/>
    <cellStyle name="RowTitles1-Detail 3 2 5 2 2 2 2 2" xfId="16347"/>
    <cellStyle name="RowTitles1-Detail 3 2 5 2 2 2 3" xfId="16348"/>
    <cellStyle name="RowTitles1-Detail 3 2 5 2 2 3" xfId="16349"/>
    <cellStyle name="RowTitles1-Detail 3 2 5 2 2 3 2" xfId="16350"/>
    <cellStyle name="RowTitles1-Detail 3 2 5 2 2 3 2 2" xfId="16351"/>
    <cellStyle name="RowTitles1-Detail 3 2 5 2 2 4" xfId="16352"/>
    <cellStyle name="RowTitles1-Detail 3 2 5 2 2 4 2" xfId="16353"/>
    <cellStyle name="RowTitles1-Detail 3 2 5 2 2 5" xfId="16354"/>
    <cellStyle name="RowTitles1-Detail 3 2 5 2 3" xfId="16355"/>
    <cellStyle name="RowTitles1-Detail 3 2 5 2 3 2" xfId="16356"/>
    <cellStyle name="RowTitles1-Detail 3 2 5 2 3 2 2" xfId="16357"/>
    <cellStyle name="RowTitles1-Detail 3 2 5 2 3 2 2 2" xfId="16358"/>
    <cellStyle name="RowTitles1-Detail 3 2 5 2 3 2 3" xfId="16359"/>
    <cellStyle name="RowTitles1-Detail 3 2 5 2 3 3" xfId="16360"/>
    <cellStyle name="RowTitles1-Detail 3 2 5 2 3 3 2" xfId="16361"/>
    <cellStyle name="RowTitles1-Detail 3 2 5 2 3 3 2 2" xfId="16362"/>
    <cellStyle name="RowTitles1-Detail 3 2 5 2 3 4" xfId="16363"/>
    <cellStyle name="RowTitles1-Detail 3 2 5 2 3 4 2" xfId="16364"/>
    <cellStyle name="RowTitles1-Detail 3 2 5 2 3 5" xfId="16365"/>
    <cellStyle name="RowTitles1-Detail 3 2 5 2 4" xfId="16366"/>
    <cellStyle name="RowTitles1-Detail 3 2 5 2 4 2" xfId="16367"/>
    <cellStyle name="RowTitles1-Detail 3 2 5 2 5" xfId="16368"/>
    <cellStyle name="RowTitles1-Detail 3 2 5 2 5 2" xfId="16369"/>
    <cellStyle name="RowTitles1-Detail 3 2 5 2 5 2 2" xfId="16370"/>
    <cellStyle name="RowTitles1-Detail 3 2 5 2 5 3" xfId="16371"/>
    <cellStyle name="RowTitles1-Detail 3 2 5 2 6" xfId="16372"/>
    <cellStyle name="RowTitles1-Detail 3 2 5 2 6 2" xfId="16373"/>
    <cellStyle name="RowTitles1-Detail 3 2 5 2 6 2 2" xfId="16374"/>
    <cellStyle name="RowTitles1-Detail 3 2 5 3" xfId="16375"/>
    <cellStyle name="RowTitles1-Detail 3 2 5 3 2" xfId="16376"/>
    <cellStyle name="RowTitles1-Detail 3 2 5 3 2 2" xfId="16377"/>
    <cellStyle name="RowTitles1-Detail 3 2 5 3 2 2 2" xfId="16378"/>
    <cellStyle name="RowTitles1-Detail 3 2 5 3 2 2 2 2" xfId="16379"/>
    <cellStyle name="RowTitles1-Detail 3 2 5 3 2 2 3" xfId="16380"/>
    <cellStyle name="RowTitles1-Detail 3 2 5 3 2 3" xfId="16381"/>
    <cellStyle name="RowTitles1-Detail 3 2 5 3 2 3 2" xfId="16382"/>
    <cellStyle name="RowTitles1-Detail 3 2 5 3 2 3 2 2" xfId="16383"/>
    <cellStyle name="RowTitles1-Detail 3 2 5 3 2 4" xfId="16384"/>
    <cellStyle name="RowTitles1-Detail 3 2 5 3 2 4 2" xfId="16385"/>
    <cellStyle name="RowTitles1-Detail 3 2 5 3 2 5" xfId="16386"/>
    <cellStyle name="RowTitles1-Detail 3 2 5 3 3" xfId="16387"/>
    <cellStyle name="RowTitles1-Detail 3 2 5 3 3 2" xfId="16388"/>
    <cellStyle name="RowTitles1-Detail 3 2 5 3 3 2 2" xfId="16389"/>
    <cellStyle name="RowTitles1-Detail 3 2 5 3 3 2 2 2" xfId="16390"/>
    <cellStyle name="RowTitles1-Detail 3 2 5 3 3 2 3" xfId="16391"/>
    <cellStyle name="RowTitles1-Detail 3 2 5 3 3 3" xfId="16392"/>
    <cellStyle name="RowTitles1-Detail 3 2 5 3 3 3 2" xfId="16393"/>
    <cellStyle name="RowTitles1-Detail 3 2 5 3 3 3 2 2" xfId="16394"/>
    <cellStyle name="RowTitles1-Detail 3 2 5 3 3 4" xfId="16395"/>
    <cellStyle name="RowTitles1-Detail 3 2 5 3 3 4 2" xfId="16396"/>
    <cellStyle name="RowTitles1-Detail 3 2 5 3 3 5" xfId="16397"/>
    <cellStyle name="RowTitles1-Detail 3 2 5 3 4" xfId="16398"/>
    <cellStyle name="RowTitles1-Detail 3 2 5 3 4 2" xfId="16399"/>
    <cellStyle name="RowTitles1-Detail 3 2 5 3 5" xfId="16400"/>
    <cellStyle name="RowTitles1-Detail 3 2 5 3 5 2" xfId="16401"/>
    <cellStyle name="RowTitles1-Detail 3 2 5 3 5 2 2" xfId="16402"/>
    <cellStyle name="RowTitles1-Detail 3 2 5 3 6" xfId="16403"/>
    <cellStyle name="RowTitles1-Detail 3 2 5 3 6 2" xfId="16404"/>
    <cellStyle name="RowTitles1-Detail 3 2 5 3 7" xfId="16405"/>
    <cellStyle name="RowTitles1-Detail 3 2 5 4" xfId="16406"/>
    <cellStyle name="RowTitles1-Detail 3 2 5 4 2" xfId="16407"/>
    <cellStyle name="RowTitles1-Detail 3 2 5 4 2 2" xfId="16408"/>
    <cellStyle name="RowTitles1-Detail 3 2 5 4 2 2 2" xfId="16409"/>
    <cellStyle name="RowTitles1-Detail 3 2 5 4 2 2 2 2" xfId="16410"/>
    <cellStyle name="RowTitles1-Detail 3 2 5 4 2 2 3" xfId="16411"/>
    <cellStyle name="RowTitles1-Detail 3 2 5 4 2 3" xfId="16412"/>
    <cellStyle name="RowTitles1-Detail 3 2 5 4 2 3 2" xfId="16413"/>
    <cellStyle name="RowTitles1-Detail 3 2 5 4 2 3 2 2" xfId="16414"/>
    <cellStyle name="RowTitles1-Detail 3 2 5 4 2 4" xfId="16415"/>
    <cellStyle name="RowTitles1-Detail 3 2 5 4 2 4 2" xfId="16416"/>
    <cellStyle name="RowTitles1-Detail 3 2 5 4 2 5" xfId="16417"/>
    <cellStyle name="RowTitles1-Detail 3 2 5 4 3" xfId="16418"/>
    <cellStyle name="RowTitles1-Detail 3 2 5 4 3 2" xfId="16419"/>
    <cellStyle name="RowTitles1-Detail 3 2 5 4 3 2 2" xfId="16420"/>
    <cellStyle name="RowTitles1-Detail 3 2 5 4 3 2 2 2" xfId="16421"/>
    <cellStyle name="RowTitles1-Detail 3 2 5 4 3 2 3" xfId="16422"/>
    <cellStyle name="RowTitles1-Detail 3 2 5 4 3 3" xfId="16423"/>
    <cellStyle name="RowTitles1-Detail 3 2 5 4 3 3 2" xfId="16424"/>
    <cellStyle name="RowTitles1-Detail 3 2 5 4 3 3 2 2" xfId="16425"/>
    <cellStyle name="RowTitles1-Detail 3 2 5 4 3 4" xfId="16426"/>
    <cellStyle name="RowTitles1-Detail 3 2 5 4 3 4 2" xfId="16427"/>
    <cellStyle name="RowTitles1-Detail 3 2 5 4 3 5" xfId="16428"/>
    <cellStyle name="RowTitles1-Detail 3 2 5 4 4" xfId="16429"/>
    <cellStyle name="RowTitles1-Detail 3 2 5 4 4 2" xfId="16430"/>
    <cellStyle name="RowTitles1-Detail 3 2 5 4 5" xfId="16431"/>
    <cellStyle name="RowTitles1-Detail 3 2 5 4 5 2" xfId="16432"/>
    <cellStyle name="RowTitles1-Detail 3 2 5 4 5 2 2" xfId="16433"/>
    <cellStyle name="RowTitles1-Detail 3 2 5 4 5 3" xfId="16434"/>
    <cellStyle name="RowTitles1-Detail 3 2 5 4 6" xfId="16435"/>
    <cellStyle name="RowTitles1-Detail 3 2 5 4 6 2" xfId="16436"/>
    <cellStyle name="RowTitles1-Detail 3 2 5 4 6 2 2" xfId="16437"/>
    <cellStyle name="RowTitles1-Detail 3 2 5 4 7" xfId="16438"/>
    <cellStyle name="RowTitles1-Detail 3 2 5 4 7 2" xfId="16439"/>
    <cellStyle name="RowTitles1-Detail 3 2 5 4 8" xfId="16440"/>
    <cellStyle name="RowTitles1-Detail 3 2 5 5" xfId="16441"/>
    <cellStyle name="RowTitles1-Detail 3 2 5 5 2" xfId="16442"/>
    <cellStyle name="RowTitles1-Detail 3 2 5 5 2 2" xfId="16443"/>
    <cellStyle name="RowTitles1-Detail 3 2 5 5 2 2 2" xfId="16444"/>
    <cellStyle name="RowTitles1-Detail 3 2 5 5 2 2 2 2" xfId="16445"/>
    <cellStyle name="RowTitles1-Detail 3 2 5 5 2 2 3" xfId="16446"/>
    <cellStyle name="RowTitles1-Detail 3 2 5 5 2 3" xfId="16447"/>
    <cellStyle name="RowTitles1-Detail 3 2 5 5 2 3 2" xfId="16448"/>
    <cellStyle name="RowTitles1-Detail 3 2 5 5 2 3 2 2" xfId="16449"/>
    <cellStyle name="RowTitles1-Detail 3 2 5 5 2 4" xfId="16450"/>
    <cellStyle name="RowTitles1-Detail 3 2 5 5 2 4 2" xfId="16451"/>
    <cellStyle name="RowTitles1-Detail 3 2 5 5 2 5" xfId="16452"/>
    <cellStyle name="RowTitles1-Detail 3 2 5 5 3" xfId="16453"/>
    <cellStyle name="RowTitles1-Detail 3 2 5 5 3 2" xfId="16454"/>
    <cellStyle name="RowTitles1-Detail 3 2 5 5 3 2 2" xfId="16455"/>
    <cellStyle name="RowTitles1-Detail 3 2 5 5 3 2 2 2" xfId="16456"/>
    <cellStyle name="RowTitles1-Detail 3 2 5 5 3 2 3" xfId="16457"/>
    <cellStyle name="RowTitles1-Detail 3 2 5 5 3 3" xfId="16458"/>
    <cellStyle name="RowTitles1-Detail 3 2 5 5 3 3 2" xfId="16459"/>
    <cellStyle name="RowTitles1-Detail 3 2 5 5 3 3 2 2" xfId="16460"/>
    <cellStyle name="RowTitles1-Detail 3 2 5 5 3 4" xfId="16461"/>
    <cellStyle name="RowTitles1-Detail 3 2 5 5 3 4 2" xfId="16462"/>
    <cellStyle name="RowTitles1-Detail 3 2 5 5 3 5" xfId="16463"/>
    <cellStyle name="RowTitles1-Detail 3 2 5 5 4" xfId="16464"/>
    <cellStyle name="RowTitles1-Detail 3 2 5 5 4 2" xfId="16465"/>
    <cellStyle name="RowTitles1-Detail 3 2 5 5 4 2 2" xfId="16466"/>
    <cellStyle name="RowTitles1-Detail 3 2 5 5 4 3" xfId="16467"/>
    <cellStyle name="RowTitles1-Detail 3 2 5 5 5" xfId="16468"/>
    <cellStyle name="RowTitles1-Detail 3 2 5 5 5 2" xfId="16469"/>
    <cellStyle name="RowTitles1-Detail 3 2 5 5 5 2 2" xfId="16470"/>
    <cellStyle name="RowTitles1-Detail 3 2 5 5 6" xfId="16471"/>
    <cellStyle name="RowTitles1-Detail 3 2 5 5 6 2" xfId="16472"/>
    <cellStyle name="RowTitles1-Detail 3 2 5 5 7" xfId="16473"/>
    <cellStyle name="RowTitles1-Detail 3 2 5 6" xfId="16474"/>
    <cellStyle name="RowTitles1-Detail 3 2 5 6 2" xfId="16475"/>
    <cellStyle name="RowTitles1-Detail 3 2 5 6 2 2" xfId="16476"/>
    <cellStyle name="RowTitles1-Detail 3 2 5 6 2 2 2" xfId="16477"/>
    <cellStyle name="RowTitles1-Detail 3 2 5 6 2 2 2 2" xfId="16478"/>
    <cellStyle name="RowTitles1-Detail 3 2 5 6 2 2 3" xfId="16479"/>
    <cellStyle name="RowTitles1-Detail 3 2 5 6 2 3" xfId="16480"/>
    <cellStyle name="RowTitles1-Detail 3 2 5 6 2 3 2" xfId="16481"/>
    <cellStyle name="RowTitles1-Detail 3 2 5 6 2 3 2 2" xfId="16482"/>
    <cellStyle name="RowTitles1-Detail 3 2 5 6 2 4" xfId="16483"/>
    <cellStyle name="RowTitles1-Detail 3 2 5 6 2 4 2" xfId="16484"/>
    <cellStyle name="RowTitles1-Detail 3 2 5 6 2 5" xfId="16485"/>
    <cellStyle name="RowTitles1-Detail 3 2 5 6 3" xfId="16486"/>
    <cellStyle name="RowTitles1-Detail 3 2 5 6 3 2" xfId="16487"/>
    <cellStyle name="RowTitles1-Detail 3 2 5 6 3 2 2" xfId="16488"/>
    <cellStyle name="RowTitles1-Detail 3 2 5 6 3 2 2 2" xfId="16489"/>
    <cellStyle name="RowTitles1-Detail 3 2 5 6 3 2 3" xfId="16490"/>
    <cellStyle name="RowTitles1-Detail 3 2 5 6 3 3" xfId="16491"/>
    <cellStyle name="RowTitles1-Detail 3 2 5 6 3 3 2" xfId="16492"/>
    <cellStyle name="RowTitles1-Detail 3 2 5 6 3 3 2 2" xfId="16493"/>
    <cellStyle name="RowTitles1-Detail 3 2 5 6 3 4" xfId="16494"/>
    <cellStyle name="RowTitles1-Detail 3 2 5 6 3 4 2" xfId="16495"/>
    <cellStyle name="RowTitles1-Detail 3 2 5 6 3 5" xfId="16496"/>
    <cellStyle name="RowTitles1-Detail 3 2 5 6 4" xfId="16497"/>
    <cellStyle name="RowTitles1-Detail 3 2 5 6 4 2" xfId="16498"/>
    <cellStyle name="RowTitles1-Detail 3 2 5 6 4 2 2" xfId="16499"/>
    <cellStyle name="RowTitles1-Detail 3 2 5 6 4 3" xfId="16500"/>
    <cellStyle name="RowTitles1-Detail 3 2 5 6 5" xfId="16501"/>
    <cellStyle name="RowTitles1-Detail 3 2 5 6 5 2" xfId="16502"/>
    <cellStyle name="RowTitles1-Detail 3 2 5 6 5 2 2" xfId="16503"/>
    <cellStyle name="RowTitles1-Detail 3 2 5 6 6" xfId="16504"/>
    <cellStyle name="RowTitles1-Detail 3 2 5 6 6 2" xfId="16505"/>
    <cellStyle name="RowTitles1-Detail 3 2 5 6 7" xfId="16506"/>
    <cellStyle name="RowTitles1-Detail 3 2 5 7" xfId="16507"/>
    <cellStyle name="RowTitles1-Detail 3 2 5 7 2" xfId="16508"/>
    <cellStyle name="RowTitles1-Detail 3 2 5 7 2 2" xfId="16509"/>
    <cellStyle name="RowTitles1-Detail 3 2 5 7 2 2 2" xfId="16510"/>
    <cellStyle name="RowTitles1-Detail 3 2 5 7 2 3" xfId="16511"/>
    <cellStyle name="RowTitles1-Detail 3 2 5 7 3" xfId="16512"/>
    <cellStyle name="RowTitles1-Detail 3 2 5 7 3 2" xfId="16513"/>
    <cellStyle name="RowTitles1-Detail 3 2 5 7 3 2 2" xfId="16514"/>
    <cellStyle name="RowTitles1-Detail 3 2 5 7 4" xfId="16515"/>
    <cellStyle name="RowTitles1-Detail 3 2 5 7 4 2" xfId="16516"/>
    <cellStyle name="RowTitles1-Detail 3 2 5 7 5" xfId="16517"/>
    <cellStyle name="RowTitles1-Detail 3 2 5 8" xfId="16518"/>
    <cellStyle name="RowTitles1-Detail 3 2 5 8 2" xfId="16519"/>
    <cellStyle name="RowTitles1-Detail 3 2 5 9" xfId="16520"/>
    <cellStyle name="RowTitles1-Detail 3 2 5 9 2" xfId="16521"/>
    <cellStyle name="RowTitles1-Detail 3 2 5 9 2 2" xfId="16522"/>
    <cellStyle name="RowTitles1-Detail 3 2 5_STUD aligned by INSTIT" xfId="16523"/>
    <cellStyle name="RowTitles1-Detail 3 2 6" xfId="16524"/>
    <cellStyle name="RowTitles1-Detail 3 2 6 2" xfId="16525"/>
    <cellStyle name="RowTitles1-Detail 3 2 6 2 2" xfId="16526"/>
    <cellStyle name="RowTitles1-Detail 3 2 6 2 2 2" xfId="16527"/>
    <cellStyle name="RowTitles1-Detail 3 2 6 2 2 2 2" xfId="16528"/>
    <cellStyle name="RowTitles1-Detail 3 2 6 2 2 3" xfId="16529"/>
    <cellStyle name="RowTitles1-Detail 3 2 6 2 3" xfId="16530"/>
    <cellStyle name="RowTitles1-Detail 3 2 6 2 3 2" xfId="16531"/>
    <cellStyle name="RowTitles1-Detail 3 2 6 2 3 2 2" xfId="16532"/>
    <cellStyle name="RowTitles1-Detail 3 2 6 2 4" xfId="16533"/>
    <cellStyle name="RowTitles1-Detail 3 2 6 2 4 2" xfId="16534"/>
    <cellStyle name="RowTitles1-Detail 3 2 6 2 5" xfId="16535"/>
    <cellStyle name="RowTitles1-Detail 3 2 6 3" xfId="16536"/>
    <cellStyle name="RowTitles1-Detail 3 2 6 3 2" xfId="16537"/>
    <cellStyle name="RowTitles1-Detail 3 2 6 3 2 2" xfId="16538"/>
    <cellStyle name="RowTitles1-Detail 3 2 6 3 2 2 2" xfId="16539"/>
    <cellStyle name="RowTitles1-Detail 3 2 6 3 2 3" xfId="16540"/>
    <cellStyle name="RowTitles1-Detail 3 2 6 3 3" xfId="16541"/>
    <cellStyle name="RowTitles1-Detail 3 2 6 3 3 2" xfId="16542"/>
    <cellStyle name="RowTitles1-Detail 3 2 6 3 3 2 2" xfId="16543"/>
    <cellStyle name="RowTitles1-Detail 3 2 6 3 4" xfId="16544"/>
    <cellStyle name="RowTitles1-Detail 3 2 6 3 4 2" xfId="16545"/>
    <cellStyle name="RowTitles1-Detail 3 2 6 3 5" xfId="16546"/>
    <cellStyle name="RowTitles1-Detail 3 2 6 4" xfId="16547"/>
    <cellStyle name="RowTitles1-Detail 3 2 6 4 2" xfId="16548"/>
    <cellStyle name="RowTitles1-Detail 3 2 6 5" xfId="16549"/>
    <cellStyle name="RowTitles1-Detail 3 2 6 5 2" xfId="16550"/>
    <cellStyle name="RowTitles1-Detail 3 2 6 5 2 2" xfId="16551"/>
    <cellStyle name="RowTitles1-Detail 3 2 6 5 3" xfId="16552"/>
    <cellStyle name="RowTitles1-Detail 3 2 6 6" xfId="16553"/>
    <cellStyle name="RowTitles1-Detail 3 2 6 6 2" xfId="16554"/>
    <cellStyle name="RowTitles1-Detail 3 2 6 6 2 2" xfId="16555"/>
    <cellStyle name="RowTitles1-Detail 3 2 7" xfId="16556"/>
    <cellStyle name="RowTitles1-Detail 3 2 7 2" xfId="16557"/>
    <cellStyle name="RowTitles1-Detail 3 2 7 2 2" xfId="16558"/>
    <cellStyle name="RowTitles1-Detail 3 2 7 2 2 2" xfId="16559"/>
    <cellStyle name="RowTitles1-Detail 3 2 7 2 2 2 2" xfId="16560"/>
    <cellStyle name="RowTitles1-Detail 3 2 7 2 2 3" xfId="16561"/>
    <cellStyle name="RowTitles1-Detail 3 2 7 2 3" xfId="16562"/>
    <cellStyle name="RowTitles1-Detail 3 2 7 2 3 2" xfId="16563"/>
    <cellStyle name="RowTitles1-Detail 3 2 7 2 3 2 2" xfId="16564"/>
    <cellStyle name="RowTitles1-Detail 3 2 7 2 4" xfId="16565"/>
    <cellStyle name="RowTitles1-Detail 3 2 7 2 4 2" xfId="16566"/>
    <cellStyle name="RowTitles1-Detail 3 2 7 2 5" xfId="16567"/>
    <cellStyle name="RowTitles1-Detail 3 2 7 3" xfId="16568"/>
    <cellStyle name="RowTitles1-Detail 3 2 7 3 2" xfId="16569"/>
    <cellStyle name="RowTitles1-Detail 3 2 7 3 2 2" xfId="16570"/>
    <cellStyle name="RowTitles1-Detail 3 2 7 3 2 2 2" xfId="16571"/>
    <cellStyle name="RowTitles1-Detail 3 2 7 3 2 3" xfId="16572"/>
    <cellStyle name="RowTitles1-Detail 3 2 7 3 3" xfId="16573"/>
    <cellStyle name="RowTitles1-Detail 3 2 7 3 3 2" xfId="16574"/>
    <cellStyle name="RowTitles1-Detail 3 2 7 3 3 2 2" xfId="16575"/>
    <cellStyle name="RowTitles1-Detail 3 2 7 3 4" xfId="16576"/>
    <cellStyle name="RowTitles1-Detail 3 2 7 3 4 2" xfId="16577"/>
    <cellStyle name="RowTitles1-Detail 3 2 7 3 5" xfId="16578"/>
    <cellStyle name="RowTitles1-Detail 3 2 7 4" xfId="16579"/>
    <cellStyle name="RowTitles1-Detail 3 2 7 4 2" xfId="16580"/>
    <cellStyle name="RowTitles1-Detail 3 2 7 5" xfId="16581"/>
    <cellStyle name="RowTitles1-Detail 3 2 7 5 2" xfId="16582"/>
    <cellStyle name="RowTitles1-Detail 3 2 7 5 2 2" xfId="16583"/>
    <cellStyle name="RowTitles1-Detail 3 2 7 6" xfId="16584"/>
    <cellStyle name="RowTitles1-Detail 3 2 7 6 2" xfId="16585"/>
    <cellStyle name="RowTitles1-Detail 3 2 7 7" xfId="16586"/>
    <cellStyle name="RowTitles1-Detail 3 2 8" xfId="16587"/>
    <cellStyle name="RowTitles1-Detail 3 2 8 2" xfId="16588"/>
    <cellStyle name="RowTitles1-Detail 3 2 8 2 2" xfId="16589"/>
    <cellStyle name="RowTitles1-Detail 3 2 8 2 2 2" xfId="16590"/>
    <cellStyle name="RowTitles1-Detail 3 2 8 2 2 2 2" xfId="16591"/>
    <cellStyle name="RowTitles1-Detail 3 2 8 2 2 3" xfId="16592"/>
    <cellStyle name="RowTitles1-Detail 3 2 8 2 3" xfId="16593"/>
    <cellStyle name="RowTitles1-Detail 3 2 8 2 3 2" xfId="16594"/>
    <cellStyle name="RowTitles1-Detail 3 2 8 2 3 2 2" xfId="16595"/>
    <cellStyle name="RowTitles1-Detail 3 2 8 2 4" xfId="16596"/>
    <cellStyle name="RowTitles1-Detail 3 2 8 2 4 2" xfId="16597"/>
    <cellStyle name="RowTitles1-Detail 3 2 8 2 5" xfId="16598"/>
    <cellStyle name="RowTitles1-Detail 3 2 8 3" xfId="16599"/>
    <cellStyle name="RowTitles1-Detail 3 2 8 3 2" xfId="16600"/>
    <cellStyle name="RowTitles1-Detail 3 2 8 3 2 2" xfId="16601"/>
    <cellStyle name="RowTitles1-Detail 3 2 8 3 2 2 2" xfId="16602"/>
    <cellStyle name="RowTitles1-Detail 3 2 8 3 2 3" xfId="16603"/>
    <cellStyle name="RowTitles1-Detail 3 2 8 3 3" xfId="16604"/>
    <cellStyle name="RowTitles1-Detail 3 2 8 3 3 2" xfId="16605"/>
    <cellStyle name="RowTitles1-Detail 3 2 8 3 3 2 2" xfId="16606"/>
    <cellStyle name="RowTitles1-Detail 3 2 8 3 4" xfId="16607"/>
    <cellStyle name="RowTitles1-Detail 3 2 8 3 4 2" xfId="16608"/>
    <cellStyle name="RowTitles1-Detail 3 2 8 3 5" xfId="16609"/>
    <cellStyle name="RowTitles1-Detail 3 2 8 4" xfId="16610"/>
    <cellStyle name="RowTitles1-Detail 3 2 8 4 2" xfId="16611"/>
    <cellStyle name="RowTitles1-Detail 3 2 8 5" xfId="16612"/>
    <cellStyle name="RowTitles1-Detail 3 2 8 5 2" xfId="16613"/>
    <cellStyle name="RowTitles1-Detail 3 2 8 5 2 2" xfId="16614"/>
    <cellStyle name="RowTitles1-Detail 3 2 8 5 3" xfId="16615"/>
    <cellStyle name="RowTitles1-Detail 3 2 8 6" xfId="16616"/>
    <cellStyle name="RowTitles1-Detail 3 2 8 6 2" xfId="16617"/>
    <cellStyle name="RowTitles1-Detail 3 2 8 6 2 2" xfId="16618"/>
    <cellStyle name="RowTitles1-Detail 3 2 8 7" xfId="16619"/>
    <cellStyle name="RowTitles1-Detail 3 2 8 7 2" xfId="16620"/>
    <cellStyle name="RowTitles1-Detail 3 2 8 8" xfId="16621"/>
    <cellStyle name="RowTitles1-Detail 3 2 9" xfId="16622"/>
    <cellStyle name="RowTitles1-Detail 3 2 9 2" xfId="16623"/>
    <cellStyle name="RowTitles1-Detail 3 2 9 2 2" xfId="16624"/>
    <cellStyle name="RowTitles1-Detail 3 2 9 2 2 2" xfId="16625"/>
    <cellStyle name="RowTitles1-Detail 3 2 9 2 2 2 2" xfId="16626"/>
    <cellStyle name="RowTitles1-Detail 3 2 9 2 2 3" xfId="16627"/>
    <cellStyle name="RowTitles1-Detail 3 2 9 2 3" xfId="16628"/>
    <cellStyle name="RowTitles1-Detail 3 2 9 2 3 2" xfId="16629"/>
    <cellStyle name="RowTitles1-Detail 3 2 9 2 3 2 2" xfId="16630"/>
    <cellStyle name="RowTitles1-Detail 3 2 9 2 4" xfId="16631"/>
    <cellStyle name="RowTitles1-Detail 3 2 9 2 4 2" xfId="16632"/>
    <cellStyle name="RowTitles1-Detail 3 2 9 2 5" xfId="16633"/>
    <cellStyle name="RowTitles1-Detail 3 2 9 3" xfId="16634"/>
    <cellStyle name="RowTitles1-Detail 3 2 9 3 2" xfId="16635"/>
    <cellStyle name="RowTitles1-Detail 3 2 9 3 2 2" xfId="16636"/>
    <cellStyle name="RowTitles1-Detail 3 2 9 3 2 2 2" xfId="16637"/>
    <cellStyle name="RowTitles1-Detail 3 2 9 3 2 3" xfId="16638"/>
    <cellStyle name="RowTitles1-Detail 3 2 9 3 3" xfId="16639"/>
    <cellStyle name="RowTitles1-Detail 3 2 9 3 3 2" xfId="16640"/>
    <cellStyle name="RowTitles1-Detail 3 2 9 3 3 2 2" xfId="16641"/>
    <cellStyle name="RowTitles1-Detail 3 2 9 3 4" xfId="16642"/>
    <cellStyle name="RowTitles1-Detail 3 2 9 3 4 2" xfId="16643"/>
    <cellStyle name="RowTitles1-Detail 3 2 9 3 5" xfId="16644"/>
    <cellStyle name="RowTitles1-Detail 3 2 9 4" xfId="16645"/>
    <cellStyle name="RowTitles1-Detail 3 2 9 4 2" xfId="16646"/>
    <cellStyle name="RowTitles1-Detail 3 2 9 4 2 2" xfId="16647"/>
    <cellStyle name="RowTitles1-Detail 3 2 9 4 3" xfId="16648"/>
    <cellStyle name="RowTitles1-Detail 3 2 9 5" xfId="16649"/>
    <cellStyle name="RowTitles1-Detail 3 2 9 5 2" xfId="16650"/>
    <cellStyle name="RowTitles1-Detail 3 2 9 5 2 2" xfId="16651"/>
    <cellStyle name="RowTitles1-Detail 3 2 9 6" xfId="16652"/>
    <cellStyle name="RowTitles1-Detail 3 2 9 6 2" xfId="16653"/>
    <cellStyle name="RowTitles1-Detail 3 2 9 7" xfId="16654"/>
    <cellStyle name="RowTitles1-Detail 3 2_STUD aligned by INSTIT" xfId="16655"/>
    <cellStyle name="RowTitles1-Detail 3 3" xfId="16656"/>
    <cellStyle name="RowTitles1-Detail 3 3 10" xfId="16657"/>
    <cellStyle name="RowTitles1-Detail 3 3 10 2" xfId="16658"/>
    <cellStyle name="RowTitles1-Detail 3 3 10 2 2" xfId="16659"/>
    <cellStyle name="RowTitles1-Detail 3 3 10 2 2 2" xfId="16660"/>
    <cellStyle name="RowTitles1-Detail 3 3 10 2 3" xfId="16661"/>
    <cellStyle name="RowTitles1-Detail 3 3 10 3" xfId="16662"/>
    <cellStyle name="RowTitles1-Detail 3 3 10 3 2" xfId="16663"/>
    <cellStyle name="RowTitles1-Detail 3 3 10 3 2 2" xfId="16664"/>
    <cellStyle name="RowTitles1-Detail 3 3 10 4" xfId="16665"/>
    <cellStyle name="RowTitles1-Detail 3 3 10 4 2" xfId="16666"/>
    <cellStyle name="RowTitles1-Detail 3 3 10 5" xfId="16667"/>
    <cellStyle name="RowTitles1-Detail 3 3 11" xfId="16668"/>
    <cellStyle name="RowTitles1-Detail 3 3 11 2" xfId="16669"/>
    <cellStyle name="RowTitles1-Detail 3 3 12" xfId="16670"/>
    <cellStyle name="RowTitles1-Detail 3 3 12 2" xfId="16671"/>
    <cellStyle name="RowTitles1-Detail 3 3 12 2 2" xfId="16672"/>
    <cellStyle name="RowTitles1-Detail 3 3 2" xfId="16673"/>
    <cellStyle name="RowTitles1-Detail 3 3 2 2" xfId="16674"/>
    <cellStyle name="RowTitles1-Detail 3 3 2 2 2" xfId="16675"/>
    <cellStyle name="RowTitles1-Detail 3 3 2 2 2 2" xfId="16676"/>
    <cellStyle name="RowTitles1-Detail 3 3 2 2 2 2 2" xfId="16677"/>
    <cellStyle name="RowTitles1-Detail 3 3 2 2 2 2 2 2" xfId="16678"/>
    <cellStyle name="RowTitles1-Detail 3 3 2 2 2 2 3" xfId="16679"/>
    <cellStyle name="RowTitles1-Detail 3 3 2 2 2 3" xfId="16680"/>
    <cellStyle name="RowTitles1-Detail 3 3 2 2 2 3 2" xfId="16681"/>
    <cellStyle name="RowTitles1-Detail 3 3 2 2 2 3 2 2" xfId="16682"/>
    <cellStyle name="RowTitles1-Detail 3 3 2 2 2 4" xfId="16683"/>
    <cellStyle name="RowTitles1-Detail 3 3 2 2 2 4 2" xfId="16684"/>
    <cellStyle name="RowTitles1-Detail 3 3 2 2 2 5" xfId="16685"/>
    <cellStyle name="RowTitles1-Detail 3 3 2 2 3" xfId="16686"/>
    <cellStyle name="RowTitles1-Detail 3 3 2 2 3 2" xfId="16687"/>
    <cellStyle name="RowTitles1-Detail 3 3 2 2 3 2 2" xfId="16688"/>
    <cellStyle name="RowTitles1-Detail 3 3 2 2 3 2 2 2" xfId="16689"/>
    <cellStyle name="RowTitles1-Detail 3 3 2 2 3 2 3" xfId="16690"/>
    <cellStyle name="RowTitles1-Detail 3 3 2 2 3 3" xfId="16691"/>
    <cellStyle name="RowTitles1-Detail 3 3 2 2 3 3 2" xfId="16692"/>
    <cellStyle name="RowTitles1-Detail 3 3 2 2 3 3 2 2" xfId="16693"/>
    <cellStyle name="RowTitles1-Detail 3 3 2 2 3 4" xfId="16694"/>
    <cellStyle name="RowTitles1-Detail 3 3 2 2 3 4 2" xfId="16695"/>
    <cellStyle name="RowTitles1-Detail 3 3 2 2 3 5" xfId="16696"/>
    <cellStyle name="RowTitles1-Detail 3 3 2 2 4" xfId="16697"/>
    <cellStyle name="RowTitles1-Detail 3 3 2 2 4 2" xfId="16698"/>
    <cellStyle name="RowTitles1-Detail 3 3 2 2 5" xfId="16699"/>
    <cellStyle name="RowTitles1-Detail 3 3 2 2 5 2" xfId="16700"/>
    <cellStyle name="RowTitles1-Detail 3 3 2 2 5 2 2" xfId="16701"/>
    <cellStyle name="RowTitles1-Detail 3 3 2 3" xfId="16702"/>
    <cellStyle name="RowTitles1-Detail 3 3 2 3 2" xfId="16703"/>
    <cellStyle name="RowTitles1-Detail 3 3 2 3 2 2" xfId="16704"/>
    <cellStyle name="RowTitles1-Detail 3 3 2 3 2 2 2" xfId="16705"/>
    <cellStyle name="RowTitles1-Detail 3 3 2 3 2 2 2 2" xfId="16706"/>
    <cellStyle name="RowTitles1-Detail 3 3 2 3 2 2 3" xfId="16707"/>
    <cellStyle name="RowTitles1-Detail 3 3 2 3 2 3" xfId="16708"/>
    <cellStyle name="RowTitles1-Detail 3 3 2 3 2 3 2" xfId="16709"/>
    <cellStyle name="RowTitles1-Detail 3 3 2 3 2 3 2 2" xfId="16710"/>
    <cellStyle name="RowTitles1-Detail 3 3 2 3 2 4" xfId="16711"/>
    <cellStyle name="RowTitles1-Detail 3 3 2 3 2 4 2" xfId="16712"/>
    <cellStyle name="RowTitles1-Detail 3 3 2 3 2 5" xfId="16713"/>
    <cellStyle name="RowTitles1-Detail 3 3 2 3 3" xfId="16714"/>
    <cellStyle name="RowTitles1-Detail 3 3 2 3 3 2" xfId="16715"/>
    <cellStyle name="RowTitles1-Detail 3 3 2 3 3 2 2" xfId="16716"/>
    <cellStyle name="RowTitles1-Detail 3 3 2 3 3 2 2 2" xfId="16717"/>
    <cellStyle name="RowTitles1-Detail 3 3 2 3 3 2 3" xfId="16718"/>
    <cellStyle name="RowTitles1-Detail 3 3 2 3 3 3" xfId="16719"/>
    <cellStyle name="RowTitles1-Detail 3 3 2 3 3 3 2" xfId="16720"/>
    <cellStyle name="RowTitles1-Detail 3 3 2 3 3 3 2 2" xfId="16721"/>
    <cellStyle name="RowTitles1-Detail 3 3 2 3 3 4" xfId="16722"/>
    <cellStyle name="RowTitles1-Detail 3 3 2 3 3 4 2" xfId="16723"/>
    <cellStyle name="RowTitles1-Detail 3 3 2 3 3 5" xfId="16724"/>
    <cellStyle name="RowTitles1-Detail 3 3 2 3 4" xfId="16725"/>
    <cellStyle name="RowTitles1-Detail 3 3 2 3 4 2" xfId="16726"/>
    <cellStyle name="RowTitles1-Detail 3 3 2 3 5" xfId="16727"/>
    <cellStyle name="RowTitles1-Detail 3 3 2 3 5 2" xfId="16728"/>
    <cellStyle name="RowTitles1-Detail 3 3 2 3 5 2 2" xfId="16729"/>
    <cellStyle name="RowTitles1-Detail 3 3 2 3 5 3" xfId="16730"/>
    <cellStyle name="RowTitles1-Detail 3 3 2 3 6" xfId="16731"/>
    <cellStyle name="RowTitles1-Detail 3 3 2 3 6 2" xfId="16732"/>
    <cellStyle name="RowTitles1-Detail 3 3 2 3 6 2 2" xfId="16733"/>
    <cellStyle name="RowTitles1-Detail 3 3 2 3 7" xfId="16734"/>
    <cellStyle name="RowTitles1-Detail 3 3 2 3 7 2" xfId="16735"/>
    <cellStyle name="RowTitles1-Detail 3 3 2 3 8" xfId="16736"/>
    <cellStyle name="RowTitles1-Detail 3 3 2 4" xfId="16737"/>
    <cellStyle name="RowTitles1-Detail 3 3 2 4 2" xfId="16738"/>
    <cellStyle name="RowTitles1-Detail 3 3 2 4 2 2" xfId="16739"/>
    <cellStyle name="RowTitles1-Detail 3 3 2 4 2 2 2" xfId="16740"/>
    <cellStyle name="RowTitles1-Detail 3 3 2 4 2 2 2 2" xfId="16741"/>
    <cellStyle name="RowTitles1-Detail 3 3 2 4 2 2 3" xfId="16742"/>
    <cellStyle name="RowTitles1-Detail 3 3 2 4 2 3" xfId="16743"/>
    <cellStyle name="RowTitles1-Detail 3 3 2 4 2 3 2" xfId="16744"/>
    <cellStyle name="RowTitles1-Detail 3 3 2 4 2 3 2 2" xfId="16745"/>
    <cellStyle name="RowTitles1-Detail 3 3 2 4 2 4" xfId="16746"/>
    <cellStyle name="RowTitles1-Detail 3 3 2 4 2 4 2" xfId="16747"/>
    <cellStyle name="RowTitles1-Detail 3 3 2 4 2 5" xfId="16748"/>
    <cellStyle name="RowTitles1-Detail 3 3 2 4 3" xfId="16749"/>
    <cellStyle name="RowTitles1-Detail 3 3 2 4 3 2" xfId="16750"/>
    <cellStyle name="RowTitles1-Detail 3 3 2 4 3 2 2" xfId="16751"/>
    <cellStyle name="RowTitles1-Detail 3 3 2 4 3 2 2 2" xfId="16752"/>
    <cellStyle name="RowTitles1-Detail 3 3 2 4 3 2 3" xfId="16753"/>
    <cellStyle name="RowTitles1-Detail 3 3 2 4 3 3" xfId="16754"/>
    <cellStyle name="RowTitles1-Detail 3 3 2 4 3 3 2" xfId="16755"/>
    <cellStyle name="RowTitles1-Detail 3 3 2 4 3 3 2 2" xfId="16756"/>
    <cellStyle name="RowTitles1-Detail 3 3 2 4 3 4" xfId="16757"/>
    <cellStyle name="RowTitles1-Detail 3 3 2 4 3 4 2" xfId="16758"/>
    <cellStyle name="RowTitles1-Detail 3 3 2 4 3 5" xfId="16759"/>
    <cellStyle name="RowTitles1-Detail 3 3 2 4 4" xfId="16760"/>
    <cellStyle name="RowTitles1-Detail 3 3 2 4 4 2" xfId="16761"/>
    <cellStyle name="RowTitles1-Detail 3 3 2 4 4 2 2" xfId="16762"/>
    <cellStyle name="RowTitles1-Detail 3 3 2 4 4 3" xfId="16763"/>
    <cellStyle name="RowTitles1-Detail 3 3 2 4 5" xfId="16764"/>
    <cellStyle name="RowTitles1-Detail 3 3 2 4 5 2" xfId="16765"/>
    <cellStyle name="RowTitles1-Detail 3 3 2 4 5 2 2" xfId="16766"/>
    <cellStyle name="RowTitles1-Detail 3 3 2 4 6" xfId="16767"/>
    <cellStyle name="RowTitles1-Detail 3 3 2 4 6 2" xfId="16768"/>
    <cellStyle name="RowTitles1-Detail 3 3 2 4 7" xfId="16769"/>
    <cellStyle name="RowTitles1-Detail 3 3 2 5" xfId="16770"/>
    <cellStyle name="RowTitles1-Detail 3 3 2 5 2" xfId="16771"/>
    <cellStyle name="RowTitles1-Detail 3 3 2 5 2 2" xfId="16772"/>
    <cellStyle name="RowTitles1-Detail 3 3 2 5 2 2 2" xfId="16773"/>
    <cellStyle name="RowTitles1-Detail 3 3 2 5 2 2 2 2" xfId="16774"/>
    <cellStyle name="RowTitles1-Detail 3 3 2 5 2 2 3" xfId="16775"/>
    <cellStyle name="RowTitles1-Detail 3 3 2 5 2 3" xfId="16776"/>
    <cellStyle name="RowTitles1-Detail 3 3 2 5 2 3 2" xfId="16777"/>
    <cellStyle name="RowTitles1-Detail 3 3 2 5 2 3 2 2" xfId="16778"/>
    <cellStyle name="RowTitles1-Detail 3 3 2 5 2 4" xfId="16779"/>
    <cellStyle name="RowTitles1-Detail 3 3 2 5 2 4 2" xfId="16780"/>
    <cellStyle name="RowTitles1-Detail 3 3 2 5 2 5" xfId="16781"/>
    <cellStyle name="RowTitles1-Detail 3 3 2 5 3" xfId="16782"/>
    <cellStyle name="RowTitles1-Detail 3 3 2 5 3 2" xfId="16783"/>
    <cellStyle name="RowTitles1-Detail 3 3 2 5 3 2 2" xfId="16784"/>
    <cellStyle name="RowTitles1-Detail 3 3 2 5 3 2 2 2" xfId="16785"/>
    <cellStyle name="RowTitles1-Detail 3 3 2 5 3 2 3" xfId="16786"/>
    <cellStyle name="RowTitles1-Detail 3 3 2 5 3 3" xfId="16787"/>
    <cellStyle name="RowTitles1-Detail 3 3 2 5 3 3 2" xfId="16788"/>
    <cellStyle name="RowTitles1-Detail 3 3 2 5 3 3 2 2" xfId="16789"/>
    <cellStyle name="RowTitles1-Detail 3 3 2 5 3 4" xfId="16790"/>
    <cellStyle name="RowTitles1-Detail 3 3 2 5 3 4 2" xfId="16791"/>
    <cellStyle name="RowTitles1-Detail 3 3 2 5 3 5" xfId="16792"/>
    <cellStyle name="RowTitles1-Detail 3 3 2 5 4" xfId="16793"/>
    <cellStyle name="RowTitles1-Detail 3 3 2 5 4 2" xfId="16794"/>
    <cellStyle name="RowTitles1-Detail 3 3 2 5 4 2 2" xfId="16795"/>
    <cellStyle name="RowTitles1-Detail 3 3 2 5 4 3" xfId="16796"/>
    <cellStyle name="RowTitles1-Detail 3 3 2 5 5" xfId="16797"/>
    <cellStyle name="RowTitles1-Detail 3 3 2 5 5 2" xfId="16798"/>
    <cellStyle name="RowTitles1-Detail 3 3 2 5 5 2 2" xfId="16799"/>
    <cellStyle name="RowTitles1-Detail 3 3 2 5 6" xfId="16800"/>
    <cellStyle name="RowTitles1-Detail 3 3 2 5 6 2" xfId="16801"/>
    <cellStyle name="RowTitles1-Detail 3 3 2 5 7" xfId="16802"/>
    <cellStyle name="RowTitles1-Detail 3 3 2 6" xfId="16803"/>
    <cellStyle name="RowTitles1-Detail 3 3 2 6 2" xfId="16804"/>
    <cellStyle name="RowTitles1-Detail 3 3 2 6 2 2" xfId="16805"/>
    <cellStyle name="RowTitles1-Detail 3 3 2 6 2 2 2" xfId="16806"/>
    <cellStyle name="RowTitles1-Detail 3 3 2 6 2 2 2 2" xfId="16807"/>
    <cellStyle name="RowTitles1-Detail 3 3 2 6 2 2 3" xfId="16808"/>
    <cellStyle name="RowTitles1-Detail 3 3 2 6 2 3" xfId="16809"/>
    <cellStyle name="RowTitles1-Detail 3 3 2 6 2 3 2" xfId="16810"/>
    <cellStyle name="RowTitles1-Detail 3 3 2 6 2 3 2 2" xfId="16811"/>
    <cellStyle name="RowTitles1-Detail 3 3 2 6 2 4" xfId="16812"/>
    <cellStyle name="RowTitles1-Detail 3 3 2 6 2 4 2" xfId="16813"/>
    <cellStyle name="RowTitles1-Detail 3 3 2 6 2 5" xfId="16814"/>
    <cellStyle name="RowTitles1-Detail 3 3 2 6 3" xfId="16815"/>
    <cellStyle name="RowTitles1-Detail 3 3 2 6 3 2" xfId="16816"/>
    <cellStyle name="RowTitles1-Detail 3 3 2 6 3 2 2" xfId="16817"/>
    <cellStyle name="RowTitles1-Detail 3 3 2 6 3 2 2 2" xfId="16818"/>
    <cellStyle name="RowTitles1-Detail 3 3 2 6 3 2 3" xfId="16819"/>
    <cellStyle name="RowTitles1-Detail 3 3 2 6 3 3" xfId="16820"/>
    <cellStyle name="RowTitles1-Detail 3 3 2 6 3 3 2" xfId="16821"/>
    <cellStyle name="RowTitles1-Detail 3 3 2 6 3 3 2 2" xfId="16822"/>
    <cellStyle name="RowTitles1-Detail 3 3 2 6 3 4" xfId="16823"/>
    <cellStyle name="RowTitles1-Detail 3 3 2 6 3 4 2" xfId="16824"/>
    <cellStyle name="RowTitles1-Detail 3 3 2 6 3 5" xfId="16825"/>
    <cellStyle name="RowTitles1-Detail 3 3 2 6 4" xfId="16826"/>
    <cellStyle name="RowTitles1-Detail 3 3 2 6 4 2" xfId="16827"/>
    <cellStyle name="RowTitles1-Detail 3 3 2 6 4 2 2" xfId="16828"/>
    <cellStyle name="RowTitles1-Detail 3 3 2 6 4 3" xfId="16829"/>
    <cellStyle name="RowTitles1-Detail 3 3 2 6 5" xfId="16830"/>
    <cellStyle name="RowTitles1-Detail 3 3 2 6 5 2" xfId="16831"/>
    <cellStyle name="RowTitles1-Detail 3 3 2 6 5 2 2" xfId="16832"/>
    <cellStyle name="RowTitles1-Detail 3 3 2 6 6" xfId="16833"/>
    <cellStyle name="RowTitles1-Detail 3 3 2 6 6 2" xfId="16834"/>
    <cellStyle name="RowTitles1-Detail 3 3 2 6 7" xfId="16835"/>
    <cellStyle name="RowTitles1-Detail 3 3 2 7" xfId="16836"/>
    <cellStyle name="RowTitles1-Detail 3 3 2 7 2" xfId="16837"/>
    <cellStyle name="RowTitles1-Detail 3 3 2 7 2 2" xfId="16838"/>
    <cellStyle name="RowTitles1-Detail 3 3 2 7 2 2 2" xfId="16839"/>
    <cellStyle name="RowTitles1-Detail 3 3 2 7 2 3" xfId="16840"/>
    <cellStyle name="RowTitles1-Detail 3 3 2 7 3" xfId="16841"/>
    <cellStyle name="RowTitles1-Detail 3 3 2 7 3 2" xfId="16842"/>
    <cellStyle name="RowTitles1-Detail 3 3 2 7 3 2 2" xfId="16843"/>
    <cellStyle name="RowTitles1-Detail 3 3 2 7 4" xfId="16844"/>
    <cellStyle name="RowTitles1-Detail 3 3 2 7 4 2" xfId="16845"/>
    <cellStyle name="RowTitles1-Detail 3 3 2 7 5" xfId="16846"/>
    <cellStyle name="RowTitles1-Detail 3 3 2 8" xfId="16847"/>
    <cellStyle name="RowTitles1-Detail 3 3 2 8 2" xfId="16848"/>
    <cellStyle name="RowTitles1-Detail 3 3 2 9" xfId="16849"/>
    <cellStyle name="RowTitles1-Detail 3 3 2 9 2" xfId="16850"/>
    <cellStyle name="RowTitles1-Detail 3 3 2 9 2 2" xfId="16851"/>
    <cellStyle name="RowTitles1-Detail 3 3 2_STUD aligned by INSTIT" xfId="16852"/>
    <cellStyle name="RowTitles1-Detail 3 3 3" xfId="16853"/>
    <cellStyle name="RowTitles1-Detail 3 3 3 2" xfId="16854"/>
    <cellStyle name="RowTitles1-Detail 3 3 3 2 2" xfId="16855"/>
    <cellStyle name="RowTitles1-Detail 3 3 3 2 2 2" xfId="16856"/>
    <cellStyle name="RowTitles1-Detail 3 3 3 2 2 2 2" xfId="16857"/>
    <cellStyle name="RowTitles1-Detail 3 3 3 2 2 2 2 2" xfId="16858"/>
    <cellStyle name="RowTitles1-Detail 3 3 3 2 2 2 3" xfId="16859"/>
    <cellStyle name="RowTitles1-Detail 3 3 3 2 2 3" xfId="16860"/>
    <cellStyle name="RowTitles1-Detail 3 3 3 2 2 3 2" xfId="16861"/>
    <cellStyle name="RowTitles1-Detail 3 3 3 2 2 3 2 2" xfId="16862"/>
    <cellStyle name="RowTitles1-Detail 3 3 3 2 2 4" xfId="16863"/>
    <cellStyle name="RowTitles1-Detail 3 3 3 2 2 4 2" xfId="16864"/>
    <cellStyle name="RowTitles1-Detail 3 3 3 2 2 5" xfId="16865"/>
    <cellStyle name="RowTitles1-Detail 3 3 3 2 3" xfId="16866"/>
    <cellStyle name="RowTitles1-Detail 3 3 3 2 3 2" xfId="16867"/>
    <cellStyle name="RowTitles1-Detail 3 3 3 2 3 2 2" xfId="16868"/>
    <cellStyle name="RowTitles1-Detail 3 3 3 2 3 2 2 2" xfId="16869"/>
    <cellStyle name="RowTitles1-Detail 3 3 3 2 3 2 3" xfId="16870"/>
    <cellStyle name="RowTitles1-Detail 3 3 3 2 3 3" xfId="16871"/>
    <cellStyle name="RowTitles1-Detail 3 3 3 2 3 3 2" xfId="16872"/>
    <cellStyle name="RowTitles1-Detail 3 3 3 2 3 3 2 2" xfId="16873"/>
    <cellStyle name="RowTitles1-Detail 3 3 3 2 3 4" xfId="16874"/>
    <cellStyle name="RowTitles1-Detail 3 3 3 2 3 4 2" xfId="16875"/>
    <cellStyle name="RowTitles1-Detail 3 3 3 2 3 5" xfId="16876"/>
    <cellStyle name="RowTitles1-Detail 3 3 3 2 4" xfId="16877"/>
    <cellStyle name="RowTitles1-Detail 3 3 3 2 4 2" xfId="16878"/>
    <cellStyle name="RowTitles1-Detail 3 3 3 2 5" xfId="16879"/>
    <cellStyle name="RowTitles1-Detail 3 3 3 2 5 2" xfId="16880"/>
    <cellStyle name="RowTitles1-Detail 3 3 3 2 5 2 2" xfId="16881"/>
    <cellStyle name="RowTitles1-Detail 3 3 3 2 5 3" xfId="16882"/>
    <cellStyle name="RowTitles1-Detail 3 3 3 2 6" xfId="16883"/>
    <cellStyle name="RowTitles1-Detail 3 3 3 2 6 2" xfId="16884"/>
    <cellStyle name="RowTitles1-Detail 3 3 3 2 6 2 2" xfId="16885"/>
    <cellStyle name="RowTitles1-Detail 3 3 3 2 7" xfId="16886"/>
    <cellStyle name="RowTitles1-Detail 3 3 3 2 7 2" xfId="16887"/>
    <cellStyle name="RowTitles1-Detail 3 3 3 2 8" xfId="16888"/>
    <cellStyle name="RowTitles1-Detail 3 3 3 3" xfId="16889"/>
    <cellStyle name="RowTitles1-Detail 3 3 3 3 2" xfId="16890"/>
    <cellStyle name="RowTitles1-Detail 3 3 3 3 2 2" xfId="16891"/>
    <cellStyle name="RowTitles1-Detail 3 3 3 3 2 2 2" xfId="16892"/>
    <cellStyle name="RowTitles1-Detail 3 3 3 3 2 2 2 2" xfId="16893"/>
    <cellStyle name="RowTitles1-Detail 3 3 3 3 2 2 3" xfId="16894"/>
    <cellStyle name="RowTitles1-Detail 3 3 3 3 2 3" xfId="16895"/>
    <cellStyle name="RowTitles1-Detail 3 3 3 3 2 3 2" xfId="16896"/>
    <cellStyle name="RowTitles1-Detail 3 3 3 3 2 3 2 2" xfId="16897"/>
    <cellStyle name="RowTitles1-Detail 3 3 3 3 2 4" xfId="16898"/>
    <cellStyle name="RowTitles1-Detail 3 3 3 3 2 4 2" xfId="16899"/>
    <cellStyle name="RowTitles1-Detail 3 3 3 3 2 5" xfId="16900"/>
    <cellStyle name="RowTitles1-Detail 3 3 3 3 3" xfId="16901"/>
    <cellStyle name="RowTitles1-Detail 3 3 3 3 3 2" xfId="16902"/>
    <cellStyle name="RowTitles1-Detail 3 3 3 3 3 2 2" xfId="16903"/>
    <cellStyle name="RowTitles1-Detail 3 3 3 3 3 2 2 2" xfId="16904"/>
    <cellStyle name="RowTitles1-Detail 3 3 3 3 3 2 3" xfId="16905"/>
    <cellStyle name="RowTitles1-Detail 3 3 3 3 3 3" xfId="16906"/>
    <cellStyle name="RowTitles1-Detail 3 3 3 3 3 3 2" xfId="16907"/>
    <cellStyle name="RowTitles1-Detail 3 3 3 3 3 3 2 2" xfId="16908"/>
    <cellStyle name="RowTitles1-Detail 3 3 3 3 3 4" xfId="16909"/>
    <cellStyle name="RowTitles1-Detail 3 3 3 3 3 4 2" xfId="16910"/>
    <cellStyle name="RowTitles1-Detail 3 3 3 3 3 5" xfId="16911"/>
    <cellStyle name="RowTitles1-Detail 3 3 3 3 4" xfId="16912"/>
    <cellStyle name="RowTitles1-Detail 3 3 3 3 4 2" xfId="16913"/>
    <cellStyle name="RowTitles1-Detail 3 3 3 3 5" xfId="16914"/>
    <cellStyle name="RowTitles1-Detail 3 3 3 3 5 2" xfId="16915"/>
    <cellStyle name="RowTitles1-Detail 3 3 3 3 5 2 2" xfId="16916"/>
    <cellStyle name="RowTitles1-Detail 3 3 3 4" xfId="16917"/>
    <cellStyle name="RowTitles1-Detail 3 3 3 4 2" xfId="16918"/>
    <cellStyle name="RowTitles1-Detail 3 3 3 4 2 2" xfId="16919"/>
    <cellStyle name="RowTitles1-Detail 3 3 3 4 2 2 2" xfId="16920"/>
    <cellStyle name="RowTitles1-Detail 3 3 3 4 2 2 2 2" xfId="16921"/>
    <cellStyle name="RowTitles1-Detail 3 3 3 4 2 2 3" xfId="16922"/>
    <cellStyle name="RowTitles1-Detail 3 3 3 4 2 3" xfId="16923"/>
    <cellStyle name="RowTitles1-Detail 3 3 3 4 2 3 2" xfId="16924"/>
    <cellStyle name="RowTitles1-Detail 3 3 3 4 2 3 2 2" xfId="16925"/>
    <cellStyle name="RowTitles1-Detail 3 3 3 4 2 4" xfId="16926"/>
    <cellStyle name="RowTitles1-Detail 3 3 3 4 2 4 2" xfId="16927"/>
    <cellStyle name="RowTitles1-Detail 3 3 3 4 2 5" xfId="16928"/>
    <cellStyle name="RowTitles1-Detail 3 3 3 4 3" xfId="16929"/>
    <cellStyle name="RowTitles1-Detail 3 3 3 4 3 2" xfId="16930"/>
    <cellStyle name="RowTitles1-Detail 3 3 3 4 3 2 2" xfId="16931"/>
    <cellStyle name="RowTitles1-Detail 3 3 3 4 3 2 2 2" xfId="16932"/>
    <cellStyle name="RowTitles1-Detail 3 3 3 4 3 2 3" xfId="16933"/>
    <cellStyle name="RowTitles1-Detail 3 3 3 4 3 3" xfId="16934"/>
    <cellStyle name="RowTitles1-Detail 3 3 3 4 3 3 2" xfId="16935"/>
    <cellStyle name="RowTitles1-Detail 3 3 3 4 3 3 2 2" xfId="16936"/>
    <cellStyle name="RowTitles1-Detail 3 3 3 4 3 4" xfId="16937"/>
    <cellStyle name="RowTitles1-Detail 3 3 3 4 3 4 2" xfId="16938"/>
    <cellStyle name="RowTitles1-Detail 3 3 3 4 3 5" xfId="16939"/>
    <cellStyle name="RowTitles1-Detail 3 3 3 4 4" xfId="16940"/>
    <cellStyle name="RowTitles1-Detail 3 3 3 4 4 2" xfId="16941"/>
    <cellStyle name="RowTitles1-Detail 3 3 3 4 4 2 2" xfId="16942"/>
    <cellStyle name="RowTitles1-Detail 3 3 3 4 4 3" xfId="16943"/>
    <cellStyle name="RowTitles1-Detail 3 3 3 4 5" xfId="16944"/>
    <cellStyle name="RowTitles1-Detail 3 3 3 4 5 2" xfId="16945"/>
    <cellStyle name="RowTitles1-Detail 3 3 3 4 5 2 2" xfId="16946"/>
    <cellStyle name="RowTitles1-Detail 3 3 3 4 6" xfId="16947"/>
    <cellStyle name="RowTitles1-Detail 3 3 3 4 6 2" xfId="16948"/>
    <cellStyle name="RowTitles1-Detail 3 3 3 4 7" xfId="16949"/>
    <cellStyle name="RowTitles1-Detail 3 3 3 5" xfId="16950"/>
    <cellStyle name="RowTitles1-Detail 3 3 3 5 2" xfId="16951"/>
    <cellStyle name="RowTitles1-Detail 3 3 3 5 2 2" xfId="16952"/>
    <cellStyle name="RowTitles1-Detail 3 3 3 5 2 2 2" xfId="16953"/>
    <cellStyle name="RowTitles1-Detail 3 3 3 5 2 2 2 2" xfId="16954"/>
    <cellStyle name="RowTitles1-Detail 3 3 3 5 2 2 3" xfId="16955"/>
    <cellStyle name="RowTitles1-Detail 3 3 3 5 2 3" xfId="16956"/>
    <cellStyle name="RowTitles1-Detail 3 3 3 5 2 3 2" xfId="16957"/>
    <cellStyle name="RowTitles1-Detail 3 3 3 5 2 3 2 2" xfId="16958"/>
    <cellStyle name="RowTitles1-Detail 3 3 3 5 2 4" xfId="16959"/>
    <cellStyle name="RowTitles1-Detail 3 3 3 5 2 4 2" xfId="16960"/>
    <cellStyle name="RowTitles1-Detail 3 3 3 5 2 5" xfId="16961"/>
    <cellStyle name="RowTitles1-Detail 3 3 3 5 3" xfId="16962"/>
    <cellStyle name="RowTitles1-Detail 3 3 3 5 3 2" xfId="16963"/>
    <cellStyle name="RowTitles1-Detail 3 3 3 5 3 2 2" xfId="16964"/>
    <cellStyle name="RowTitles1-Detail 3 3 3 5 3 2 2 2" xfId="16965"/>
    <cellStyle name="RowTitles1-Detail 3 3 3 5 3 2 3" xfId="16966"/>
    <cellStyle name="RowTitles1-Detail 3 3 3 5 3 3" xfId="16967"/>
    <cellStyle name="RowTitles1-Detail 3 3 3 5 3 3 2" xfId="16968"/>
    <cellStyle name="RowTitles1-Detail 3 3 3 5 3 3 2 2" xfId="16969"/>
    <cellStyle name="RowTitles1-Detail 3 3 3 5 3 4" xfId="16970"/>
    <cellStyle name="RowTitles1-Detail 3 3 3 5 3 4 2" xfId="16971"/>
    <cellStyle name="RowTitles1-Detail 3 3 3 5 3 5" xfId="16972"/>
    <cellStyle name="RowTitles1-Detail 3 3 3 5 4" xfId="16973"/>
    <cellStyle name="RowTitles1-Detail 3 3 3 5 4 2" xfId="16974"/>
    <cellStyle name="RowTitles1-Detail 3 3 3 5 4 2 2" xfId="16975"/>
    <cellStyle name="RowTitles1-Detail 3 3 3 5 4 3" xfId="16976"/>
    <cellStyle name="RowTitles1-Detail 3 3 3 5 5" xfId="16977"/>
    <cellStyle name="RowTitles1-Detail 3 3 3 5 5 2" xfId="16978"/>
    <cellStyle name="RowTitles1-Detail 3 3 3 5 5 2 2" xfId="16979"/>
    <cellStyle name="RowTitles1-Detail 3 3 3 5 6" xfId="16980"/>
    <cellStyle name="RowTitles1-Detail 3 3 3 5 6 2" xfId="16981"/>
    <cellStyle name="RowTitles1-Detail 3 3 3 5 7" xfId="16982"/>
    <cellStyle name="RowTitles1-Detail 3 3 3 6" xfId="16983"/>
    <cellStyle name="RowTitles1-Detail 3 3 3 6 2" xfId="16984"/>
    <cellStyle name="RowTitles1-Detail 3 3 3 6 2 2" xfId="16985"/>
    <cellStyle name="RowTitles1-Detail 3 3 3 6 2 2 2" xfId="16986"/>
    <cellStyle name="RowTitles1-Detail 3 3 3 6 2 2 2 2" xfId="16987"/>
    <cellStyle name="RowTitles1-Detail 3 3 3 6 2 2 3" xfId="16988"/>
    <cellStyle name="RowTitles1-Detail 3 3 3 6 2 3" xfId="16989"/>
    <cellStyle name="RowTitles1-Detail 3 3 3 6 2 3 2" xfId="16990"/>
    <cellStyle name="RowTitles1-Detail 3 3 3 6 2 3 2 2" xfId="16991"/>
    <cellStyle name="RowTitles1-Detail 3 3 3 6 2 4" xfId="16992"/>
    <cellStyle name="RowTitles1-Detail 3 3 3 6 2 4 2" xfId="16993"/>
    <cellStyle name="RowTitles1-Detail 3 3 3 6 2 5" xfId="16994"/>
    <cellStyle name="RowTitles1-Detail 3 3 3 6 3" xfId="16995"/>
    <cellStyle name="RowTitles1-Detail 3 3 3 6 3 2" xfId="16996"/>
    <cellStyle name="RowTitles1-Detail 3 3 3 6 3 2 2" xfId="16997"/>
    <cellStyle name="RowTitles1-Detail 3 3 3 6 3 2 2 2" xfId="16998"/>
    <cellStyle name="RowTitles1-Detail 3 3 3 6 3 2 3" xfId="16999"/>
    <cellStyle name="RowTitles1-Detail 3 3 3 6 3 3" xfId="17000"/>
    <cellStyle name="RowTitles1-Detail 3 3 3 6 3 3 2" xfId="17001"/>
    <cellStyle name="RowTitles1-Detail 3 3 3 6 3 3 2 2" xfId="17002"/>
    <cellStyle name="RowTitles1-Detail 3 3 3 6 3 4" xfId="17003"/>
    <cellStyle name="RowTitles1-Detail 3 3 3 6 3 4 2" xfId="17004"/>
    <cellStyle name="RowTitles1-Detail 3 3 3 6 3 5" xfId="17005"/>
    <cellStyle name="RowTitles1-Detail 3 3 3 6 4" xfId="17006"/>
    <cellStyle name="RowTitles1-Detail 3 3 3 6 4 2" xfId="17007"/>
    <cellStyle name="RowTitles1-Detail 3 3 3 6 4 2 2" xfId="17008"/>
    <cellStyle name="RowTitles1-Detail 3 3 3 6 4 3" xfId="17009"/>
    <cellStyle name="RowTitles1-Detail 3 3 3 6 5" xfId="17010"/>
    <cellStyle name="RowTitles1-Detail 3 3 3 6 5 2" xfId="17011"/>
    <cellStyle name="RowTitles1-Detail 3 3 3 6 5 2 2" xfId="17012"/>
    <cellStyle name="RowTitles1-Detail 3 3 3 6 6" xfId="17013"/>
    <cellStyle name="RowTitles1-Detail 3 3 3 6 6 2" xfId="17014"/>
    <cellStyle name="RowTitles1-Detail 3 3 3 6 7" xfId="17015"/>
    <cellStyle name="RowTitles1-Detail 3 3 3 7" xfId="17016"/>
    <cellStyle name="RowTitles1-Detail 3 3 3 7 2" xfId="17017"/>
    <cellStyle name="RowTitles1-Detail 3 3 3 7 2 2" xfId="17018"/>
    <cellStyle name="RowTitles1-Detail 3 3 3 7 2 2 2" xfId="17019"/>
    <cellStyle name="RowTitles1-Detail 3 3 3 7 2 3" xfId="17020"/>
    <cellStyle name="RowTitles1-Detail 3 3 3 7 3" xfId="17021"/>
    <cellStyle name="RowTitles1-Detail 3 3 3 7 3 2" xfId="17022"/>
    <cellStyle name="RowTitles1-Detail 3 3 3 7 3 2 2" xfId="17023"/>
    <cellStyle name="RowTitles1-Detail 3 3 3 7 4" xfId="17024"/>
    <cellStyle name="RowTitles1-Detail 3 3 3 7 4 2" xfId="17025"/>
    <cellStyle name="RowTitles1-Detail 3 3 3 7 5" xfId="17026"/>
    <cellStyle name="RowTitles1-Detail 3 3 3 8" xfId="17027"/>
    <cellStyle name="RowTitles1-Detail 3 3 3 8 2" xfId="17028"/>
    <cellStyle name="RowTitles1-Detail 3 3 3 8 2 2" xfId="17029"/>
    <cellStyle name="RowTitles1-Detail 3 3 3 8 2 2 2" xfId="17030"/>
    <cellStyle name="RowTitles1-Detail 3 3 3 8 2 3" xfId="17031"/>
    <cellStyle name="RowTitles1-Detail 3 3 3 8 3" xfId="17032"/>
    <cellStyle name="RowTitles1-Detail 3 3 3 8 3 2" xfId="17033"/>
    <cellStyle name="RowTitles1-Detail 3 3 3 8 3 2 2" xfId="17034"/>
    <cellStyle name="RowTitles1-Detail 3 3 3 8 4" xfId="17035"/>
    <cellStyle name="RowTitles1-Detail 3 3 3 8 4 2" xfId="17036"/>
    <cellStyle name="RowTitles1-Detail 3 3 3 8 5" xfId="17037"/>
    <cellStyle name="RowTitles1-Detail 3 3 3 9" xfId="17038"/>
    <cellStyle name="RowTitles1-Detail 3 3 3 9 2" xfId="17039"/>
    <cellStyle name="RowTitles1-Detail 3 3 3 9 2 2" xfId="17040"/>
    <cellStyle name="RowTitles1-Detail 3 3 3_STUD aligned by INSTIT" xfId="17041"/>
    <cellStyle name="RowTitles1-Detail 3 3 4" xfId="17042"/>
    <cellStyle name="RowTitles1-Detail 3 3 4 2" xfId="17043"/>
    <cellStyle name="RowTitles1-Detail 3 3 4 2 2" xfId="17044"/>
    <cellStyle name="RowTitles1-Detail 3 3 4 2 2 2" xfId="17045"/>
    <cellStyle name="RowTitles1-Detail 3 3 4 2 2 2 2" xfId="17046"/>
    <cellStyle name="RowTitles1-Detail 3 3 4 2 2 2 2 2" xfId="17047"/>
    <cellStyle name="RowTitles1-Detail 3 3 4 2 2 2 3" xfId="17048"/>
    <cellStyle name="RowTitles1-Detail 3 3 4 2 2 3" xfId="17049"/>
    <cellStyle name="RowTitles1-Detail 3 3 4 2 2 3 2" xfId="17050"/>
    <cellStyle name="RowTitles1-Detail 3 3 4 2 2 3 2 2" xfId="17051"/>
    <cellStyle name="RowTitles1-Detail 3 3 4 2 2 4" xfId="17052"/>
    <cellStyle name="RowTitles1-Detail 3 3 4 2 2 4 2" xfId="17053"/>
    <cellStyle name="RowTitles1-Detail 3 3 4 2 2 5" xfId="17054"/>
    <cellStyle name="RowTitles1-Detail 3 3 4 2 3" xfId="17055"/>
    <cellStyle name="RowTitles1-Detail 3 3 4 2 3 2" xfId="17056"/>
    <cellStyle name="RowTitles1-Detail 3 3 4 2 3 2 2" xfId="17057"/>
    <cellStyle name="RowTitles1-Detail 3 3 4 2 3 2 2 2" xfId="17058"/>
    <cellStyle name="RowTitles1-Detail 3 3 4 2 3 2 3" xfId="17059"/>
    <cellStyle name="RowTitles1-Detail 3 3 4 2 3 3" xfId="17060"/>
    <cellStyle name="RowTitles1-Detail 3 3 4 2 3 3 2" xfId="17061"/>
    <cellStyle name="RowTitles1-Detail 3 3 4 2 3 3 2 2" xfId="17062"/>
    <cellStyle name="RowTitles1-Detail 3 3 4 2 3 4" xfId="17063"/>
    <cellStyle name="RowTitles1-Detail 3 3 4 2 3 4 2" xfId="17064"/>
    <cellStyle name="RowTitles1-Detail 3 3 4 2 3 5" xfId="17065"/>
    <cellStyle name="RowTitles1-Detail 3 3 4 2 4" xfId="17066"/>
    <cellStyle name="RowTitles1-Detail 3 3 4 2 4 2" xfId="17067"/>
    <cellStyle name="RowTitles1-Detail 3 3 4 2 5" xfId="17068"/>
    <cellStyle name="RowTitles1-Detail 3 3 4 2 5 2" xfId="17069"/>
    <cellStyle name="RowTitles1-Detail 3 3 4 2 5 2 2" xfId="17070"/>
    <cellStyle name="RowTitles1-Detail 3 3 4 2 5 3" xfId="17071"/>
    <cellStyle name="RowTitles1-Detail 3 3 4 2 6" xfId="17072"/>
    <cellStyle name="RowTitles1-Detail 3 3 4 2 6 2" xfId="17073"/>
    <cellStyle name="RowTitles1-Detail 3 3 4 2 6 2 2" xfId="17074"/>
    <cellStyle name="RowTitles1-Detail 3 3 4 3" xfId="17075"/>
    <cellStyle name="RowTitles1-Detail 3 3 4 3 2" xfId="17076"/>
    <cellStyle name="RowTitles1-Detail 3 3 4 3 2 2" xfId="17077"/>
    <cellStyle name="RowTitles1-Detail 3 3 4 3 2 2 2" xfId="17078"/>
    <cellStyle name="RowTitles1-Detail 3 3 4 3 2 2 2 2" xfId="17079"/>
    <cellStyle name="RowTitles1-Detail 3 3 4 3 2 2 3" xfId="17080"/>
    <cellStyle name="RowTitles1-Detail 3 3 4 3 2 3" xfId="17081"/>
    <cellStyle name="RowTitles1-Detail 3 3 4 3 2 3 2" xfId="17082"/>
    <cellStyle name="RowTitles1-Detail 3 3 4 3 2 3 2 2" xfId="17083"/>
    <cellStyle name="RowTitles1-Detail 3 3 4 3 2 4" xfId="17084"/>
    <cellStyle name="RowTitles1-Detail 3 3 4 3 2 4 2" xfId="17085"/>
    <cellStyle name="RowTitles1-Detail 3 3 4 3 2 5" xfId="17086"/>
    <cellStyle name="RowTitles1-Detail 3 3 4 3 3" xfId="17087"/>
    <cellStyle name="RowTitles1-Detail 3 3 4 3 3 2" xfId="17088"/>
    <cellStyle name="RowTitles1-Detail 3 3 4 3 3 2 2" xfId="17089"/>
    <cellStyle name="RowTitles1-Detail 3 3 4 3 3 2 2 2" xfId="17090"/>
    <cellStyle name="RowTitles1-Detail 3 3 4 3 3 2 3" xfId="17091"/>
    <cellStyle name="RowTitles1-Detail 3 3 4 3 3 3" xfId="17092"/>
    <cellStyle name="RowTitles1-Detail 3 3 4 3 3 3 2" xfId="17093"/>
    <cellStyle name="RowTitles1-Detail 3 3 4 3 3 3 2 2" xfId="17094"/>
    <cellStyle name="RowTitles1-Detail 3 3 4 3 3 4" xfId="17095"/>
    <cellStyle name="RowTitles1-Detail 3 3 4 3 3 4 2" xfId="17096"/>
    <cellStyle name="RowTitles1-Detail 3 3 4 3 3 5" xfId="17097"/>
    <cellStyle name="RowTitles1-Detail 3 3 4 3 4" xfId="17098"/>
    <cellStyle name="RowTitles1-Detail 3 3 4 3 4 2" xfId="17099"/>
    <cellStyle name="RowTitles1-Detail 3 3 4 3 5" xfId="17100"/>
    <cellStyle name="RowTitles1-Detail 3 3 4 3 5 2" xfId="17101"/>
    <cellStyle name="RowTitles1-Detail 3 3 4 3 5 2 2" xfId="17102"/>
    <cellStyle name="RowTitles1-Detail 3 3 4 3 6" xfId="17103"/>
    <cellStyle name="RowTitles1-Detail 3 3 4 3 6 2" xfId="17104"/>
    <cellStyle name="RowTitles1-Detail 3 3 4 3 7" xfId="17105"/>
    <cellStyle name="RowTitles1-Detail 3 3 4 4" xfId="17106"/>
    <cellStyle name="RowTitles1-Detail 3 3 4 4 2" xfId="17107"/>
    <cellStyle name="RowTitles1-Detail 3 3 4 4 2 2" xfId="17108"/>
    <cellStyle name="RowTitles1-Detail 3 3 4 4 2 2 2" xfId="17109"/>
    <cellStyle name="RowTitles1-Detail 3 3 4 4 2 2 2 2" xfId="17110"/>
    <cellStyle name="RowTitles1-Detail 3 3 4 4 2 2 3" xfId="17111"/>
    <cellStyle name="RowTitles1-Detail 3 3 4 4 2 3" xfId="17112"/>
    <cellStyle name="RowTitles1-Detail 3 3 4 4 2 3 2" xfId="17113"/>
    <cellStyle name="RowTitles1-Detail 3 3 4 4 2 3 2 2" xfId="17114"/>
    <cellStyle name="RowTitles1-Detail 3 3 4 4 2 4" xfId="17115"/>
    <cellStyle name="RowTitles1-Detail 3 3 4 4 2 4 2" xfId="17116"/>
    <cellStyle name="RowTitles1-Detail 3 3 4 4 2 5" xfId="17117"/>
    <cellStyle name="RowTitles1-Detail 3 3 4 4 3" xfId="17118"/>
    <cellStyle name="RowTitles1-Detail 3 3 4 4 3 2" xfId="17119"/>
    <cellStyle name="RowTitles1-Detail 3 3 4 4 3 2 2" xfId="17120"/>
    <cellStyle name="RowTitles1-Detail 3 3 4 4 3 2 2 2" xfId="17121"/>
    <cellStyle name="RowTitles1-Detail 3 3 4 4 3 2 3" xfId="17122"/>
    <cellStyle name="RowTitles1-Detail 3 3 4 4 3 3" xfId="17123"/>
    <cellStyle name="RowTitles1-Detail 3 3 4 4 3 3 2" xfId="17124"/>
    <cellStyle name="RowTitles1-Detail 3 3 4 4 3 3 2 2" xfId="17125"/>
    <cellStyle name="RowTitles1-Detail 3 3 4 4 3 4" xfId="17126"/>
    <cellStyle name="RowTitles1-Detail 3 3 4 4 3 4 2" xfId="17127"/>
    <cellStyle name="RowTitles1-Detail 3 3 4 4 3 5" xfId="17128"/>
    <cellStyle name="RowTitles1-Detail 3 3 4 4 4" xfId="17129"/>
    <cellStyle name="RowTitles1-Detail 3 3 4 4 4 2" xfId="17130"/>
    <cellStyle name="RowTitles1-Detail 3 3 4 4 5" xfId="17131"/>
    <cellStyle name="RowTitles1-Detail 3 3 4 4 5 2" xfId="17132"/>
    <cellStyle name="RowTitles1-Detail 3 3 4 4 5 2 2" xfId="17133"/>
    <cellStyle name="RowTitles1-Detail 3 3 4 4 5 3" xfId="17134"/>
    <cellStyle name="RowTitles1-Detail 3 3 4 4 6" xfId="17135"/>
    <cellStyle name="RowTitles1-Detail 3 3 4 4 6 2" xfId="17136"/>
    <cellStyle name="RowTitles1-Detail 3 3 4 4 6 2 2" xfId="17137"/>
    <cellStyle name="RowTitles1-Detail 3 3 4 4 7" xfId="17138"/>
    <cellStyle name="RowTitles1-Detail 3 3 4 4 7 2" xfId="17139"/>
    <cellStyle name="RowTitles1-Detail 3 3 4 4 8" xfId="17140"/>
    <cellStyle name="RowTitles1-Detail 3 3 4 5" xfId="17141"/>
    <cellStyle name="RowTitles1-Detail 3 3 4 5 2" xfId="17142"/>
    <cellStyle name="RowTitles1-Detail 3 3 4 5 2 2" xfId="17143"/>
    <cellStyle name="RowTitles1-Detail 3 3 4 5 2 2 2" xfId="17144"/>
    <cellStyle name="RowTitles1-Detail 3 3 4 5 2 2 2 2" xfId="17145"/>
    <cellStyle name="RowTitles1-Detail 3 3 4 5 2 2 3" xfId="17146"/>
    <cellStyle name="RowTitles1-Detail 3 3 4 5 2 3" xfId="17147"/>
    <cellStyle name="RowTitles1-Detail 3 3 4 5 2 3 2" xfId="17148"/>
    <cellStyle name="RowTitles1-Detail 3 3 4 5 2 3 2 2" xfId="17149"/>
    <cellStyle name="RowTitles1-Detail 3 3 4 5 2 4" xfId="17150"/>
    <cellStyle name="RowTitles1-Detail 3 3 4 5 2 4 2" xfId="17151"/>
    <cellStyle name="RowTitles1-Detail 3 3 4 5 2 5" xfId="17152"/>
    <cellStyle name="RowTitles1-Detail 3 3 4 5 3" xfId="17153"/>
    <cellStyle name="RowTitles1-Detail 3 3 4 5 3 2" xfId="17154"/>
    <cellStyle name="RowTitles1-Detail 3 3 4 5 3 2 2" xfId="17155"/>
    <cellStyle name="RowTitles1-Detail 3 3 4 5 3 2 2 2" xfId="17156"/>
    <cellStyle name="RowTitles1-Detail 3 3 4 5 3 2 3" xfId="17157"/>
    <cellStyle name="RowTitles1-Detail 3 3 4 5 3 3" xfId="17158"/>
    <cellStyle name="RowTitles1-Detail 3 3 4 5 3 3 2" xfId="17159"/>
    <cellStyle name="RowTitles1-Detail 3 3 4 5 3 3 2 2" xfId="17160"/>
    <cellStyle name="RowTitles1-Detail 3 3 4 5 3 4" xfId="17161"/>
    <cellStyle name="RowTitles1-Detail 3 3 4 5 3 4 2" xfId="17162"/>
    <cellStyle name="RowTitles1-Detail 3 3 4 5 3 5" xfId="17163"/>
    <cellStyle name="RowTitles1-Detail 3 3 4 5 4" xfId="17164"/>
    <cellStyle name="RowTitles1-Detail 3 3 4 5 4 2" xfId="17165"/>
    <cellStyle name="RowTitles1-Detail 3 3 4 5 4 2 2" xfId="17166"/>
    <cellStyle name="RowTitles1-Detail 3 3 4 5 4 3" xfId="17167"/>
    <cellStyle name="RowTitles1-Detail 3 3 4 5 5" xfId="17168"/>
    <cellStyle name="RowTitles1-Detail 3 3 4 5 5 2" xfId="17169"/>
    <cellStyle name="RowTitles1-Detail 3 3 4 5 5 2 2" xfId="17170"/>
    <cellStyle name="RowTitles1-Detail 3 3 4 5 6" xfId="17171"/>
    <cellStyle name="RowTitles1-Detail 3 3 4 5 6 2" xfId="17172"/>
    <cellStyle name="RowTitles1-Detail 3 3 4 5 7" xfId="17173"/>
    <cellStyle name="RowTitles1-Detail 3 3 4 6" xfId="17174"/>
    <cellStyle name="RowTitles1-Detail 3 3 4 6 2" xfId="17175"/>
    <cellStyle name="RowTitles1-Detail 3 3 4 6 2 2" xfId="17176"/>
    <cellStyle name="RowTitles1-Detail 3 3 4 6 2 2 2" xfId="17177"/>
    <cellStyle name="RowTitles1-Detail 3 3 4 6 2 2 2 2" xfId="17178"/>
    <cellStyle name="RowTitles1-Detail 3 3 4 6 2 2 3" xfId="17179"/>
    <cellStyle name="RowTitles1-Detail 3 3 4 6 2 3" xfId="17180"/>
    <cellStyle name="RowTitles1-Detail 3 3 4 6 2 3 2" xfId="17181"/>
    <cellStyle name="RowTitles1-Detail 3 3 4 6 2 3 2 2" xfId="17182"/>
    <cellStyle name="RowTitles1-Detail 3 3 4 6 2 4" xfId="17183"/>
    <cellStyle name="RowTitles1-Detail 3 3 4 6 2 4 2" xfId="17184"/>
    <cellStyle name="RowTitles1-Detail 3 3 4 6 2 5" xfId="17185"/>
    <cellStyle name="RowTitles1-Detail 3 3 4 6 3" xfId="17186"/>
    <cellStyle name="RowTitles1-Detail 3 3 4 6 3 2" xfId="17187"/>
    <cellStyle name="RowTitles1-Detail 3 3 4 6 3 2 2" xfId="17188"/>
    <cellStyle name="RowTitles1-Detail 3 3 4 6 3 2 2 2" xfId="17189"/>
    <cellStyle name="RowTitles1-Detail 3 3 4 6 3 2 3" xfId="17190"/>
    <cellStyle name="RowTitles1-Detail 3 3 4 6 3 3" xfId="17191"/>
    <cellStyle name="RowTitles1-Detail 3 3 4 6 3 3 2" xfId="17192"/>
    <cellStyle name="RowTitles1-Detail 3 3 4 6 3 3 2 2" xfId="17193"/>
    <cellStyle name="RowTitles1-Detail 3 3 4 6 3 4" xfId="17194"/>
    <cellStyle name="RowTitles1-Detail 3 3 4 6 3 4 2" xfId="17195"/>
    <cellStyle name="RowTitles1-Detail 3 3 4 6 3 5" xfId="17196"/>
    <cellStyle name="RowTitles1-Detail 3 3 4 6 4" xfId="17197"/>
    <cellStyle name="RowTitles1-Detail 3 3 4 6 4 2" xfId="17198"/>
    <cellStyle name="RowTitles1-Detail 3 3 4 6 4 2 2" xfId="17199"/>
    <cellStyle name="RowTitles1-Detail 3 3 4 6 4 3" xfId="17200"/>
    <cellStyle name="RowTitles1-Detail 3 3 4 6 5" xfId="17201"/>
    <cellStyle name="RowTitles1-Detail 3 3 4 6 5 2" xfId="17202"/>
    <cellStyle name="RowTitles1-Detail 3 3 4 6 5 2 2" xfId="17203"/>
    <cellStyle name="RowTitles1-Detail 3 3 4 6 6" xfId="17204"/>
    <cellStyle name="RowTitles1-Detail 3 3 4 6 6 2" xfId="17205"/>
    <cellStyle name="RowTitles1-Detail 3 3 4 6 7" xfId="17206"/>
    <cellStyle name="RowTitles1-Detail 3 3 4 7" xfId="17207"/>
    <cellStyle name="RowTitles1-Detail 3 3 4 7 2" xfId="17208"/>
    <cellStyle name="RowTitles1-Detail 3 3 4 7 2 2" xfId="17209"/>
    <cellStyle name="RowTitles1-Detail 3 3 4 7 2 2 2" xfId="17210"/>
    <cellStyle name="RowTitles1-Detail 3 3 4 7 2 3" xfId="17211"/>
    <cellStyle name="RowTitles1-Detail 3 3 4 7 3" xfId="17212"/>
    <cellStyle name="RowTitles1-Detail 3 3 4 7 3 2" xfId="17213"/>
    <cellStyle name="RowTitles1-Detail 3 3 4 7 3 2 2" xfId="17214"/>
    <cellStyle name="RowTitles1-Detail 3 3 4 7 4" xfId="17215"/>
    <cellStyle name="RowTitles1-Detail 3 3 4 7 4 2" xfId="17216"/>
    <cellStyle name="RowTitles1-Detail 3 3 4 7 5" xfId="17217"/>
    <cellStyle name="RowTitles1-Detail 3 3 4 8" xfId="17218"/>
    <cellStyle name="RowTitles1-Detail 3 3 4 8 2" xfId="17219"/>
    <cellStyle name="RowTitles1-Detail 3 3 4 9" xfId="17220"/>
    <cellStyle name="RowTitles1-Detail 3 3 4 9 2" xfId="17221"/>
    <cellStyle name="RowTitles1-Detail 3 3 4 9 2 2" xfId="17222"/>
    <cellStyle name="RowTitles1-Detail 3 3 4_STUD aligned by INSTIT" xfId="17223"/>
    <cellStyle name="RowTitles1-Detail 3 3 5" xfId="17224"/>
    <cellStyle name="RowTitles1-Detail 3 3 5 2" xfId="17225"/>
    <cellStyle name="RowTitles1-Detail 3 3 5 2 2" xfId="17226"/>
    <cellStyle name="RowTitles1-Detail 3 3 5 2 2 2" xfId="17227"/>
    <cellStyle name="RowTitles1-Detail 3 3 5 2 2 2 2" xfId="17228"/>
    <cellStyle name="RowTitles1-Detail 3 3 5 2 2 3" xfId="17229"/>
    <cellStyle name="RowTitles1-Detail 3 3 5 2 3" xfId="17230"/>
    <cellStyle name="RowTitles1-Detail 3 3 5 2 3 2" xfId="17231"/>
    <cellStyle name="RowTitles1-Detail 3 3 5 2 3 2 2" xfId="17232"/>
    <cellStyle name="RowTitles1-Detail 3 3 5 2 4" xfId="17233"/>
    <cellStyle name="RowTitles1-Detail 3 3 5 2 4 2" xfId="17234"/>
    <cellStyle name="RowTitles1-Detail 3 3 5 2 5" xfId="17235"/>
    <cellStyle name="RowTitles1-Detail 3 3 5 3" xfId="17236"/>
    <cellStyle name="RowTitles1-Detail 3 3 5 3 2" xfId="17237"/>
    <cellStyle name="RowTitles1-Detail 3 3 5 3 2 2" xfId="17238"/>
    <cellStyle name="RowTitles1-Detail 3 3 5 3 2 2 2" xfId="17239"/>
    <cellStyle name="RowTitles1-Detail 3 3 5 3 2 3" xfId="17240"/>
    <cellStyle name="RowTitles1-Detail 3 3 5 3 3" xfId="17241"/>
    <cellStyle name="RowTitles1-Detail 3 3 5 3 3 2" xfId="17242"/>
    <cellStyle name="RowTitles1-Detail 3 3 5 3 3 2 2" xfId="17243"/>
    <cellStyle name="RowTitles1-Detail 3 3 5 3 4" xfId="17244"/>
    <cellStyle name="RowTitles1-Detail 3 3 5 3 4 2" xfId="17245"/>
    <cellStyle name="RowTitles1-Detail 3 3 5 3 5" xfId="17246"/>
    <cellStyle name="RowTitles1-Detail 3 3 5 4" xfId="17247"/>
    <cellStyle name="RowTitles1-Detail 3 3 5 4 2" xfId="17248"/>
    <cellStyle name="RowTitles1-Detail 3 3 5 5" xfId="17249"/>
    <cellStyle name="RowTitles1-Detail 3 3 5 5 2" xfId="17250"/>
    <cellStyle name="RowTitles1-Detail 3 3 5 5 2 2" xfId="17251"/>
    <cellStyle name="RowTitles1-Detail 3 3 5 5 3" xfId="17252"/>
    <cellStyle name="RowTitles1-Detail 3 3 5 6" xfId="17253"/>
    <cellStyle name="RowTitles1-Detail 3 3 5 6 2" xfId="17254"/>
    <cellStyle name="RowTitles1-Detail 3 3 5 6 2 2" xfId="17255"/>
    <cellStyle name="RowTitles1-Detail 3 3 6" xfId="17256"/>
    <cellStyle name="RowTitles1-Detail 3 3 6 2" xfId="17257"/>
    <cellStyle name="RowTitles1-Detail 3 3 6 2 2" xfId="17258"/>
    <cellStyle name="RowTitles1-Detail 3 3 6 2 2 2" xfId="17259"/>
    <cellStyle name="RowTitles1-Detail 3 3 6 2 2 2 2" xfId="17260"/>
    <cellStyle name="RowTitles1-Detail 3 3 6 2 2 3" xfId="17261"/>
    <cellStyle name="RowTitles1-Detail 3 3 6 2 3" xfId="17262"/>
    <cellStyle name="RowTitles1-Detail 3 3 6 2 3 2" xfId="17263"/>
    <cellStyle name="RowTitles1-Detail 3 3 6 2 3 2 2" xfId="17264"/>
    <cellStyle name="RowTitles1-Detail 3 3 6 2 4" xfId="17265"/>
    <cellStyle name="RowTitles1-Detail 3 3 6 2 4 2" xfId="17266"/>
    <cellStyle name="RowTitles1-Detail 3 3 6 2 5" xfId="17267"/>
    <cellStyle name="RowTitles1-Detail 3 3 6 3" xfId="17268"/>
    <cellStyle name="RowTitles1-Detail 3 3 6 3 2" xfId="17269"/>
    <cellStyle name="RowTitles1-Detail 3 3 6 3 2 2" xfId="17270"/>
    <cellStyle name="RowTitles1-Detail 3 3 6 3 2 2 2" xfId="17271"/>
    <cellStyle name="RowTitles1-Detail 3 3 6 3 2 3" xfId="17272"/>
    <cellStyle name="RowTitles1-Detail 3 3 6 3 3" xfId="17273"/>
    <cellStyle name="RowTitles1-Detail 3 3 6 3 3 2" xfId="17274"/>
    <cellStyle name="RowTitles1-Detail 3 3 6 3 3 2 2" xfId="17275"/>
    <cellStyle name="RowTitles1-Detail 3 3 6 3 4" xfId="17276"/>
    <cellStyle name="RowTitles1-Detail 3 3 6 3 4 2" xfId="17277"/>
    <cellStyle name="RowTitles1-Detail 3 3 6 3 5" xfId="17278"/>
    <cellStyle name="RowTitles1-Detail 3 3 6 4" xfId="17279"/>
    <cellStyle name="RowTitles1-Detail 3 3 6 4 2" xfId="17280"/>
    <cellStyle name="RowTitles1-Detail 3 3 6 5" xfId="17281"/>
    <cellStyle name="RowTitles1-Detail 3 3 6 5 2" xfId="17282"/>
    <cellStyle name="RowTitles1-Detail 3 3 6 5 2 2" xfId="17283"/>
    <cellStyle name="RowTitles1-Detail 3 3 6 6" xfId="17284"/>
    <cellStyle name="RowTitles1-Detail 3 3 6 6 2" xfId="17285"/>
    <cellStyle name="RowTitles1-Detail 3 3 6 7" xfId="17286"/>
    <cellStyle name="RowTitles1-Detail 3 3 7" xfId="17287"/>
    <cellStyle name="RowTitles1-Detail 3 3 7 2" xfId="17288"/>
    <cellStyle name="RowTitles1-Detail 3 3 7 2 2" xfId="17289"/>
    <cellStyle name="RowTitles1-Detail 3 3 7 2 2 2" xfId="17290"/>
    <cellStyle name="RowTitles1-Detail 3 3 7 2 2 2 2" xfId="17291"/>
    <cellStyle name="RowTitles1-Detail 3 3 7 2 2 3" xfId="17292"/>
    <cellStyle name="RowTitles1-Detail 3 3 7 2 3" xfId="17293"/>
    <cellStyle name="RowTitles1-Detail 3 3 7 2 3 2" xfId="17294"/>
    <cellStyle name="RowTitles1-Detail 3 3 7 2 3 2 2" xfId="17295"/>
    <cellStyle name="RowTitles1-Detail 3 3 7 2 4" xfId="17296"/>
    <cellStyle name="RowTitles1-Detail 3 3 7 2 4 2" xfId="17297"/>
    <cellStyle name="RowTitles1-Detail 3 3 7 2 5" xfId="17298"/>
    <cellStyle name="RowTitles1-Detail 3 3 7 3" xfId="17299"/>
    <cellStyle name="RowTitles1-Detail 3 3 7 3 2" xfId="17300"/>
    <cellStyle name="RowTitles1-Detail 3 3 7 3 2 2" xfId="17301"/>
    <cellStyle name="RowTitles1-Detail 3 3 7 3 2 2 2" xfId="17302"/>
    <cellStyle name="RowTitles1-Detail 3 3 7 3 2 3" xfId="17303"/>
    <cellStyle name="RowTitles1-Detail 3 3 7 3 3" xfId="17304"/>
    <cellStyle name="RowTitles1-Detail 3 3 7 3 3 2" xfId="17305"/>
    <cellStyle name="RowTitles1-Detail 3 3 7 3 3 2 2" xfId="17306"/>
    <cellStyle name="RowTitles1-Detail 3 3 7 3 4" xfId="17307"/>
    <cellStyle name="RowTitles1-Detail 3 3 7 3 4 2" xfId="17308"/>
    <cellStyle name="RowTitles1-Detail 3 3 7 3 5" xfId="17309"/>
    <cellStyle name="RowTitles1-Detail 3 3 7 4" xfId="17310"/>
    <cellStyle name="RowTitles1-Detail 3 3 7 4 2" xfId="17311"/>
    <cellStyle name="RowTitles1-Detail 3 3 7 5" xfId="17312"/>
    <cellStyle name="RowTitles1-Detail 3 3 7 5 2" xfId="17313"/>
    <cellStyle name="RowTitles1-Detail 3 3 7 5 2 2" xfId="17314"/>
    <cellStyle name="RowTitles1-Detail 3 3 7 5 3" xfId="17315"/>
    <cellStyle name="RowTitles1-Detail 3 3 7 6" xfId="17316"/>
    <cellStyle name="RowTitles1-Detail 3 3 7 6 2" xfId="17317"/>
    <cellStyle name="RowTitles1-Detail 3 3 7 6 2 2" xfId="17318"/>
    <cellStyle name="RowTitles1-Detail 3 3 7 7" xfId="17319"/>
    <cellStyle name="RowTitles1-Detail 3 3 7 7 2" xfId="17320"/>
    <cellStyle name="RowTitles1-Detail 3 3 7 8" xfId="17321"/>
    <cellStyle name="RowTitles1-Detail 3 3 8" xfId="17322"/>
    <cellStyle name="RowTitles1-Detail 3 3 8 2" xfId="17323"/>
    <cellStyle name="RowTitles1-Detail 3 3 8 2 2" xfId="17324"/>
    <cellStyle name="RowTitles1-Detail 3 3 8 2 2 2" xfId="17325"/>
    <cellStyle name="RowTitles1-Detail 3 3 8 2 2 2 2" xfId="17326"/>
    <cellStyle name="RowTitles1-Detail 3 3 8 2 2 3" xfId="17327"/>
    <cellStyle name="RowTitles1-Detail 3 3 8 2 3" xfId="17328"/>
    <cellStyle name="RowTitles1-Detail 3 3 8 2 3 2" xfId="17329"/>
    <cellStyle name="RowTitles1-Detail 3 3 8 2 3 2 2" xfId="17330"/>
    <cellStyle name="RowTitles1-Detail 3 3 8 2 4" xfId="17331"/>
    <cellStyle name="RowTitles1-Detail 3 3 8 2 4 2" xfId="17332"/>
    <cellStyle name="RowTitles1-Detail 3 3 8 2 5" xfId="17333"/>
    <cellStyle name="RowTitles1-Detail 3 3 8 3" xfId="17334"/>
    <cellStyle name="RowTitles1-Detail 3 3 8 3 2" xfId="17335"/>
    <cellStyle name="RowTitles1-Detail 3 3 8 3 2 2" xfId="17336"/>
    <cellStyle name="RowTitles1-Detail 3 3 8 3 2 2 2" xfId="17337"/>
    <cellStyle name="RowTitles1-Detail 3 3 8 3 2 3" xfId="17338"/>
    <cellStyle name="RowTitles1-Detail 3 3 8 3 3" xfId="17339"/>
    <cellStyle name="RowTitles1-Detail 3 3 8 3 3 2" xfId="17340"/>
    <cellStyle name="RowTitles1-Detail 3 3 8 3 3 2 2" xfId="17341"/>
    <cellStyle name="RowTitles1-Detail 3 3 8 3 4" xfId="17342"/>
    <cellStyle name="RowTitles1-Detail 3 3 8 3 4 2" xfId="17343"/>
    <cellStyle name="RowTitles1-Detail 3 3 8 3 5" xfId="17344"/>
    <cellStyle name="RowTitles1-Detail 3 3 8 4" xfId="17345"/>
    <cellStyle name="RowTitles1-Detail 3 3 8 4 2" xfId="17346"/>
    <cellStyle name="RowTitles1-Detail 3 3 8 4 2 2" xfId="17347"/>
    <cellStyle name="RowTitles1-Detail 3 3 8 4 3" xfId="17348"/>
    <cellStyle name="RowTitles1-Detail 3 3 8 5" xfId="17349"/>
    <cellStyle name="RowTitles1-Detail 3 3 8 5 2" xfId="17350"/>
    <cellStyle name="RowTitles1-Detail 3 3 8 5 2 2" xfId="17351"/>
    <cellStyle name="RowTitles1-Detail 3 3 8 6" xfId="17352"/>
    <cellStyle name="RowTitles1-Detail 3 3 8 6 2" xfId="17353"/>
    <cellStyle name="RowTitles1-Detail 3 3 8 7" xfId="17354"/>
    <cellStyle name="RowTitles1-Detail 3 3 9" xfId="17355"/>
    <cellStyle name="RowTitles1-Detail 3 3 9 2" xfId="17356"/>
    <cellStyle name="RowTitles1-Detail 3 3 9 2 2" xfId="17357"/>
    <cellStyle name="RowTitles1-Detail 3 3 9 2 2 2" xfId="17358"/>
    <cellStyle name="RowTitles1-Detail 3 3 9 2 2 2 2" xfId="17359"/>
    <cellStyle name="RowTitles1-Detail 3 3 9 2 2 3" xfId="17360"/>
    <cellStyle name="RowTitles1-Detail 3 3 9 2 3" xfId="17361"/>
    <cellStyle name="RowTitles1-Detail 3 3 9 2 3 2" xfId="17362"/>
    <cellStyle name="RowTitles1-Detail 3 3 9 2 3 2 2" xfId="17363"/>
    <cellStyle name="RowTitles1-Detail 3 3 9 2 4" xfId="17364"/>
    <cellStyle name="RowTitles1-Detail 3 3 9 2 4 2" xfId="17365"/>
    <cellStyle name="RowTitles1-Detail 3 3 9 2 5" xfId="17366"/>
    <cellStyle name="RowTitles1-Detail 3 3 9 3" xfId="17367"/>
    <cellStyle name="RowTitles1-Detail 3 3 9 3 2" xfId="17368"/>
    <cellStyle name="RowTitles1-Detail 3 3 9 3 2 2" xfId="17369"/>
    <cellStyle name="RowTitles1-Detail 3 3 9 3 2 2 2" xfId="17370"/>
    <cellStyle name="RowTitles1-Detail 3 3 9 3 2 3" xfId="17371"/>
    <cellStyle name="RowTitles1-Detail 3 3 9 3 3" xfId="17372"/>
    <cellStyle name="RowTitles1-Detail 3 3 9 3 3 2" xfId="17373"/>
    <cellStyle name="RowTitles1-Detail 3 3 9 3 3 2 2" xfId="17374"/>
    <cellStyle name="RowTitles1-Detail 3 3 9 3 4" xfId="17375"/>
    <cellStyle name="RowTitles1-Detail 3 3 9 3 4 2" xfId="17376"/>
    <cellStyle name="RowTitles1-Detail 3 3 9 3 5" xfId="17377"/>
    <cellStyle name="RowTitles1-Detail 3 3 9 4" xfId="17378"/>
    <cellStyle name="RowTitles1-Detail 3 3 9 4 2" xfId="17379"/>
    <cellStyle name="RowTitles1-Detail 3 3 9 4 2 2" xfId="17380"/>
    <cellStyle name="RowTitles1-Detail 3 3 9 4 3" xfId="17381"/>
    <cellStyle name="RowTitles1-Detail 3 3 9 5" xfId="17382"/>
    <cellStyle name="RowTitles1-Detail 3 3 9 5 2" xfId="17383"/>
    <cellStyle name="RowTitles1-Detail 3 3 9 5 2 2" xfId="17384"/>
    <cellStyle name="RowTitles1-Detail 3 3 9 6" xfId="17385"/>
    <cellStyle name="RowTitles1-Detail 3 3 9 6 2" xfId="17386"/>
    <cellStyle name="RowTitles1-Detail 3 3 9 7" xfId="17387"/>
    <cellStyle name="RowTitles1-Detail 3 3_STUD aligned by INSTIT" xfId="17388"/>
    <cellStyle name="RowTitles1-Detail 3 4" xfId="17389"/>
    <cellStyle name="RowTitles1-Detail 3 4 2" xfId="17390"/>
    <cellStyle name="RowTitles1-Detail 3 4 2 2" xfId="17391"/>
    <cellStyle name="RowTitles1-Detail 3 4 2 2 2" xfId="17392"/>
    <cellStyle name="RowTitles1-Detail 3 4 2 2 2 2" xfId="17393"/>
    <cellStyle name="RowTitles1-Detail 3 4 2 2 2 2 2" xfId="17394"/>
    <cellStyle name="RowTitles1-Detail 3 4 2 2 2 3" xfId="17395"/>
    <cellStyle name="RowTitles1-Detail 3 4 2 2 3" xfId="17396"/>
    <cellStyle name="RowTitles1-Detail 3 4 2 2 3 2" xfId="17397"/>
    <cellStyle name="RowTitles1-Detail 3 4 2 2 3 2 2" xfId="17398"/>
    <cellStyle name="RowTitles1-Detail 3 4 2 2 4" xfId="17399"/>
    <cellStyle name="RowTitles1-Detail 3 4 2 2 4 2" xfId="17400"/>
    <cellStyle name="RowTitles1-Detail 3 4 2 2 5" xfId="17401"/>
    <cellStyle name="RowTitles1-Detail 3 4 2 3" xfId="17402"/>
    <cellStyle name="RowTitles1-Detail 3 4 2 3 2" xfId="17403"/>
    <cellStyle name="RowTitles1-Detail 3 4 2 3 2 2" xfId="17404"/>
    <cellStyle name="RowTitles1-Detail 3 4 2 3 2 2 2" xfId="17405"/>
    <cellStyle name="RowTitles1-Detail 3 4 2 3 2 3" xfId="17406"/>
    <cellStyle name="RowTitles1-Detail 3 4 2 3 3" xfId="17407"/>
    <cellStyle name="RowTitles1-Detail 3 4 2 3 3 2" xfId="17408"/>
    <cellStyle name="RowTitles1-Detail 3 4 2 3 3 2 2" xfId="17409"/>
    <cellStyle name="RowTitles1-Detail 3 4 2 3 4" xfId="17410"/>
    <cellStyle name="RowTitles1-Detail 3 4 2 3 4 2" xfId="17411"/>
    <cellStyle name="RowTitles1-Detail 3 4 2 3 5" xfId="17412"/>
    <cellStyle name="RowTitles1-Detail 3 4 2 4" xfId="17413"/>
    <cellStyle name="RowTitles1-Detail 3 4 2 4 2" xfId="17414"/>
    <cellStyle name="RowTitles1-Detail 3 4 2 5" xfId="17415"/>
    <cellStyle name="RowTitles1-Detail 3 4 2 5 2" xfId="17416"/>
    <cellStyle name="RowTitles1-Detail 3 4 2 5 2 2" xfId="17417"/>
    <cellStyle name="RowTitles1-Detail 3 4 3" xfId="17418"/>
    <cellStyle name="RowTitles1-Detail 3 4 3 2" xfId="17419"/>
    <cellStyle name="RowTitles1-Detail 3 4 3 2 2" xfId="17420"/>
    <cellStyle name="RowTitles1-Detail 3 4 3 2 2 2" xfId="17421"/>
    <cellStyle name="RowTitles1-Detail 3 4 3 2 2 2 2" xfId="17422"/>
    <cellStyle name="RowTitles1-Detail 3 4 3 2 2 3" xfId="17423"/>
    <cellStyle name="RowTitles1-Detail 3 4 3 2 3" xfId="17424"/>
    <cellStyle name="RowTitles1-Detail 3 4 3 2 3 2" xfId="17425"/>
    <cellStyle name="RowTitles1-Detail 3 4 3 2 3 2 2" xfId="17426"/>
    <cellStyle name="RowTitles1-Detail 3 4 3 2 4" xfId="17427"/>
    <cellStyle name="RowTitles1-Detail 3 4 3 2 4 2" xfId="17428"/>
    <cellStyle name="RowTitles1-Detail 3 4 3 2 5" xfId="17429"/>
    <cellStyle name="RowTitles1-Detail 3 4 3 3" xfId="17430"/>
    <cellStyle name="RowTitles1-Detail 3 4 3 3 2" xfId="17431"/>
    <cellStyle name="RowTitles1-Detail 3 4 3 3 2 2" xfId="17432"/>
    <cellStyle name="RowTitles1-Detail 3 4 3 3 2 2 2" xfId="17433"/>
    <cellStyle name="RowTitles1-Detail 3 4 3 3 2 3" xfId="17434"/>
    <cellStyle name="RowTitles1-Detail 3 4 3 3 3" xfId="17435"/>
    <cellStyle name="RowTitles1-Detail 3 4 3 3 3 2" xfId="17436"/>
    <cellStyle name="RowTitles1-Detail 3 4 3 3 3 2 2" xfId="17437"/>
    <cellStyle name="RowTitles1-Detail 3 4 3 3 4" xfId="17438"/>
    <cellStyle name="RowTitles1-Detail 3 4 3 3 4 2" xfId="17439"/>
    <cellStyle name="RowTitles1-Detail 3 4 3 3 5" xfId="17440"/>
    <cellStyle name="RowTitles1-Detail 3 4 3 4" xfId="17441"/>
    <cellStyle name="RowTitles1-Detail 3 4 3 4 2" xfId="17442"/>
    <cellStyle name="RowTitles1-Detail 3 4 3 5" xfId="17443"/>
    <cellStyle name="RowTitles1-Detail 3 4 3 5 2" xfId="17444"/>
    <cellStyle name="RowTitles1-Detail 3 4 3 5 2 2" xfId="17445"/>
    <cellStyle name="RowTitles1-Detail 3 4 3 5 3" xfId="17446"/>
    <cellStyle name="RowTitles1-Detail 3 4 3 6" xfId="17447"/>
    <cellStyle name="RowTitles1-Detail 3 4 3 6 2" xfId="17448"/>
    <cellStyle name="RowTitles1-Detail 3 4 3 6 2 2" xfId="17449"/>
    <cellStyle name="RowTitles1-Detail 3 4 3 7" xfId="17450"/>
    <cellStyle name="RowTitles1-Detail 3 4 3 7 2" xfId="17451"/>
    <cellStyle name="RowTitles1-Detail 3 4 3 8" xfId="17452"/>
    <cellStyle name="RowTitles1-Detail 3 4 4" xfId="17453"/>
    <cellStyle name="RowTitles1-Detail 3 4 4 2" xfId="17454"/>
    <cellStyle name="RowTitles1-Detail 3 4 4 2 2" xfId="17455"/>
    <cellStyle name="RowTitles1-Detail 3 4 4 2 2 2" xfId="17456"/>
    <cellStyle name="RowTitles1-Detail 3 4 4 2 2 2 2" xfId="17457"/>
    <cellStyle name="RowTitles1-Detail 3 4 4 2 2 3" xfId="17458"/>
    <cellStyle name="RowTitles1-Detail 3 4 4 2 3" xfId="17459"/>
    <cellStyle name="RowTitles1-Detail 3 4 4 2 3 2" xfId="17460"/>
    <cellStyle name="RowTitles1-Detail 3 4 4 2 3 2 2" xfId="17461"/>
    <cellStyle name="RowTitles1-Detail 3 4 4 2 4" xfId="17462"/>
    <cellStyle name="RowTitles1-Detail 3 4 4 2 4 2" xfId="17463"/>
    <cellStyle name="RowTitles1-Detail 3 4 4 2 5" xfId="17464"/>
    <cellStyle name="RowTitles1-Detail 3 4 4 3" xfId="17465"/>
    <cellStyle name="RowTitles1-Detail 3 4 4 3 2" xfId="17466"/>
    <cellStyle name="RowTitles1-Detail 3 4 4 3 2 2" xfId="17467"/>
    <cellStyle name="RowTitles1-Detail 3 4 4 3 2 2 2" xfId="17468"/>
    <cellStyle name="RowTitles1-Detail 3 4 4 3 2 3" xfId="17469"/>
    <cellStyle name="RowTitles1-Detail 3 4 4 3 3" xfId="17470"/>
    <cellStyle name="RowTitles1-Detail 3 4 4 3 3 2" xfId="17471"/>
    <cellStyle name="RowTitles1-Detail 3 4 4 3 3 2 2" xfId="17472"/>
    <cellStyle name="RowTitles1-Detail 3 4 4 3 4" xfId="17473"/>
    <cellStyle name="RowTitles1-Detail 3 4 4 3 4 2" xfId="17474"/>
    <cellStyle name="RowTitles1-Detail 3 4 4 3 5" xfId="17475"/>
    <cellStyle name="RowTitles1-Detail 3 4 4 4" xfId="17476"/>
    <cellStyle name="RowTitles1-Detail 3 4 4 4 2" xfId="17477"/>
    <cellStyle name="RowTitles1-Detail 3 4 4 4 2 2" xfId="17478"/>
    <cellStyle name="RowTitles1-Detail 3 4 4 4 3" xfId="17479"/>
    <cellStyle name="RowTitles1-Detail 3 4 4 5" xfId="17480"/>
    <cellStyle name="RowTitles1-Detail 3 4 4 5 2" xfId="17481"/>
    <cellStyle name="RowTitles1-Detail 3 4 4 5 2 2" xfId="17482"/>
    <cellStyle name="RowTitles1-Detail 3 4 4 6" xfId="17483"/>
    <cellStyle name="RowTitles1-Detail 3 4 4 6 2" xfId="17484"/>
    <cellStyle name="RowTitles1-Detail 3 4 4 7" xfId="17485"/>
    <cellStyle name="RowTitles1-Detail 3 4 5" xfId="17486"/>
    <cellStyle name="RowTitles1-Detail 3 4 5 2" xfId="17487"/>
    <cellStyle name="RowTitles1-Detail 3 4 5 2 2" xfId="17488"/>
    <cellStyle name="RowTitles1-Detail 3 4 5 2 2 2" xfId="17489"/>
    <cellStyle name="RowTitles1-Detail 3 4 5 2 2 2 2" xfId="17490"/>
    <cellStyle name="RowTitles1-Detail 3 4 5 2 2 3" xfId="17491"/>
    <cellStyle name="RowTitles1-Detail 3 4 5 2 3" xfId="17492"/>
    <cellStyle name="RowTitles1-Detail 3 4 5 2 3 2" xfId="17493"/>
    <cellStyle name="RowTitles1-Detail 3 4 5 2 3 2 2" xfId="17494"/>
    <cellStyle name="RowTitles1-Detail 3 4 5 2 4" xfId="17495"/>
    <cellStyle name="RowTitles1-Detail 3 4 5 2 4 2" xfId="17496"/>
    <cellStyle name="RowTitles1-Detail 3 4 5 2 5" xfId="17497"/>
    <cellStyle name="RowTitles1-Detail 3 4 5 3" xfId="17498"/>
    <cellStyle name="RowTitles1-Detail 3 4 5 3 2" xfId="17499"/>
    <cellStyle name="RowTitles1-Detail 3 4 5 3 2 2" xfId="17500"/>
    <cellStyle name="RowTitles1-Detail 3 4 5 3 2 2 2" xfId="17501"/>
    <cellStyle name="RowTitles1-Detail 3 4 5 3 2 3" xfId="17502"/>
    <cellStyle name="RowTitles1-Detail 3 4 5 3 3" xfId="17503"/>
    <cellStyle name="RowTitles1-Detail 3 4 5 3 3 2" xfId="17504"/>
    <cellStyle name="RowTitles1-Detail 3 4 5 3 3 2 2" xfId="17505"/>
    <cellStyle name="RowTitles1-Detail 3 4 5 3 4" xfId="17506"/>
    <cellStyle name="RowTitles1-Detail 3 4 5 3 4 2" xfId="17507"/>
    <cellStyle name="RowTitles1-Detail 3 4 5 3 5" xfId="17508"/>
    <cellStyle name="RowTitles1-Detail 3 4 5 4" xfId="17509"/>
    <cellStyle name="RowTitles1-Detail 3 4 5 4 2" xfId="17510"/>
    <cellStyle name="RowTitles1-Detail 3 4 5 4 2 2" xfId="17511"/>
    <cellStyle name="RowTitles1-Detail 3 4 5 4 3" xfId="17512"/>
    <cellStyle name="RowTitles1-Detail 3 4 5 5" xfId="17513"/>
    <cellStyle name="RowTitles1-Detail 3 4 5 5 2" xfId="17514"/>
    <cellStyle name="RowTitles1-Detail 3 4 5 5 2 2" xfId="17515"/>
    <cellStyle name="RowTitles1-Detail 3 4 5 6" xfId="17516"/>
    <cellStyle name="RowTitles1-Detail 3 4 5 6 2" xfId="17517"/>
    <cellStyle name="RowTitles1-Detail 3 4 5 7" xfId="17518"/>
    <cellStyle name="RowTitles1-Detail 3 4 6" xfId="17519"/>
    <cellStyle name="RowTitles1-Detail 3 4 6 2" xfId="17520"/>
    <cellStyle name="RowTitles1-Detail 3 4 6 2 2" xfId="17521"/>
    <cellStyle name="RowTitles1-Detail 3 4 6 2 2 2" xfId="17522"/>
    <cellStyle name="RowTitles1-Detail 3 4 6 2 2 2 2" xfId="17523"/>
    <cellStyle name="RowTitles1-Detail 3 4 6 2 2 3" xfId="17524"/>
    <cellStyle name="RowTitles1-Detail 3 4 6 2 3" xfId="17525"/>
    <cellStyle name="RowTitles1-Detail 3 4 6 2 3 2" xfId="17526"/>
    <cellStyle name="RowTitles1-Detail 3 4 6 2 3 2 2" xfId="17527"/>
    <cellStyle name="RowTitles1-Detail 3 4 6 2 4" xfId="17528"/>
    <cellStyle name="RowTitles1-Detail 3 4 6 2 4 2" xfId="17529"/>
    <cellStyle name="RowTitles1-Detail 3 4 6 2 5" xfId="17530"/>
    <cellStyle name="RowTitles1-Detail 3 4 6 3" xfId="17531"/>
    <cellStyle name="RowTitles1-Detail 3 4 6 3 2" xfId="17532"/>
    <cellStyle name="RowTitles1-Detail 3 4 6 3 2 2" xfId="17533"/>
    <cellStyle name="RowTitles1-Detail 3 4 6 3 2 2 2" xfId="17534"/>
    <cellStyle name="RowTitles1-Detail 3 4 6 3 2 3" xfId="17535"/>
    <cellStyle name="RowTitles1-Detail 3 4 6 3 3" xfId="17536"/>
    <cellStyle name="RowTitles1-Detail 3 4 6 3 3 2" xfId="17537"/>
    <cellStyle name="RowTitles1-Detail 3 4 6 3 3 2 2" xfId="17538"/>
    <cellStyle name="RowTitles1-Detail 3 4 6 3 4" xfId="17539"/>
    <cellStyle name="RowTitles1-Detail 3 4 6 3 4 2" xfId="17540"/>
    <cellStyle name="RowTitles1-Detail 3 4 6 3 5" xfId="17541"/>
    <cellStyle name="RowTitles1-Detail 3 4 6 4" xfId="17542"/>
    <cellStyle name="RowTitles1-Detail 3 4 6 4 2" xfId="17543"/>
    <cellStyle name="RowTitles1-Detail 3 4 6 4 2 2" xfId="17544"/>
    <cellStyle name="RowTitles1-Detail 3 4 6 4 3" xfId="17545"/>
    <cellStyle name="RowTitles1-Detail 3 4 6 5" xfId="17546"/>
    <cellStyle name="RowTitles1-Detail 3 4 6 5 2" xfId="17547"/>
    <cellStyle name="RowTitles1-Detail 3 4 6 5 2 2" xfId="17548"/>
    <cellStyle name="RowTitles1-Detail 3 4 6 6" xfId="17549"/>
    <cellStyle name="RowTitles1-Detail 3 4 6 6 2" xfId="17550"/>
    <cellStyle name="RowTitles1-Detail 3 4 6 7" xfId="17551"/>
    <cellStyle name="RowTitles1-Detail 3 4 7" xfId="17552"/>
    <cellStyle name="RowTitles1-Detail 3 4 7 2" xfId="17553"/>
    <cellStyle name="RowTitles1-Detail 3 4 7 2 2" xfId="17554"/>
    <cellStyle name="RowTitles1-Detail 3 4 7 2 2 2" xfId="17555"/>
    <cellStyle name="RowTitles1-Detail 3 4 7 2 3" xfId="17556"/>
    <cellStyle name="RowTitles1-Detail 3 4 7 3" xfId="17557"/>
    <cellStyle name="RowTitles1-Detail 3 4 7 3 2" xfId="17558"/>
    <cellStyle name="RowTitles1-Detail 3 4 7 3 2 2" xfId="17559"/>
    <cellStyle name="RowTitles1-Detail 3 4 7 4" xfId="17560"/>
    <cellStyle name="RowTitles1-Detail 3 4 7 4 2" xfId="17561"/>
    <cellStyle name="RowTitles1-Detail 3 4 7 5" xfId="17562"/>
    <cellStyle name="RowTitles1-Detail 3 4 8" xfId="17563"/>
    <cellStyle name="RowTitles1-Detail 3 4 8 2" xfId="17564"/>
    <cellStyle name="RowTitles1-Detail 3 4 9" xfId="17565"/>
    <cellStyle name="RowTitles1-Detail 3 4 9 2" xfId="17566"/>
    <cellStyle name="RowTitles1-Detail 3 4 9 2 2" xfId="17567"/>
    <cellStyle name="RowTitles1-Detail 3 4_STUD aligned by INSTIT" xfId="17568"/>
    <cellStyle name="RowTitles1-Detail 3 5" xfId="17569"/>
    <cellStyle name="RowTitles1-Detail 3 5 2" xfId="17570"/>
    <cellStyle name="RowTitles1-Detail 3 5 2 2" xfId="17571"/>
    <cellStyle name="RowTitles1-Detail 3 5 2 2 2" xfId="17572"/>
    <cellStyle name="RowTitles1-Detail 3 5 2 2 2 2" xfId="17573"/>
    <cellStyle name="RowTitles1-Detail 3 5 2 2 2 2 2" xfId="17574"/>
    <cellStyle name="RowTitles1-Detail 3 5 2 2 2 3" xfId="17575"/>
    <cellStyle name="RowTitles1-Detail 3 5 2 2 3" xfId="17576"/>
    <cellStyle name="RowTitles1-Detail 3 5 2 2 3 2" xfId="17577"/>
    <cellStyle name="RowTitles1-Detail 3 5 2 2 3 2 2" xfId="17578"/>
    <cellStyle name="RowTitles1-Detail 3 5 2 2 4" xfId="17579"/>
    <cellStyle name="RowTitles1-Detail 3 5 2 2 4 2" xfId="17580"/>
    <cellStyle name="RowTitles1-Detail 3 5 2 2 5" xfId="17581"/>
    <cellStyle name="RowTitles1-Detail 3 5 2 3" xfId="17582"/>
    <cellStyle name="RowTitles1-Detail 3 5 2 3 2" xfId="17583"/>
    <cellStyle name="RowTitles1-Detail 3 5 2 3 2 2" xfId="17584"/>
    <cellStyle name="RowTitles1-Detail 3 5 2 3 2 2 2" xfId="17585"/>
    <cellStyle name="RowTitles1-Detail 3 5 2 3 2 3" xfId="17586"/>
    <cellStyle name="RowTitles1-Detail 3 5 2 3 3" xfId="17587"/>
    <cellStyle name="RowTitles1-Detail 3 5 2 3 3 2" xfId="17588"/>
    <cellStyle name="RowTitles1-Detail 3 5 2 3 3 2 2" xfId="17589"/>
    <cellStyle name="RowTitles1-Detail 3 5 2 3 4" xfId="17590"/>
    <cellStyle name="RowTitles1-Detail 3 5 2 3 4 2" xfId="17591"/>
    <cellStyle name="RowTitles1-Detail 3 5 2 3 5" xfId="17592"/>
    <cellStyle name="RowTitles1-Detail 3 5 2 4" xfId="17593"/>
    <cellStyle name="RowTitles1-Detail 3 5 2 4 2" xfId="17594"/>
    <cellStyle name="RowTitles1-Detail 3 5 2 5" xfId="17595"/>
    <cellStyle name="RowTitles1-Detail 3 5 2 5 2" xfId="17596"/>
    <cellStyle name="RowTitles1-Detail 3 5 2 5 2 2" xfId="17597"/>
    <cellStyle name="RowTitles1-Detail 3 5 2 5 3" xfId="17598"/>
    <cellStyle name="RowTitles1-Detail 3 5 2 6" xfId="17599"/>
    <cellStyle name="RowTitles1-Detail 3 5 2 6 2" xfId="17600"/>
    <cellStyle name="RowTitles1-Detail 3 5 2 6 2 2" xfId="17601"/>
    <cellStyle name="RowTitles1-Detail 3 5 2 7" xfId="17602"/>
    <cellStyle name="RowTitles1-Detail 3 5 2 7 2" xfId="17603"/>
    <cellStyle name="RowTitles1-Detail 3 5 2 8" xfId="17604"/>
    <cellStyle name="RowTitles1-Detail 3 5 3" xfId="17605"/>
    <cellStyle name="RowTitles1-Detail 3 5 3 2" xfId="17606"/>
    <cellStyle name="RowTitles1-Detail 3 5 3 2 2" xfId="17607"/>
    <cellStyle name="RowTitles1-Detail 3 5 3 2 2 2" xfId="17608"/>
    <cellStyle name="RowTitles1-Detail 3 5 3 2 2 2 2" xfId="17609"/>
    <cellStyle name="RowTitles1-Detail 3 5 3 2 2 3" xfId="17610"/>
    <cellStyle name="RowTitles1-Detail 3 5 3 2 3" xfId="17611"/>
    <cellStyle name="RowTitles1-Detail 3 5 3 2 3 2" xfId="17612"/>
    <cellStyle name="RowTitles1-Detail 3 5 3 2 3 2 2" xfId="17613"/>
    <cellStyle name="RowTitles1-Detail 3 5 3 2 4" xfId="17614"/>
    <cellStyle name="RowTitles1-Detail 3 5 3 2 4 2" xfId="17615"/>
    <cellStyle name="RowTitles1-Detail 3 5 3 2 5" xfId="17616"/>
    <cellStyle name="RowTitles1-Detail 3 5 3 3" xfId="17617"/>
    <cellStyle name="RowTitles1-Detail 3 5 3 3 2" xfId="17618"/>
    <cellStyle name="RowTitles1-Detail 3 5 3 3 2 2" xfId="17619"/>
    <cellStyle name="RowTitles1-Detail 3 5 3 3 2 2 2" xfId="17620"/>
    <cellStyle name="RowTitles1-Detail 3 5 3 3 2 3" xfId="17621"/>
    <cellStyle name="RowTitles1-Detail 3 5 3 3 3" xfId="17622"/>
    <cellStyle name="RowTitles1-Detail 3 5 3 3 3 2" xfId="17623"/>
    <cellStyle name="RowTitles1-Detail 3 5 3 3 3 2 2" xfId="17624"/>
    <cellStyle name="RowTitles1-Detail 3 5 3 3 4" xfId="17625"/>
    <cellStyle name="RowTitles1-Detail 3 5 3 3 4 2" xfId="17626"/>
    <cellStyle name="RowTitles1-Detail 3 5 3 3 5" xfId="17627"/>
    <cellStyle name="RowTitles1-Detail 3 5 3 4" xfId="17628"/>
    <cellStyle name="RowTitles1-Detail 3 5 3 4 2" xfId="17629"/>
    <cellStyle name="RowTitles1-Detail 3 5 3 5" xfId="17630"/>
    <cellStyle name="RowTitles1-Detail 3 5 3 5 2" xfId="17631"/>
    <cellStyle name="RowTitles1-Detail 3 5 3 5 2 2" xfId="17632"/>
    <cellStyle name="RowTitles1-Detail 3 5 4" xfId="17633"/>
    <cellStyle name="RowTitles1-Detail 3 5 4 2" xfId="17634"/>
    <cellStyle name="RowTitles1-Detail 3 5 4 2 2" xfId="17635"/>
    <cellStyle name="RowTitles1-Detail 3 5 4 2 2 2" xfId="17636"/>
    <cellStyle name="RowTitles1-Detail 3 5 4 2 2 2 2" xfId="17637"/>
    <cellStyle name="RowTitles1-Detail 3 5 4 2 2 3" xfId="17638"/>
    <cellStyle name="RowTitles1-Detail 3 5 4 2 3" xfId="17639"/>
    <cellStyle name="RowTitles1-Detail 3 5 4 2 3 2" xfId="17640"/>
    <cellStyle name="RowTitles1-Detail 3 5 4 2 3 2 2" xfId="17641"/>
    <cellStyle name="RowTitles1-Detail 3 5 4 2 4" xfId="17642"/>
    <cellStyle name="RowTitles1-Detail 3 5 4 2 4 2" xfId="17643"/>
    <cellStyle name="RowTitles1-Detail 3 5 4 2 5" xfId="17644"/>
    <cellStyle name="RowTitles1-Detail 3 5 4 3" xfId="17645"/>
    <cellStyle name="RowTitles1-Detail 3 5 4 3 2" xfId="17646"/>
    <cellStyle name="RowTitles1-Detail 3 5 4 3 2 2" xfId="17647"/>
    <cellStyle name="RowTitles1-Detail 3 5 4 3 2 2 2" xfId="17648"/>
    <cellStyle name="RowTitles1-Detail 3 5 4 3 2 3" xfId="17649"/>
    <cellStyle name="RowTitles1-Detail 3 5 4 3 3" xfId="17650"/>
    <cellStyle name="RowTitles1-Detail 3 5 4 3 3 2" xfId="17651"/>
    <cellStyle name="RowTitles1-Detail 3 5 4 3 3 2 2" xfId="17652"/>
    <cellStyle name="RowTitles1-Detail 3 5 4 3 4" xfId="17653"/>
    <cellStyle name="RowTitles1-Detail 3 5 4 3 4 2" xfId="17654"/>
    <cellStyle name="RowTitles1-Detail 3 5 4 3 5" xfId="17655"/>
    <cellStyle name="RowTitles1-Detail 3 5 4 4" xfId="17656"/>
    <cellStyle name="RowTitles1-Detail 3 5 4 4 2" xfId="17657"/>
    <cellStyle name="RowTitles1-Detail 3 5 4 4 2 2" xfId="17658"/>
    <cellStyle name="RowTitles1-Detail 3 5 4 4 3" xfId="17659"/>
    <cellStyle name="RowTitles1-Detail 3 5 4 5" xfId="17660"/>
    <cellStyle name="RowTitles1-Detail 3 5 4 5 2" xfId="17661"/>
    <cellStyle name="RowTitles1-Detail 3 5 4 5 2 2" xfId="17662"/>
    <cellStyle name="RowTitles1-Detail 3 5 4 6" xfId="17663"/>
    <cellStyle name="RowTitles1-Detail 3 5 4 6 2" xfId="17664"/>
    <cellStyle name="RowTitles1-Detail 3 5 4 7" xfId="17665"/>
    <cellStyle name="RowTitles1-Detail 3 5 5" xfId="17666"/>
    <cellStyle name="RowTitles1-Detail 3 5 5 2" xfId="17667"/>
    <cellStyle name="RowTitles1-Detail 3 5 5 2 2" xfId="17668"/>
    <cellStyle name="RowTitles1-Detail 3 5 5 2 2 2" xfId="17669"/>
    <cellStyle name="RowTitles1-Detail 3 5 5 2 2 2 2" xfId="17670"/>
    <cellStyle name="RowTitles1-Detail 3 5 5 2 2 3" xfId="17671"/>
    <cellStyle name="RowTitles1-Detail 3 5 5 2 3" xfId="17672"/>
    <cellStyle name="RowTitles1-Detail 3 5 5 2 3 2" xfId="17673"/>
    <cellStyle name="RowTitles1-Detail 3 5 5 2 3 2 2" xfId="17674"/>
    <cellStyle name="RowTitles1-Detail 3 5 5 2 4" xfId="17675"/>
    <cellStyle name="RowTitles1-Detail 3 5 5 2 4 2" xfId="17676"/>
    <cellStyle name="RowTitles1-Detail 3 5 5 2 5" xfId="17677"/>
    <cellStyle name="RowTitles1-Detail 3 5 5 3" xfId="17678"/>
    <cellStyle name="RowTitles1-Detail 3 5 5 3 2" xfId="17679"/>
    <cellStyle name="RowTitles1-Detail 3 5 5 3 2 2" xfId="17680"/>
    <cellStyle name="RowTitles1-Detail 3 5 5 3 2 2 2" xfId="17681"/>
    <cellStyle name="RowTitles1-Detail 3 5 5 3 2 3" xfId="17682"/>
    <cellStyle name="RowTitles1-Detail 3 5 5 3 3" xfId="17683"/>
    <cellStyle name="RowTitles1-Detail 3 5 5 3 3 2" xfId="17684"/>
    <cellStyle name="RowTitles1-Detail 3 5 5 3 3 2 2" xfId="17685"/>
    <cellStyle name="RowTitles1-Detail 3 5 5 3 4" xfId="17686"/>
    <cellStyle name="RowTitles1-Detail 3 5 5 3 4 2" xfId="17687"/>
    <cellStyle name="RowTitles1-Detail 3 5 5 3 5" xfId="17688"/>
    <cellStyle name="RowTitles1-Detail 3 5 5 4" xfId="17689"/>
    <cellStyle name="RowTitles1-Detail 3 5 5 4 2" xfId="17690"/>
    <cellStyle name="RowTitles1-Detail 3 5 5 4 2 2" xfId="17691"/>
    <cellStyle name="RowTitles1-Detail 3 5 5 4 3" xfId="17692"/>
    <cellStyle name="RowTitles1-Detail 3 5 5 5" xfId="17693"/>
    <cellStyle name="RowTitles1-Detail 3 5 5 5 2" xfId="17694"/>
    <cellStyle name="RowTitles1-Detail 3 5 5 5 2 2" xfId="17695"/>
    <cellStyle name="RowTitles1-Detail 3 5 5 6" xfId="17696"/>
    <cellStyle name="RowTitles1-Detail 3 5 5 6 2" xfId="17697"/>
    <cellStyle name="RowTitles1-Detail 3 5 5 7" xfId="17698"/>
    <cellStyle name="RowTitles1-Detail 3 5 6" xfId="17699"/>
    <cellStyle name="RowTitles1-Detail 3 5 6 2" xfId="17700"/>
    <cellStyle name="RowTitles1-Detail 3 5 6 2 2" xfId="17701"/>
    <cellStyle name="RowTitles1-Detail 3 5 6 2 2 2" xfId="17702"/>
    <cellStyle name="RowTitles1-Detail 3 5 6 2 2 2 2" xfId="17703"/>
    <cellStyle name="RowTitles1-Detail 3 5 6 2 2 3" xfId="17704"/>
    <cellStyle name="RowTitles1-Detail 3 5 6 2 3" xfId="17705"/>
    <cellStyle name="RowTitles1-Detail 3 5 6 2 3 2" xfId="17706"/>
    <cellStyle name="RowTitles1-Detail 3 5 6 2 3 2 2" xfId="17707"/>
    <cellStyle name="RowTitles1-Detail 3 5 6 2 4" xfId="17708"/>
    <cellStyle name="RowTitles1-Detail 3 5 6 2 4 2" xfId="17709"/>
    <cellStyle name="RowTitles1-Detail 3 5 6 2 5" xfId="17710"/>
    <cellStyle name="RowTitles1-Detail 3 5 6 3" xfId="17711"/>
    <cellStyle name="RowTitles1-Detail 3 5 6 3 2" xfId="17712"/>
    <cellStyle name="RowTitles1-Detail 3 5 6 3 2 2" xfId="17713"/>
    <cellStyle name="RowTitles1-Detail 3 5 6 3 2 2 2" xfId="17714"/>
    <cellStyle name="RowTitles1-Detail 3 5 6 3 2 3" xfId="17715"/>
    <cellStyle name="RowTitles1-Detail 3 5 6 3 3" xfId="17716"/>
    <cellStyle name="RowTitles1-Detail 3 5 6 3 3 2" xfId="17717"/>
    <cellStyle name="RowTitles1-Detail 3 5 6 3 3 2 2" xfId="17718"/>
    <cellStyle name="RowTitles1-Detail 3 5 6 3 4" xfId="17719"/>
    <cellStyle name="RowTitles1-Detail 3 5 6 3 4 2" xfId="17720"/>
    <cellStyle name="RowTitles1-Detail 3 5 6 3 5" xfId="17721"/>
    <cellStyle name="RowTitles1-Detail 3 5 6 4" xfId="17722"/>
    <cellStyle name="RowTitles1-Detail 3 5 6 4 2" xfId="17723"/>
    <cellStyle name="RowTitles1-Detail 3 5 6 4 2 2" xfId="17724"/>
    <cellStyle name="RowTitles1-Detail 3 5 6 4 3" xfId="17725"/>
    <cellStyle name="RowTitles1-Detail 3 5 6 5" xfId="17726"/>
    <cellStyle name="RowTitles1-Detail 3 5 6 5 2" xfId="17727"/>
    <cellStyle name="RowTitles1-Detail 3 5 6 5 2 2" xfId="17728"/>
    <cellStyle name="RowTitles1-Detail 3 5 6 6" xfId="17729"/>
    <cellStyle name="RowTitles1-Detail 3 5 6 6 2" xfId="17730"/>
    <cellStyle name="RowTitles1-Detail 3 5 6 7" xfId="17731"/>
    <cellStyle name="RowTitles1-Detail 3 5 7" xfId="17732"/>
    <cellStyle name="RowTitles1-Detail 3 5 7 2" xfId="17733"/>
    <cellStyle name="RowTitles1-Detail 3 5 7 2 2" xfId="17734"/>
    <cellStyle name="RowTitles1-Detail 3 5 7 2 2 2" xfId="17735"/>
    <cellStyle name="RowTitles1-Detail 3 5 7 2 3" xfId="17736"/>
    <cellStyle name="RowTitles1-Detail 3 5 7 3" xfId="17737"/>
    <cellStyle name="RowTitles1-Detail 3 5 7 3 2" xfId="17738"/>
    <cellStyle name="RowTitles1-Detail 3 5 7 3 2 2" xfId="17739"/>
    <cellStyle name="RowTitles1-Detail 3 5 7 4" xfId="17740"/>
    <cellStyle name="RowTitles1-Detail 3 5 7 4 2" xfId="17741"/>
    <cellStyle name="RowTitles1-Detail 3 5 7 5" xfId="17742"/>
    <cellStyle name="RowTitles1-Detail 3 5 8" xfId="17743"/>
    <cellStyle name="RowTitles1-Detail 3 5 8 2" xfId="17744"/>
    <cellStyle name="RowTitles1-Detail 3 5 8 2 2" xfId="17745"/>
    <cellStyle name="RowTitles1-Detail 3 5 8 2 2 2" xfId="17746"/>
    <cellStyle name="RowTitles1-Detail 3 5 8 2 3" xfId="17747"/>
    <cellStyle name="RowTitles1-Detail 3 5 8 3" xfId="17748"/>
    <cellStyle name="RowTitles1-Detail 3 5 8 3 2" xfId="17749"/>
    <cellStyle name="RowTitles1-Detail 3 5 8 3 2 2" xfId="17750"/>
    <cellStyle name="RowTitles1-Detail 3 5 8 4" xfId="17751"/>
    <cellStyle name="RowTitles1-Detail 3 5 8 4 2" xfId="17752"/>
    <cellStyle name="RowTitles1-Detail 3 5 8 5" xfId="17753"/>
    <cellStyle name="RowTitles1-Detail 3 5 9" xfId="17754"/>
    <cellStyle name="RowTitles1-Detail 3 5 9 2" xfId="17755"/>
    <cellStyle name="RowTitles1-Detail 3 5 9 2 2" xfId="17756"/>
    <cellStyle name="RowTitles1-Detail 3 5_STUD aligned by INSTIT" xfId="17757"/>
    <cellStyle name="RowTitles1-Detail 3 6" xfId="17758"/>
    <cellStyle name="RowTitles1-Detail 3 6 2" xfId="17759"/>
    <cellStyle name="RowTitles1-Detail 3 6 2 2" xfId="17760"/>
    <cellStyle name="RowTitles1-Detail 3 6 2 2 2" xfId="17761"/>
    <cellStyle name="RowTitles1-Detail 3 6 2 2 2 2" xfId="17762"/>
    <cellStyle name="RowTitles1-Detail 3 6 2 2 2 2 2" xfId="17763"/>
    <cellStyle name="RowTitles1-Detail 3 6 2 2 2 3" xfId="17764"/>
    <cellStyle name="RowTitles1-Detail 3 6 2 2 3" xfId="17765"/>
    <cellStyle name="RowTitles1-Detail 3 6 2 2 3 2" xfId="17766"/>
    <cellStyle name="RowTitles1-Detail 3 6 2 2 3 2 2" xfId="17767"/>
    <cellStyle name="RowTitles1-Detail 3 6 2 2 4" xfId="17768"/>
    <cellStyle name="RowTitles1-Detail 3 6 2 2 4 2" xfId="17769"/>
    <cellStyle name="RowTitles1-Detail 3 6 2 2 5" xfId="17770"/>
    <cellStyle name="RowTitles1-Detail 3 6 2 3" xfId="17771"/>
    <cellStyle name="RowTitles1-Detail 3 6 2 3 2" xfId="17772"/>
    <cellStyle name="RowTitles1-Detail 3 6 2 3 2 2" xfId="17773"/>
    <cellStyle name="RowTitles1-Detail 3 6 2 3 2 2 2" xfId="17774"/>
    <cellStyle name="RowTitles1-Detail 3 6 2 3 2 3" xfId="17775"/>
    <cellStyle name="RowTitles1-Detail 3 6 2 3 3" xfId="17776"/>
    <cellStyle name="RowTitles1-Detail 3 6 2 3 3 2" xfId="17777"/>
    <cellStyle name="RowTitles1-Detail 3 6 2 3 3 2 2" xfId="17778"/>
    <cellStyle name="RowTitles1-Detail 3 6 2 3 4" xfId="17779"/>
    <cellStyle name="RowTitles1-Detail 3 6 2 3 4 2" xfId="17780"/>
    <cellStyle name="RowTitles1-Detail 3 6 2 3 5" xfId="17781"/>
    <cellStyle name="RowTitles1-Detail 3 6 2 4" xfId="17782"/>
    <cellStyle name="RowTitles1-Detail 3 6 2 4 2" xfId="17783"/>
    <cellStyle name="RowTitles1-Detail 3 6 2 5" xfId="17784"/>
    <cellStyle name="RowTitles1-Detail 3 6 2 5 2" xfId="17785"/>
    <cellStyle name="RowTitles1-Detail 3 6 2 5 2 2" xfId="17786"/>
    <cellStyle name="RowTitles1-Detail 3 6 2 5 3" xfId="17787"/>
    <cellStyle name="RowTitles1-Detail 3 6 2 6" xfId="17788"/>
    <cellStyle name="RowTitles1-Detail 3 6 2 6 2" xfId="17789"/>
    <cellStyle name="RowTitles1-Detail 3 6 2 6 2 2" xfId="17790"/>
    <cellStyle name="RowTitles1-Detail 3 6 3" xfId="17791"/>
    <cellStyle name="RowTitles1-Detail 3 6 3 2" xfId="17792"/>
    <cellStyle name="RowTitles1-Detail 3 6 3 2 2" xfId="17793"/>
    <cellStyle name="RowTitles1-Detail 3 6 3 2 2 2" xfId="17794"/>
    <cellStyle name="RowTitles1-Detail 3 6 3 2 2 2 2" xfId="17795"/>
    <cellStyle name="RowTitles1-Detail 3 6 3 2 2 3" xfId="17796"/>
    <cellStyle name="RowTitles1-Detail 3 6 3 2 3" xfId="17797"/>
    <cellStyle name="RowTitles1-Detail 3 6 3 2 3 2" xfId="17798"/>
    <cellStyle name="RowTitles1-Detail 3 6 3 2 3 2 2" xfId="17799"/>
    <cellStyle name="RowTitles1-Detail 3 6 3 2 4" xfId="17800"/>
    <cellStyle name="RowTitles1-Detail 3 6 3 2 4 2" xfId="17801"/>
    <cellStyle name="RowTitles1-Detail 3 6 3 2 5" xfId="17802"/>
    <cellStyle name="RowTitles1-Detail 3 6 3 3" xfId="17803"/>
    <cellStyle name="RowTitles1-Detail 3 6 3 3 2" xfId="17804"/>
    <cellStyle name="RowTitles1-Detail 3 6 3 3 2 2" xfId="17805"/>
    <cellStyle name="RowTitles1-Detail 3 6 3 3 2 2 2" xfId="17806"/>
    <cellStyle name="RowTitles1-Detail 3 6 3 3 2 3" xfId="17807"/>
    <cellStyle name="RowTitles1-Detail 3 6 3 3 3" xfId="17808"/>
    <cellStyle name="RowTitles1-Detail 3 6 3 3 3 2" xfId="17809"/>
    <cellStyle name="RowTitles1-Detail 3 6 3 3 3 2 2" xfId="17810"/>
    <cellStyle name="RowTitles1-Detail 3 6 3 3 4" xfId="17811"/>
    <cellStyle name="RowTitles1-Detail 3 6 3 3 4 2" xfId="17812"/>
    <cellStyle name="RowTitles1-Detail 3 6 3 3 5" xfId="17813"/>
    <cellStyle name="RowTitles1-Detail 3 6 3 4" xfId="17814"/>
    <cellStyle name="RowTitles1-Detail 3 6 3 4 2" xfId="17815"/>
    <cellStyle name="RowTitles1-Detail 3 6 3 5" xfId="17816"/>
    <cellStyle name="RowTitles1-Detail 3 6 3 5 2" xfId="17817"/>
    <cellStyle name="RowTitles1-Detail 3 6 3 5 2 2" xfId="17818"/>
    <cellStyle name="RowTitles1-Detail 3 6 3 6" xfId="17819"/>
    <cellStyle name="RowTitles1-Detail 3 6 3 6 2" xfId="17820"/>
    <cellStyle name="RowTitles1-Detail 3 6 3 7" xfId="17821"/>
    <cellStyle name="RowTitles1-Detail 3 6 4" xfId="17822"/>
    <cellStyle name="RowTitles1-Detail 3 6 4 2" xfId="17823"/>
    <cellStyle name="RowTitles1-Detail 3 6 4 2 2" xfId="17824"/>
    <cellStyle name="RowTitles1-Detail 3 6 4 2 2 2" xfId="17825"/>
    <cellStyle name="RowTitles1-Detail 3 6 4 2 2 2 2" xfId="17826"/>
    <cellStyle name="RowTitles1-Detail 3 6 4 2 2 3" xfId="17827"/>
    <cellStyle name="RowTitles1-Detail 3 6 4 2 3" xfId="17828"/>
    <cellStyle name="RowTitles1-Detail 3 6 4 2 3 2" xfId="17829"/>
    <cellStyle name="RowTitles1-Detail 3 6 4 2 3 2 2" xfId="17830"/>
    <cellStyle name="RowTitles1-Detail 3 6 4 2 4" xfId="17831"/>
    <cellStyle name="RowTitles1-Detail 3 6 4 2 4 2" xfId="17832"/>
    <cellStyle name="RowTitles1-Detail 3 6 4 2 5" xfId="17833"/>
    <cellStyle name="RowTitles1-Detail 3 6 4 3" xfId="17834"/>
    <cellStyle name="RowTitles1-Detail 3 6 4 3 2" xfId="17835"/>
    <cellStyle name="RowTitles1-Detail 3 6 4 3 2 2" xfId="17836"/>
    <cellStyle name="RowTitles1-Detail 3 6 4 3 2 2 2" xfId="17837"/>
    <cellStyle name="RowTitles1-Detail 3 6 4 3 2 3" xfId="17838"/>
    <cellStyle name="RowTitles1-Detail 3 6 4 3 3" xfId="17839"/>
    <cellStyle name="RowTitles1-Detail 3 6 4 3 3 2" xfId="17840"/>
    <cellStyle name="RowTitles1-Detail 3 6 4 3 3 2 2" xfId="17841"/>
    <cellStyle name="RowTitles1-Detail 3 6 4 3 4" xfId="17842"/>
    <cellStyle name="RowTitles1-Detail 3 6 4 3 4 2" xfId="17843"/>
    <cellStyle name="RowTitles1-Detail 3 6 4 3 5" xfId="17844"/>
    <cellStyle name="RowTitles1-Detail 3 6 4 4" xfId="17845"/>
    <cellStyle name="RowTitles1-Detail 3 6 4 4 2" xfId="17846"/>
    <cellStyle name="RowTitles1-Detail 3 6 4 5" xfId="17847"/>
    <cellStyle name="RowTitles1-Detail 3 6 4 5 2" xfId="17848"/>
    <cellStyle name="RowTitles1-Detail 3 6 4 5 2 2" xfId="17849"/>
    <cellStyle name="RowTitles1-Detail 3 6 4 5 3" xfId="17850"/>
    <cellStyle name="RowTitles1-Detail 3 6 4 6" xfId="17851"/>
    <cellStyle name="RowTitles1-Detail 3 6 4 6 2" xfId="17852"/>
    <cellStyle name="RowTitles1-Detail 3 6 4 6 2 2" xfId="17853"/>
    <cellStyle name="RowTitles1-Detail 3 6 4 7" xfId="17854"/>
    <cellStyle name="RowTitles1-Detail 3 6 4 7 2" xfId="17855"/>
    <cellStyle name="RowTitles1-Detail 3 6 4 8" xfId="17856"/>
    <cellStyle name="RowTitles1-Detail 3 6 5" xfId="17857"/>
    <cellStyle name="RowTitles1-Detail 3 6 5 2" xfId="17858"/>
    <cellStyle name="RowTitles1-Detail 3 6 5 2 2" xfId="17859"/>
    <cellStyle name="RowTitles1-Detail 3 6 5 2 2 2" xfId="17860"/>
    <cellStyle name="RowTitles1-Detail 3 6 5 2 2 2 2" xfId="17861"/>
    <cellStyle name="RowTitles1-Detail 3 6 5 2 2 3" xfId="17862"/>
    <cellStyle name="RowTitles1-Detail 3 6 5 2 3" xfId="17863"/>
    <cellStyle name="RowTitles1-Detail 3 6 5 2 3 2" xfId="17864"/>
    <cellStyle name="RowTitles1-Detail 3 6 5 2 3 2 2" xfId="17865"/>
    <cellStyle name="RowTitles1-Detail 3 6 5 2 4" xfId="17866"/>
    <cellStyle name="RowTitles1-Detail 3 6 5 2 4 2" xfId="17867"/>
    <cellStyle name="RowTitles1-Detail 3 6 5 2 5" xfId="17868"/>
    <cellStyle name="RowTitles1-Detail 3 6 5 3" xfId="17869"/>
    <cellStyle name="RowTitles1-Detail 3 6 5 3 2" xfId="17870"/>
    <cellStyle name="RowTitles1-Detail 3 6 5 3 2 2" xfId="17871"/>
    <cellStyle name="RowTitles1-Detail 3 6 5 3 2 2 2" xfId="17872"/>
    <cellStyle name="RowTitles1-Detail 3 6 5 3 2 3" xfId="17873"/>
    <cellStyle name="RowTitles1-Detail 3 6 5 3 3" xfId="17874"/>
    <cellStyle name="RowTitles1-Detail 3 6 5 3 3 2" xfId="17875"/>
    <cellStyle name="RowTitles1-Detail 3 6 5 3 3 2 2" xfId="17876"/>
    <cellStyle name="RowTitles1-Detail 3 6 5 3 4" xfId="17877"/>
    <cellStyle name="RowTitles1-Detail 3 6 5 3 4 2" xfId="17878"/>
    <cellStyle name="RowTitles1-Detail 3 6 5 3 5" xfId="17879"/>
    <cellStyle name="RowTitles1-Detail 3 6 5 4" xfId="17880"/>
    <cellStyle name="RowTitles1-Detail 3 6 5 4 2" xfId="17881"/>
    <cellStyle name="RowTitles1-Detail 3 6 5 4 2 2" xfId="17882"/>
    <cellStyle name="RowTitles1-Detail 3 6 5 4 3" xfId="17883"/>
    <cellStyle name="RowTitles1-Detail 3 6 5 5" xfId="17884"/>
    <cellStyle name="RowTitles1-Detail 3 6 5 5 2" xfId="17885"/>
    <cellStyle name="RowTitles1-Detail 3 6 5 5 2 2" xfId="17886"/>
    <cellStyle name="RowTitles1-Detail 3 6 5 6" xfId="17887"/>
    <cellStyle name="RowTitles1-Detail 3 6 5 6 2" xfId="17888"/>
    <cellStyle name="RowTitles1-Detail 3 6 5 7" xfId="17889"/>
    <cellStyle name="RowTitles1-Detail 3 6 6" xfId="17890"/>
    <cellStyle name="RowTitles1-Detail 3 6 6 2" xfId="17891"/>
    <cellStyle name="RowTitles1-Detail 3 6 6 2 2" xfId="17892"/>
    <cellStyle name="RowTitles1-Detail 3 6 6 2 2 2" xfId="17893"/>
    <cellStyle name="RowTitles1-Detail 3 6 6 2 2 2 2" xfId="17894"/>
    <cellStyle name="RowTitles1-Detail 3 6 6 2 2 3" xfId="17895"/>
    <cellStyle name="RowTitles1-Detail 3 6 6 2 3" xfId="17896"/>
    <cellStyle name="RowTitles1-Detail 3 6 6 2 3 2" xfId="17897"/>
    <cellStyle name="RowTitles1-Detail 3 6 6 2 3 2 2" xfId="17898"/>
    <cellStyle name="RowTitles1-Detail 3 6 6 2 4" xfId="17899"/>
    <cellStyle name="RowTitles1-Detail 3 6 6 2 4 2" xfId="17900"/>
    <cellStyle name="RowTitles1-Detail 3 6 6 2 5" xfId="17901"/>
    <cellStyle name="RowTitles1-Detail 3 6 6 3" xfId="17902"/>
    <cellStyle name="RowTitles1-Detail 3 6 6 3 2" xfId="17903"/>
    <cellStyle name="RowTitles1-Detail 3 6 6 3 2 2" xfId="17904"/>
    <cellStyle name="RowTitles1-Detail 3 6 6 3 2 2 2" xfId="17905"/>
    <cellStyle name="RowTitles1-Detail 3 6 6 3 2 3" xfId="17906"/>
    <cellStyle name="RowTitles1-Detail 3 6 6 3 3" xfId="17907"/>
    <cellStyle name="RowTitles1-Detail 3 6 6 3 3 2" xfId="17908"/>
    <cellStyle name="RowTitles1-Detail 3 6 6 3 3 2 2" xfId="17909"/>
    <cellStyle name="RowTitles1-Detail 3 6 6 3 4" xfId="17910"/>
    <cellStyle name="RowTitles1-Detail 3 6 6 3 4 2" xfId="17911"/>
    <cellStyle name="RowTitles1-Detail 3 6 6 3 5" xfId="17912"/>
    <cellStyle name="RowTitles1-Detail 3 6 6 4" xfId="17913"/>
    <cellStyle name="RowTitles1-Detail 3 6 6 4 2" xfId="17914"/>
    <cellStyle name="RowTitles1-Detail 3 6 6 4 2 2" xfId="17915"/>
    <cellStyle name="RowTitles1-Detail 3 6 6 4 3" xfId="17916"/>
    <cellStyle name="RowTitles1-Detail 3 6 6 5" xfId="17917"/>
    <cellStyle name="RowTitles1-Detail 3 6 6 5 2" xfId="17918"/>
    <cellStyle name="RowTitles1-Detail 3 6 6 5 2 2" xfId="17919"/>
    <cellStyle name="RowTitles1-Detail 3 6 6 6" xfId="17920"/>
    <cellStyle name="RowTitles1-Detail 3 6 6 6 2" xfId="17921"/>
    <cellStyle name="RowTitles1-Detail 3 6 6 7" xfId="17922"/>
    <cellStyle name="RowTitles1-Detail 3 6 7" xfId="17923"/>
    <cellStyle name="RowTitles1-Detail 3 6 7 2" xfId="17924"/>
    <cellStyle name="RowTitles1-Detail 3 6 7 2 2" xfId="17925"/>
    <cellStyle name="RowTitles1-Detail 3 6 7 2 2 2" xfId="17926"/>
    <cellStyle name="RowTitles1-Detail 3 6 7 2 3" xfId="17927"/>
    <cellStyle name="RowTitles1-Detail 3 6 7 3" xfId="17928"/>
    <cellStyle name="RowTitles1-Detail 3 6 7 3 2" xfId="17929"/>
    <cellStyle name="RowTitles1-Detail 3 6 7 3 2 2" xfId="17930"/>
    <cellStyle name="RowTitles1-Detail 3 6 7 4" xfId="17931"/>
    <cellStyle name="RowTitles1-Detail 3 6 7 4 2" xfId="17932"/>
    <cellStyle name="RowTitles1-Detail 3 6 7 5" xfId="17933"/>
    <cellStyle name="RowTitles1-Detail 3 6 8" xfId="17934"/>
    <cellStyle name="RowTitles1-Detail 3 6 8 2" xfId="17935"/>
    <cellStyle name="RowTitles1-Detail 3 6 9" xfId="17936"/>
    <cellStyle name="RowTitles1-Detail 3 6 9 2" xfId="17937"/>
    <cellStyle name="RowTitles1-Detail 3 6 9 2 2" xfId="17938"/>
    <cellStyle name="RowTitles1-Detail 3 6_STUD aligned by INSTIT" xfId="17939"/>
    <cellStyle name="RowTitles1-Detail 3 7" xfId="17940"/>
    <cellStyle name="RowTitles1-Detail 3 7 2" xfId="17941"/>
    <cellStyle name="RowTitles1-Detail 3 7 2 2" xfId="17942"/>
    <cellStyle name="RowTitles1-Detail 3 7 2 2 2" xfId="17943"/>
    <cellStyle name="RowTitles1-Detail 3 7 2 2 2 2" xfId="17944"/>
    <cellStyle name="RowTitles1-Detail 3 7 2 2 3" xfId="17945"/>
    <cellStyle name="RowTitles1-Detail 3 7 2 3" xfId="17946"/>
    <cellStyle name="RowTitles1-Detail 3 7 2 3 2" xfId="17947"/>
    <cellStyle name="RowTitles1-Detail 3 7 2 3 2 2" xfId="17948"/>
    <cellStyle name="RowTitles1-Detail 3 7 2 4" xfId="17949"/>
    <cellStyle name="RowTitles1-Detail 3 7 2 4 2" xfId="17950"/>
    <cellStyle name="RowTitles1-Detail 3 7 2 5" xfId="17951"/>
    <cellStyle name="RowTitles1-Detail 3 7 3" xfId="17952"/>
    <cellStyle name="RowTitles1-Detail 3 7 3 2" xfId="17953"/>
    <cellStyle name="RowTitles1-Detail 3 7 3 2 2" xfId="17954"/>
    <cellStyle name="RowTitles1-Detail 3 7 3 2 2 2" xfId="17955"/>
    <cellStyle name="RowTitles1-Detail 3 7 3 2 3" xfId="17956"/>
    <cellStyle name="RowTitles1-Detail 3 7 3 3" xfId="17957"/>
    <cellStyle name="RowTitles1-Detail 3 7 3 3 2" xfId="17958"/>
    <cellStyle name="RowTitles1-Detail 3 7 3 3 2 2" xfId="17959"/>
    <cellStyle name="RowTitles1-Detail 3 7 3 4" xfId="17960"/>
    <cellStyle name="RowTitles1-Detail 3 7 3 4 2" xfId="17961"/>
    <cellStyle name="RowTitles1-Detail 3 7 3 5" xfId="17962"/>
    <cellStyle name="RowTitles1-Detail 3 7 4" xfId="17963"/>
    <cellStyle name="RowTitles1-Detail 3 7 4 2" xfId="17964"/>
    <cellStyle name="RowTitles1-Detail 3 7 5" xfId="17965"/>
    <cellStyle name="RowTitles1-Detail 3 7 5 2" xfId="17966"/>
    <cellStyle name="RowTitles1-Detail 3 7 5 2 2" xfId="17967"/>
    <cellStyle name="RowTitles1-Detail 3 7 5 3" xfId="17968"/>
    <cellStyle name="RowTitles1-Detail 3 7 6" xfId="17969"/>
    <cellStyle name="RowTitles1-Detail 3 7 6 2" xfId="17970"/>
    <cellStyle name="RowTitles1-Detail 3 7 6 2 2" xfId="17971"/>
    <cellStyle name="RowTitles1-Detail 3 8" xfId="17972"/>
    <cellStyle name="RowTitles1-Detail 3 8 2" xfId="17973"/>
    <cellStyle name="RowTitles1-Detail 3 8 2 2" xfId="17974"/>
    <cellStyle name="RowTitles1-Detail 3 8 2 2 2" xfId="17975"/>
    <cellStyle name="RowTitles1-Detail 3 8 2 2 2 2" xfId="17976"/>
    <cellStyle name="RowTitles1-Detail 3 8 2 2 3" xfId="17977"/>
    <cellStyle name="RowTitles1-Detail 3 8 2 3" xfId="17978"/>
    <cellStyle name="RowTitles1-Detail 3 8 2 3 2" xfId="17979"/>
    <cellStyle name="RowTitles1-Detail 3 8 2 3 2 2" xfId="17980"/>
    <cellStyle name="RowTitles1-Detail 3 8 2 4" xfId="17981"/>
    <cellStyle name="RowTitles1-Detail 3 8 2 4 2" xfId="17982"/>
    <cellStyle name="RowTitles1-Detail 3 8 2 5" xfId="17983"/>
    <cellStyle name="RowTitles1-Detail 3 8 3" xfId="17984"/>
    <cellStyle name="RowTitles1-Detail 3 8 3 2" xfId="17985"/>
    <cellStyle name="RowTitles1-Detail 3 8 3 2 2" xfId="17986"/>
    <cellStyle name="RowTitles1-Detail 3 8 3 2 2 2" xfId="17987"/>
    <cellStyle name="RowTitles1-Detail 3 8 3 2 3" xfId="17988"/>
    <cellStyle name="RowTitles1-Detail 3 8 3 3" xfId="17989"/>
    <cellStyle name="RowTitles1-Detail 3 8 3 3 2" xfId="17990"/>
    <cellStyle name="RowTitles1-Detail 3 8 3 3 2 2" xfId="17991"/>
    <cellStyle name="RowTitles1-Detail 3 8 3 4" xfId="17992"/>
    <cellStyle name="RowTitles1-Detail 3 8 3 4 2" xfId="17993"/>
    <cellStyle name="RowTitles1-Detail 3 8 3 5" xfId="17994"/>
    <cellStyle name="RowTitles1-Detail 3 8 4" xfId="17995"/>
    <cellStyle name="RowTitles1-Detail 3 8 4 2" xfId="17996"/>
    <cellStyle name="RowTitles1-Detail 3 8 5" xfId="17997"/>
    <cellStyle name="RowTitles1-Detail 3 8 5 2" xfId="17998"/>
    <cellStyle name="RowTitles1-Detail 3 8 5 2 2" xfId="17999"/>
    <cellStyle name="RowTitles1-Detail 3 8 6" xfId="18000"/>
    <cellStyle name="RowTitles1-Detail 3 8 6 2" xfId="18001"/>
    <cellStyle name="RowTitles1-Detail 3 8 7" xfId="18002"/>
    <cellStyle name="RowTitles1-Detail 3 9" xfId="18003"/>
    <cellStyle name="RowTitles1-Detail 3 9 2" xfId="18004"/>
    <cellStyle name="RowTitles1-Detail 3 9 2 2" xfId="18005"/>
    <cellStyle name="RowTitles1-Detail 3 9 2 2 2" xfId="18006"/>
    <cellStyle name="RowTitles1-Detail 3 9 2 2 2 2" xfId="18007"/>
    <cellStyle name="RowTitles1-Detail 3 9 2 2 3" xfId="18008"/>
    <cellStyle name="RowTitles1-Detail 3 9 2 3" xfId="18009"/>
    <cellStyle name="RowTitles1-Detail 3 9 2 3 2" xfId="18010"/>
    <cellStyle name="RowTitles1-Detail 3 9 2 3 2 2" xfId="18011"/>
    <cellStyle name="RowTitles1-Detail 3 9 2 4" xfId="18012"/>
    <cellStyle name="RowTitles1-Detail 3 9 2 4 2" xfId="18013"/>
    <cellStyle name="RowTitles1-Detail 3 9 2 5" xfId="18014"/>
    <cellStyle name="RowTitles1-Detail 3 9 3" xfId="18015"/>
    <cellStyle name="RowTitles1-Detail 3 9 3 2" xfId="18016"/>
    <cellStyle name="RowTitles1-Detail 3 9 3 2 2" xfId="18017"/>
    <cellStyle name="RowTitles1-Detail 3 9 3 2 2 2" xfId="18018"/>
    <cellStyle name="RowTitles1-Detail 3 9 3 2 3" xfId="18019"/>
    <cellStyle name="RowTitles1-Detail 3 9 3 3" xfId="18020"/>
    <cellStyle name="RowTitles1-Detail 3 9 3 3 2" xfId="18021"/>
    <cellStyle name="RowTitles1-Detail 3 9 3 3 2 2" xfId="18022"/>
    <cellStyle name="RowTitles1-Detail 3 9 3 4" xfId="18023"/>
    <cellStyle name="RowTitles1-Detail 3 9 3 4 2" xfId="18024"/>
    <cellStyle name="RowTitles1-Detail 3 9 3 5" xfId="18025"/>
    <cellStyle name="RowTitles1-Detail 3 9 4" xfId="18026"/>
    <cellStyle name="RowTitles1-Detail 3 9 4 2" xfId="18027"/>
    <cellStyle name="RowTitles1-Detail 3 9 5" xfId="18028"/>
    <cellStyle name="RowTitles1-Detail 3 9 5 2" xfId="18029"/>
    <cellStyle name="RowTitles1-Detail 3 9 5 2 2" xfId="18030"/>
    <cellStyle name="RowTitles1-Detail 3 9 5 3" xfId="18031"/>
    <cellStyle name="RowTitles1-Detail 3 9 6" xfId="18032"/>
    <cellStyle name="RowTitles1-Detail 3 9 6 2" xfId="18033"/>
    <cellStyle name="RowTitles1-Detail 3 9 6 2 2" xfId="18034"/>
    <cellStyle name="RowTitles1-Detail 3 9 7" xfId="18035"/>
    <cellStyle name="RowTitles1-Detail 3 9 7 2" xfId="18036"/>
    <cellStyle name="RowTitles1-Detail 3 9 8" xfId="18037"/>
    <cellStyle name="RowTitles1-Detail 3_STUD aligned by INSTIT" xfId="18038"/>
    <cellStyle name="RowTitles1-Detail 4" xfId="73"/>
    <cellStyle name="RowTitles1-Detail 4 10" xfId="18039"/>
    <cellStyle name="RowTitles1-Detail 4 10 2" xfId="18040"/>
    <cellStyle name="RowTitles1-Detail 4 10 2 2" xfId="18041"/>
    <cellStyle name="RowTitles1-Detail 4 10 2 2 2" xfId="18042"/>
    <cellStyle name="RowTitles1-Detail 4 10 2 2 2 2" xfId="18043"/>
    <cellStyle name="RowTitles1-Detail 4 10 2 2 3" xfId="18044"/>
    <cellStyle name="RowTitles1-Detail 4 10 2 3" xfId="18045"/>
    <cellStyle name="RowTitles1-Detail 4 10 2 3 2" xfId="18046"/>
    <cellStyle name="RowTitles1-Detail 4 10 2 3 2 2" xfId="18047"/>
    <cellStyle name="RowTitles1-Detail 4 10 2 4" xfId="18048"/>
    <cellStyle name="RowTitles1-Detail 4 10 2 4 2" xfId="18049"/>
    <cellStyle name="RowTitles1-Detail 4 10 2 5" xfId="18050"/>
    <cellStyle name="RowTitles1-Detail 4 10 3" xfId="18051"/>
    <cellStyle name="RowTitles1-Detail 4 10 3 2" xfId="18052"/>
    <cellStyle name="RowTitles1-Detail 4 10 3 2 2" xfId="18053"/>
    <cellStyle name="RowTitles1-Detail 4 10 3 2 2 2" xfId="18054"/>
    <cellStyle name="RowTitles1-Detail 4 10 3 2 3" xfId="18055"/>
    <cellStyle name="RowTitles1-Detail 4 10 3 3" xfId="18056"/>
    <cellStyle name="RowTitles1-Detail 4 10 3 3 2" xfId="18057"/>
    <cellStyle name="RowTitles1-Detail 4 10 3 3 2 2" xfId="18058"/>
    <cellStyle name="RowTitles1-Detail 4 10 3 4" xfId="18059"/>
    <cellStyle name="RowTitles1-Detail 4 10 3 4 2" xfId="18060"/>
    <cellStyle name="RowTitles1-Detail 4 10 3 5" xfId="18061"/>
    <cellStyle name="RowTitles1-Detail 4 10 4" xfId="18062"/>
    <cellStyle name="RowTitles1-Detail 4 10 4 2" xfId="18063"/>
    <cellStyle name="RowTitles1-Detail 4 10 4 2 2" xfId="18064"/>
    <cellStyle name="RowTitles1-Detail 4 10 4 3" xfId="18065"/>
    <cellStyle name="RowTitles1-Detail 4 10 5" xfId="18066"/>
    <cellStyle name="RowTitles1-Detail 4 10 5 2" xfId="18067"/>
    <cellStyle name="RowTitles1-Detail 4 10 5 2 2" xfId="18068"/>
    <cellStyle name="RowTitles1-Detail 4 10 6" xfId="18069"/>
    <cellStyle name="RowTitles1-Detail 4 10 6 2" xfId="18070"/>
    <cellStyle name="RowTitles1-Detail 4 10 7" xfId="18071"/>
    <cellStyle name="RowTitles1-Detail 4 11" xfId="18072"/>
    <cellStyle name="RowTitles1-Detail 4 11 2" xfId="18073"/>
    <cellStyle name="RowTitles1-Detail 4 11 2 2" xfId="18074"/>
    <cellStyle name="RowTitles1-Detail 4 11 2 2 2" xfId="18075"/>
    <cellStyle name="RowTitles1-Detail 4 11 2 2 2 2" xfId="18076"/>
    <cellStyle name="RowTitles1-Detail 4 11 2 2 3" xfId="18077"/>
    <cellStyle name="RowTitles1-Detail 4 11 2 3" xfId="18078"/>
    <cellStyle name="RowTitles1-Detail 4 11 2 3 2" xfId="18079"/>
    <cellStyle name="RowTitles1-Detail 4 11 2 3 2 2" xfId="18080"/>
    <cellStyle name="RowTitles1-Detail 4 11 2 4" xfId="18081"/>
    <cellStyle name="RowTitles1-Detail 4 11 2 4 2" xfId="18082"/>
    <cellStyle name="RowTitles1-Detail 4 11 2 5" xfId="18083"/>
    <cellStyle name="RowTitles1-Detail 4 11 3" xfId="18084"/>
    <cellStyle name="RowTitles1-Detail 4 11 3 2" xfId="18085"/>
    <cellStyle name="RowTitles1-Detail 4 11 3 2 2" xfId="18086"/>
    <cellStyle name="RowTitles1-Detail 4 11 3 2 2 2" xfId="18087"/>
    <cellStyle name="RowTitles1-Detail 4 11 3 2 3" xfId="18088"/>
    <cellStyle name="RowTitles1-Detail 4 11 3 3" xfId="18089"/>
    <cellStyle name="RowTitles1-Detail 4 11 3 3 2" xfId="18090"/>
    <cellStyle name="RowTitles1-Detail 4 11 3 3 2 2" xfId="18091"/>
    <cellStyle name="RowTitles1-Detail 4 11 3 4" xfId="18092"/>
    <cellStyle name="RowTitles1-Detail 4 11 3 4 2" xfId="18093"/>
    <cellStyle name="RowTitles1-Detail 4 11 3 5" xfId="18094"/>
    <cellStyle name="RowTitles1-Detail 4 11 4" xfId="18095"/>
    <cellStyle name="RowTitles1-Detail 4 11 4 2" xfId="18096"/>
    <cellStyle name="RowTitles1-Detail 4 11 4 2 2" xfId="18097"/>
    <cellStyle name="RowTitles1-Detail 4 11 4 3" xfId="18098"/>
    <cellStyle name="RowTitles1-Detail 4 11 5" xfId="18099"/>
    <cellStyle name="RowTitles1-Detail 4 11 5 2" xfId="18100"/>
    <cellStyle name="RowTitles1-Detail 4 11 5 2 2" xfId="18101"/>
    <cellStyle name="RowTitles1-Detail 4 11 6" xfId="18102"/>
    <cellStyle name="RowTitles1-Detail 4 11 6 2" xfId="18103"/>
    <cellStyle name="RowTitles1-Detail 4 11 7" xfId="18104"/>
    <cellStyle name="RowTitles1-Detail 4 12" xfId="18105"/>
    <cellStyle name="RowTitles1-Detail 4 12 2" xfId="18106"/>
    <cellStyle name="RowTitles1-Detail 4 12 2 2" xfId="18107"/>
    <cellStyle name="RowTitles1-Detail 4 12 2 2 2" xfId="18108"/>
    <cellStyle name="RowTitles1-Detail 4 12 2 3" xfId="18109"/>
    <cellStyle name="RowTitles1-Detail 4 12 3" xfId="18110"/>
    <cellStyle name="RowTitles1-Detail 4 12 3 2" xfId="18111"/>
    <cellStyle name="RowTitles1-Detail 4 12 3 2 2" xfId="18112"/>
    <cellStyle name="RowTitles1-Detail 4 12 4" xfId="18113"/>
    <cellStyle name="RowTitles1-Detail 4 12 4 2" xfId="18114"/>
    <cellStyle name="RowTitles1-Detail 4 12 5" xfId="18115"/>
    <cellStyle name="RowTitles1-Detail 4 13" xfId="18116"/>
    <cellStyle name="RowTitles1-Detail 4 13 2" xfId="18117"/>
    <cellStyle name="RowTitles1-Detail 4 13 2 2" xfId="18118"/>
    <cellStyle name="RowTitles1-Detail 4 14" xfId="18119"/>
    <cellStyle name="RowTitles1-Detail 4 14 2" xfId="18120"/>
    <cellStyle name="RowTitles1-Detail 4 15" xfId="18121"/>
    <cellStyle name="RowTitles1-Detail 4 15 2" xfId="18122"/>
    <cellStyle name="RowTitles1-Detail 4 15 2 2" xfId="18123"/>
    <cellStyle name="RowTitles1-Detail 4 16" xfId="18124"/>
    <cellStyle name="RowTitles1-Detail 4 2" xfId="18125"/>
    <cellStyle name="RowTitles1-Detail 4 2 10" xfId="18126"/>
    <cellStyle name="RowTitles1-Detail 4 2 10 2" xfId="18127"/>
    <cellStyle name="RowTitles1-Detail 4 2 10 2 2" xfId="18128"/>
    <cellStyle name="RowTitles1-Detail 4 2 10 2 2 2" xfId="18129"/>
    <cellStyle name="RowTitles1-Detail 4 2 10 2 2 2 2" xfId="18130"/>
    <cellStyle name="RowTitles1-Detail 4 2 10 2 2 3" xfId="18131"/>
    <cellStyle name="RowTitles1-Detail 4 2 10 2 3" xfId="18132"/>
    <cellStyle name="RowTitles1-Detail 4 2 10 2 3 2" xfId="18133"/>
    <cellStyle name="RowTitles1-Detail 4 2 10 2 3 2 2" xfId="18134"/>
    <cellStyle name="RowTitles1-Detail 4 2 10 2 4" xfId="18135"/>
    <cellStyle name="RowTitles1-Detail 4 2 10 2 4 2" xfId="18136"/>
    <cellStyle name="RowTitles1-Detail 4 2 10 2 5" xfId="18137"/>
    <cellStyle name="RowTitles1-Detail 4 2 10 3" xfId="18138"/>
    <cellStyle name="RowTitles1-Detail 4 2 10 3 2" xfId="18139"/>
    <cellStyle name="RowTitles1-Detail 4 2 10 3 2 2" xfId="18140"/>
    <cellStyle name="RowTitles1-Detail 4 2 10 3 2 2 2" xfId="18141"/>
    <cellStyle name="RowTitles1-Detail 4 2 10 3 2 3" xfId="18142"/>
    <cellStyle name="RowTitles1-Detail 4 2 10 3 3" xfId="18143"/>
    <cellStyle name="RowTitles1-Detail 4 2 10 3 3 2" xfId="18144"/>
    <cellStyle name="RowTitles1-Detail 4 2 10 3 3 2 2" xfId="18145"/>
    <cellStyle name="RowTitles1-Detail 4 2 10 3 4" xfId="18146"/>
    <cellStyle name="RowTitles1-Detail 4 2 10 3 4 2" xfId="18147"/>
    <cellStyle name="RowTitles1-Detail 4 2 10 3 5" xfId="18148"/>
    <cellStyle name="RowTitles1-Detail 4 2 10 4" xfId="18149"/>
    <cellStyle name="RowTitles1-Detail 4 2 10 4 2" xfId="18150"/>
    <cellStyle name="RowTitles1-Detail 4 2 10 4 2 2" xfId="18151"/>
    <cellStyle name="RowTitles1-Detail 4 2 10 4 3" xfId="18152"/>
    <cellStyle name="RowTitles1-Detail 4 2 10 5" xfId="18153"/>
    <cellStyle name="RowTitles1-Detail 4 2 10 5 2" xfId="18154"/>
    <cellStyle name="RowTitles1-Detail 4 2 10 5 2 2" xfId="18155"/>
    <cellStyle name="RowTitles1-Detail 4 2 10 6" xfId="18156"/>
    <cellStyle name="RowTitles1-Detail 4 2 10 6 2" xfId="18157"/>
    <cellStyle name="RowTitles1-Detail 4 2 10 7" xfId="18158"/>
    <cellStyle name="RowTitles1-Detail 4 2 11" xfId="18159"/>
    <cellStyle name="RowTitles1-Detail 4 2 11 2" xfId="18160"/>
    <cellStyle name="RowTitles1-Detail 4 2 11 2 2" xfId="18161"/>
    <cellStyle name="RowTitles1-Detail 4 2 11 2 2 2" xfId="18162"/>
    <cellStyle name="RowTitles1-Detail 4 2 11 2 3" xfId="18163"/>
    <cellStyle name="RowTitles1-Detail 4 2 11 3" xfId="18164"/>
    <cellStyle name="RowTitles1-Detail 4 2 11 3 2" xfId="18165"/>
    <cellStyle name="RowTitles1-Detail 4 2 11 3 2 2" xfId="18166"/>
    <cellStyle name="RowTitles1-Detail 4 2 11 4" xfId="18167"/>
    <cellStyle name="RowTitles1-Detail 4 2 11 4 2" xfId="18168"/>
    <cellStyle name="RowTitles1-Detail 4 2 11 5" xfId="18169"/>
    <cellStyle name="RowTitles1-Detail 4 2 12" xfId="18170"/>
    <cellStyle name="RowTitles1-Detail 4 2 12 2" xfId="18171"/>
    <cellStyle name="RowTitles1-Detail 4 2 13" xfId="18172"/>
    <cellStyle name="RowTitles1-Detail 4 2 13 2" xfId="18173"/>
    <cellStyle name="RowTitles1-Detail 4 2 13 2 2" xfId="18174"/>
    <cellStyle name="RowTitles1-Detail 4 2 2" xfId="18175"/>
    <cellStyle name="RowTitles1-Detail 4 2 2 10" xfId="18176"/>
    <cellStyle name="RowTitles1-Detail 4 2 2 10 2" xfId="18177"/>
    <cellStyle name="RowTitles1-Detail 4 2 2 10 2 2" xfId="18178"/>
    <cellStyle name="RowTitles1-Detail 4 2 2 10 2 2 2" xfId="18179"/>
    <cellStyle name="RowTitles1-Detail 4 2 2 10 2 3" xfId="18180"/>
    <cellStyle name="RowTitles1-Detail 4 2 2 10 3" xfId="18181"/>
    <cellStyle name="RowTitles1-Detail 4 2 2 10 3 2" xfId="18182"/>
    <cellStyle name="RowTitles1-Detail 4 2 2 10 3 2 2" xfId="18183"/>
    <cellStyle name="RowTitles1-Detail 4 2 2 10 4" xfId="18184"/>
    <cellStyle name="RowTitles1-Detail 4 2 2 10 4 2" xfId="18185"/>
    <cellStyle name="RowTitles1-Detail 4 2 2 10 5" xfId="18186"/>
    <cellStyle name="RowTitles1-Detail 4 2 2 11" xfId="18187"/>
    <cellStyle name="RowTitles1-Detail 4 2 2 11 2" xfId="18188"/>
    <cellStyle name="RowTitles1-Detail 4 2 2 12" xfId="18189"/>
    <cellStyle name="RowTitles1-Detail 4 2 2 12 2" xfId="18190"/>
    <cellStyle name="RowTitles1-Detail 4 2 2 12 2 2" xfId="18191"/>
    <cellStyle name="RowTitles1-Detail 4 2 2 2" xfId="18192"/>
    <cellStyle name="RowTitles1-Detail 4 2 2 2 2" xfId="18193"/>
    <cellStyle name="RowTitles1-Detail 4 2 2 2 2 2" xfId="18194"/>
    <cellStyle name="RowTitles1-Detail 4 2 2 2 2 2 2" xfId="18195"/>
    <cellStyle name="RowTitles1-Detail 4 2 2 2 2 2 2 2" xfId="18196"/>
    <cellStyle name="RowTitles1-Detail 4 2 2 2 2 2 2 2 2" xfId="18197"/>
    <cellStyle name="RowTitles1-Detail 4 2 2 2 2 2 2 3" xfId="18198"/>
    <cellStyle name="RowTitles1-Detail 4 2 2 2 2 2 3" xfId="18199"/>
    <cellStyle name="RowTitles1-Detail 4 2 2 2 2 2 3 2" xfId="18200"/>
    <cellStyle name="RowTitles1-Detail 4 2 2 2 2 2 3 2 2" xfId="18201"/>
    <cellStyle name="RowTitles1-Detail 4 2 2 2 2 2 4" xfId="18202"/>
    <cellStyle name="RowTitles1-Detail 4 2 2 2 2 2 4 2" xfId="18203"/>
    <cellStyle name="RowTitles1-Detail 4 2 2 2 2 2 5" xfId="18204"/>
    <cellStyle name="RowTitles1-Detail 4 2 2 2 2 3" xfId="18205"/>
    <cellStyle name="RowTitles1-Detail 4 2 2 2 2 3 2" xfId="18206"/>
    <cellStyle name="RowTitles1-Detail 4 2 2 2 2 3 2 2" xfId="18207"/>
    <cellStyle name="RowTitles1-Detail 4 2 2 2 2 3 2 2 2" xfId="18208"/>
    <cellStyle name="RowTitles1-Detail 4 2 2 2 2 3 2 3" xfId="18209"/>
    <cellStyle name="RowTitles1-Detail 4 2 2 2 2 3 3" xfId="18210"/>
    <cellStyle name="RowTitles1-Detail 4 2 2 2 2 3 3 2" xfId="18211"/>
    <cellStyle name="RowTitles1-Detail 4 2 2 2 2 3 3 2 2" xfId="18212"/>
    <cellStyle name="RowTitles1-Detail 4 2 2 2 2 3 4" xfId="18213"/>
    <cellStyle name="RowTitles1-Detail 4 2 2 2 2 3 4 2" xfId="18214"/>
    <cellStyle name="RowTitles1-Detail 4 2 2 2 2 3 5" xfId="18215"/>
    <cellStyle name="RowTitles1-Detail 4 2 2 2 2 4" xfId="18216"/>
    <cellStyle name="RowTitles1-Detail 4 2 2 2 2 4 2" xfId="18217"/>
    <cellStyle name="RowTitles1-Detail 4 2 2 2 2 5" xfId="18218"/>
    <cellStyle name="RowTitles1-Detail 4 2 2 2 2 5 2" xfId="18219"/>
    <cellStyle name="RowTitles1-Detail 4 2 2 2 2 5 2 2" xfId="18220"/>
    <cellStyle name="RowTitles1-Detail 4 2 2 2 3" xfId="18221"/>
    <cellStyle name="RowTitles1-Detail 4 2 2 2 3 2" xfId="18222"/>
    <cellStyle name="RowTitles1-Detail 4 2 2 2 3 2 2" xfId="18223"/>
    <cellStyle name="RowTitles1-Detail 4 2 2 2 3 2 2 2" xfId="18224"/>
    <cellStyle name="RowTitles1-Detail 4 2 2 2 3 2 2 2 2" xfId="18225"/>
    <cellStyle name="RowTitles1-Detail 4 2 2 2 3 2 2 3" xfId="18226"/>
    <cellStyle name="RowTitles1-Detail 4 2 2 2 3 2 3" xfId="18227"/>
    <cellStyle name="RowTitles1-Detail 4 2 2 2 3 2 3 2" xfId="18228"/>
    <cellStyle name="RowTitles1-Detail 4 2 2 2 3 2 3 2 2" xfId="18229"/>
    <cellStyle name="RowTitles1-Detail 4 2 2 2 3 2 4" xfId="18230"/>
    <cellStyle name="RowTitles1-Detail 4 2 2 2 3 2 4 2" xfId="18231"/>
    <cellStyle name="RowTitles1-Detail 4 2 2 2 3 2 5" xfId="18232"/>
    <cellStyle name="RowTitles1-Detail 4 2 2 2 3 3" xfId="18233"/>
    <cellStyle name="RowTitles1-Detail 4 2 2 2 3 3 2" xfId="18234"/>
    <cellStyle name="RowTitles1-Detail 4 2 2 2 3 3 2 2" xfId="18235"/>
    <cellStyle name="RowTitles1-Detail 4 2 2 2 3 3 2 2 2" xfId="18236"/>
    <cellStyle name="RowTitles1-Detail 4 2 2 2 3 3 2 3" xfId="18237"/>
    <cellStyle name="RowTitles1-Detail 4 2 2 2 3 3 3" xfId="18238"/>
    <cellStyle name="RowTitles1-Detail 4 2 2 2 3 3 3 2" xfId="18239"/>
    <cellStyle name="RowTitles1-Detail 4 2 2 2 3 3 3 2 2" xfId="18240"/>
    <cellStyle name="RowTitles1-Detail 4 2 2 2 3 3 4" xfId="18241"/>
    <cellStyle name="RowTitles1-Detail 4 2 2 2 3 3 4 2" xfId="18242"/>
    <cellStyle name="RowTitles1-Detail 4 2 2 2 3 3 5" xfId="18243"/>
    <cellStyle name="RowTitles1-Detail 4 2 2 2 3 4" xfId="18244"/>
    <cellStyle name="RowTitles1-Detail 4 2 2 2 3 4 2" xfId="18245"/>
    <cellStyle name="RowTitles1-Detail 4 2 2 2 3 5" xfId="18246"/>
    <cellStyle name="RowTitles1-Detail 4 2 2 2 3 5 2" xfId="18247"/>
    <cellStyle name="RowTitles1-Detail 4 2 2 2 3 5 2 2" xfId="18248"/>
    <cellStyle name="RowTitles1-Detail 4 2 2 2 3 5 3" xfId="18249"/>
    <cellStyle name="RowTitles1-Detail 4 2 2 2 3 6" xfId="18250"/>
    <cellStyle name="RowTitles1-Detail 4 2 2 2 3 6 2" xfId="18251"/>
    <cellStyle name="RowTitles1-Detail 4 2 2 2 3 6 2 2" xfId="18252"/>
    <cellStyle name="RowTitles1-Detail 4 2 2 2 3 7" xfId="18253"/>
    <cellStyle name="RowTitles1-Detail 4 2 2 2 3 7 2" xfId="18254"/>
    <cellStyle name="RowTitles1-Detail 4 2 2 2 3 8" xfId="18255"/>
    <cellStyle name="RowTitles1-Detail 4 2 2 2 4" xfId="18256"/>
    <cellStyle name="RowTitles1-Detail 4 2 2 2 4 2" xfId="18257"/>
    <cellStyle name="RowTitles1-Detail 4 2 2 2 4 2 2" xfId="18258"/>
    <cellStyle name="RowTitles1-Detail 4 2 2 2 4 2 2 2" xfId="18259"/>
    <cellStyle name="RowTitles1-Detail 4 2 2 2 4 2 2 2 2" xfId="18260"/>
    <cellStyle name="RowTitles1-Detail 4 2 2 2 4 2 2 3" xfId="18261"/>
    <cellStyle name="RowTitles1-Detail 4 2 2 2 4 2 3" xfId="18262"/>
    <cellStyle name="RowTitles1-Detail 4 2 2 2 4 2 3 2" xfId="18263"/>
    <cellStyle name="RowTitles1-Detail 4 2 2 2 4 2 3 2 2" xfId="18264"/>
    <cellStyle name="RowTitles1-Detail 4 2 2 2 4 2 4" xfId="18265"/>
    <cellStyle name="RowTitles1-Detail 4 2 2 2 4 2 4 2" xfId="18266"/>
    <cellStyle name="RowTitles1-Detail 4 2 2 2 4 2 5" xfId="18267"/>
    <cellStyle name="RowTitles1-Detail 4 2 2 2 4 3" xfId="18268"/>
    <cellStyle name="RowTitles1-Detail 4 2 2 2 4 3 2" xfId="18269"/>
    <cellStyle name="RowTitles1-Detail 4 2 2 2 4 3 2 2" xfId="18270"/>
    <cellStyle name="RowTitles1-Detail 4 2 2 2 4 3 2 2 2" xfId="18271"/>
    <cellStyle name="RowTitles1-Detail 4 2 2 2 4 3 2 3" xfId="18272"/>
    <cellStyle name="RowTitles1-Detail 4 2 2 2 4 3 3" xfId="18273"/>
    <cellStyle name="RowTitles1-Detail 4 2 2 2 4 3 3 2" xfId="18274"/>
    <cellStyle name="RowTitles1-Detail 4 2 2 2 4 3 3 2 2" xfId="18275"/>
    <cellStyle name="RowTitles1-Detail 4 2 2 2 4 3 4" xfId="18276"/>
    <cellStyle name="RowTitles1-Detail 4 2 2 2 4 3 4 2" xfId="18277"/>
    <cellStyle name="RowTitles1-Detail 4 2 2 2 4 3 5" xfId="18278"/>
    <cellStyle name="RowTitles1-Detail 4 2 2 2 4 4" xfId="18279"/>
    <cellStyle name="RowTitles1-Detail 4 2 2 2 4 4 2" xfId="18280"/>
    <cellStyle name="RowTitles1-Detail 4 2 2 2 4 4 2 2" xfId="18281"/>
    <cellStyle name="RowTitles1-Detail 4 2 2 2 4 4 3" xfId="18282"/>
    <cellStyle name="RowTitles1-Detail 4 2 2 2 4 5" xfId="18283"/>
    <cellStyle name="RowTitles1-Detail 4 2 2 2 4 5 2" xfId="18284"/>
    <cellStyle name="RowTitles1-Detail 4 2 2 2 4 5 2 2" xfId="18285"/>
    <cellStyle name="RowTitles1-Detail 4 2 2 2 4 6" xfId="18286"/>
    <cellStyle name="RowTitles1-Detail 4 2 2 2 4 6 2" xfId="18287"/>
    <cellStyle name="RowTitles1-Detail 4 2 2 2 4 7" xfId="18288"/>
    <cellStyle name="RowTitles1-Detail 4 2 2 2 5" xfId="18289"/>
    <cellStyle name="RowTitles1-Detail 4 2 2 2 5 2" xfId="18290"/>
    <cellStyle name="RowTitles1-Detail 4 2 2 2 5 2 2" xfId="18291"/>
    <cellStyle name="RowTitles1-Detail 4 2 2 2 5 2 2 2" xfId="18292"/>
    <cellStyle name="RowTitles1-Detail 4 2 2 2 5 2 2 2 2" xfId="18293"/>
    <cellStyle name="RowTitles1-Detail 4 2 2 2 5 2 2 3" xfId="18294"/>
    <cellStyle name="RowTitles1-Detail 4 2 2 2 5 2 3" xfId="18295"/>
    <cellStyle name="RowTitles1-Detail 4 2 2 2 5 2 3 2" xfId="18296"/>
    <cellStyle name="RowTitles1-Detail 4 2 2 2 5 2 3 2 2" xfId="18297"/>
    <cellStyle name="RowTitles1-Detail 4 2 2 2 5 2 4" xfId="18298"/>
    <cellStyle name="RowTitles1-Detail 4 2 2 2 5 2 4 2" xfId="18299"/>
    <cellStyle name="RowTitles1-Detail 4 2 2 2 5 2 5" xfId="18300"/>
    <cellStyle name="RowTitles1-Detail 4 2 2 2 5 3" xfId="18301"/>
    <cellStyle name="RowTitles1-Detail 4 2 2 2 5 3 2" xfId="18302"/>
    <cellStyle name="RowTitles1-Detail 4 2 2 2 5 3 2 2" xfId="18303"/>
    <cellStyle name="RowTitles1-Detail 4 2 2 2 5 3 2 2 2" xfId="18304"/>
    <cellStyle name="RowTitles1-Detail 4 2 2 2 5 3 2 3" xfId="18305"/>
    <cellStyle name="RowTitles1-Detail 4 2 2 2 5 3 3" xfId="18306"/>
    <cellStyle name="RowTitles1-Detail 4 2 2 2 5 3 3 2" xfId="18307"/>
    <cellStyle name="RowTitles1-Detail 4 2 2 2 5 3 3 2 2" xfId="18308"/>
    <cellStyle name="RowTitles1-Detail 4 2 2 2 5 3 4" xfId="18309"/>
    <cellStyle name="RowTitles1-Detail 4 2 2 2 5 3 4 2" xfId="18310"/>
    <cellStyle name="RowTitles1-Detail 4 2 2 2 5 3 5" xfId="18311"/>
    <cellStyle name="RowTitles1-Detail 4 2 2 2 5 4" xfId="18312"/>
    <cellStyle name="RowTitles1-Detail 4 2 2 2 5 4 2" xfId="18313"/>
    <cellStyle name="RowTitles1-Detail 4 2 2 2 5 4 2 2" xfId="18314"/>
    <cellStyle name="RowTitles1-Detail 4 2 2 2 5 4 3" xfId="18315"/>
    <cellStyle name="RowTitles1-Detail 4 2 2 2 5 5" xfId="18316"/>
    <cellStyle name="RowTitles1-Detail 4 2 2 2 5 5 2" xfId="18317"/>
    <cellStyle name="RowTitles1-Detail 4 2 2 2 5 5 2 2" xfId="18318"/>
    <cellStyle name="RowTitles1-Detail 4 2 2 2 5 6" xfId="18319"/>
    <cellStyle name="RowTitles1-Detail 4 2 2 2 5 6 2" xfId="18320"/>
    <cellStyle name="RowTitles1-Detail 4 2 2 2 5 7" xfId="18321"/>
    <cellStyle name="RowTitles1-Detail 4 2 2 2 6" xfId="18322"/>
    <cellStyle name="RowTitles1-Detail 4 2 2 2 6 2" xfId="18323"/>
    <cellStyle name="RowTitles1-Detail 4 2 2 2 6 2 2" xfId="18324"/>
    <cellStyle name="RowTitles1-Detail 4 2 2 2 6 2 2 2" xfId="18325"/>
    <cellStyle name="RowTitles1-Detail 4 2 2 2 6 2 2 2 2" xfId="18326"/>
    <cellStyle name="RowTitles1-Detail 4 2 2 2 6 2 2 3" xfId="18327"/>
    <cellStyle name="RowTitles1-Detail 4 2 2 2 6 2 3" xfId="18328"/>
    <cellStyle name="RowTitles1-Detail 4 2 2 2 6 2 3 2" xfId="18329"/>
    <cellStyle name="RowTitles1-Detail 4 2 2 2 6 2 3 2 2" xfId="18330"/>
    <cellStyle name="RowTitles1-Detail 4 2 2 2 6 2 4" xfId="18331"/>
    <cellStyle name="RowTitles1-Detail 4 2 2 2 6 2 4 2" xfId="18332"/>
    <cellStyle name="RowTitles1-Detail 4 2 2 2 6 2 5" xfId="18333"/>
    <cellStyle name="RowTitles1-Detail 4 2 2 2 6 3" xfId="18334"/>
    <cellStyle name="RowTitles1-Detail 4 2 2 2 6 3 2" xfId="18335"/>
    <cellStyle name="RowTitles1-Detail 4 2 2 2 6 3 2 2" xfId="18336"/>
    <cellStyle name="RowTitles1-Detail 4 2 2 2 6 3 2 2 2" xfId="18337"/>
    <cellStyle name="RowTitles1-Detail 4 2 2 2 6 3 2 3" xfId="18338"/>
    <cellStyle name="RowTitles1-Detail 4 2 2 2 6 3 3" xfId="18339"/>
    <cellStyle name="RowTitles1-Detail 4 2 2 2 6 3 3 2" xfId="18340"/>
    <cellStyle name="RowTitles1-Detail 4 2 2 2 6 3 3 2 2" xfId="18341"/>
    <cellStyle name="RowTitles1-Detail 4 2 2 2 6 3 4" xfId="18342"/>
    <cellStyle name="RowTitles1-Detail 4 2 2 2 6 3 4 2" xfId="18343"/>
    <cellStyle name="RowTitles1-Detail 4 2 2 2 6 3 5" xfId="18344"/>
    <cellStyle name="RowTitles1-Detail 4 2 2 2 6 4" xfId="18345"/>
    <cellStyle name="RowTitles1-Detail 4 2 2 2 6 4 2" xfId="18346"/>
    <cellStyle name="RowTitles1-Detail 4 2 2 2 6 4 2 2" xfId="18347"/>
    <cellStyle name="RowTitles1-Detail 4 2 2 2 6 4 3" xfId="18348"/>
    <cellStyle name="RowTitles1-Detail 4 2 2 2 6 5" xfId="18349"/>
    <cellStyle name="RowTitles1-Detail 4 2 2 2 6 5 2" xfId="18350"/>
    <cellStyle name="RowTitles1-Detail 4 2 2 2 6 5 2 2" xfId="18351"/>
    <cellStyle name="RowTitles1-Detail 4 2 2 2 6 6" xfId="18352"/>
    <cellStyle name="RowTitles1-Detail 4 2 2 2 6 6 2" xfId="18353"/>
    <cellStyle name="RowTitles1-Detail 4 2 2 2 6 7" xfId="18354"/>
    <cellStyle name="RowTitles1-Detail 4 2 2 2 7" xfId="18355"/>
    <cellStyle name="RowTitles1-Detail 4 2 2 2 7 2" xfId="18356"/>
    <cellStyle name="RowTitles1-Detail 4 2 2 2 7 2 2" xfId="18357"/>
    <cellStyle name="RowTitles1-Detail 4 2 2 2 7 2 2 2" xfId="18358"/>
    <cellStyle name="RowTitles1-Detail 4 2 2 2 7 2 3" xfId="18359"/>
    <cellStyle name="RowTitles1-Detail 4 2 2 2 7 3" xfId="18360"/>
    <cellStyle name="RowTitles1-Detail 4 2 2 2 7 3 2" xfId="18361"/>
    <cellStyle name="RowTitles1-Detail 4 2 2 2 7 3 2 2" xfId="18362"/>
    <cellStyle name="RowTitles1-Detail 4 2 2 2 7 4" xfId="18363"/>
    <cellStyle name="RowTitles1-Detail 4 2 2 2 7 4 2" xfId="18364"/>
    <cellStyle name="RowTitles1-Detail 4 2 2 2 7 5" xfId="18365"/>
    <cellStyle name="RowTitles1-Detail 4 2 2 2 8" xfId="18366"/>
    <cellStyle name="RowTitles1-Detail 4 2 2 2 8 2" xfId="18367"/>
    <cellStyle name="RowTitles1-Detail 4 2 2 2 9" xfId="18368"/>
    <cellStyle name="RowTitles1-Detail 4 2 2 2 9 2" xfId="18369"/>
    <cellStyle name="RowTitles1-Detail 4 2 2 2 9 2 2" xfId="18370"/>
    <cellStyle name="RowTitles1-Detail 4 2 2 2_STUD aligned by INSTIT" xfId="18371"/>
    <cellStyle name="RowTitles1-Detail 4 2 2 3" xfId="18372"/>
    <cellStyle name="RowTitles1-Detail 4 2 2 3 2" xfId="18373"/>
    <cellStyle name="RowTitles1-Detail 4 2 2 3 2 2" xfId="18374"/>
    <cellStyle name="RowTitles1-Detail 4 2 2 3 2 2 2" xfId="18375"/>
    <cellStyle name="RowTitles1-Detail 4 2 2 3 2 2 2 2" xfId="18376"/>
    <cellStyle name="RowTitles1-Detail 4 2 2 3 2 2 2 2 2" xfId="18377"/>
    <cellStyle name="RowTitles1-Detail 4 2 2 3 2 2 2 3" xfId="18378"/>
    <cellStyle name="RowTitles1-Detail 4 2 2 3 2 2 3" xfId="18379"/>
    <cellStyle name="RowTitles1-Detail 4 2 2 3 2 2 3 2" xfId="18380"/>
    <cellStyle name="RowTitles1-Detail 4 2 2 3 2 2 3 2 2" xfId="18381"/>
    <cellStyle name="RowTitles1-Detail 4 2 2 3 2 2 4" xfId="18382"/>
    <cellStyle name="RowTitles1-Detail 4 2 2 3 2 2 4 2" xfId="18383"/>
    <cellStyle name="RowTitles1-Detail 4 2 2 3 2 2 5" xfId="18384"/>
    <cellStyle name="RowTitles1-Detail 4 2 2 3 2 3" xfId="18385"/>
    <cellStyle name="RowTitles1-Detail 4 2 2 3 2 3 2" xfId="18386"/>
    <cellStyle name="RowTitles1-Detail 4 2 2 3 2 3 2 2" xfId="18387"/>
    <cellStyle name="RowTitles1-Detail 4 2 2 3 2 3 2 2 2" xfId="18388"/>
    <cellStyle name="RowTitles1-Detail 4 2 2 3 2 3 2 3" xfId="18389"/>
    <cellStyle name="RowTitles1-Detail 4 2 2 3 2 3 3" xfId="18390"/>
    <cellStyle name="RowTitles1-Detail 4 2 2 3 2 3 3 2" xfId="18391"/>
    <cellStyle name="RowTitles1-Detail 4 2 2 3 2 3 3 2 2" xfId="18392"/>
    <cellStyle name="RowTitles1-Detail 4 2 2 3 2 3 4" xfId="18393"/>
    <cellStyle name="RowTitles1-Detail 4 2 2 3 2 3 4 2" xfId="18394"/>
    <cellStyle name="RowTitles1-Detail 4 2 2 3 2 3 5" xfId="18395"/>
    <cellStyle name="RowTitles1-Detail 4 2 2 3 2 4" xfId="18396"/>
    <cellStyle name="RowTitles1-Detail 4 2 2 3 2 4 2" xfId="18397"/>
    <cellStyle name="RowTitles1-Detail 4 2 2 3 2 5" xfId="18398"/>
    <cellStyle name="RowTitles1-Detail 4 2 2 3 2 5 2" xfId="18399"/>
    <cellStyle name="RowTitles1-Detail 4 2 2 3 2 5 2 2" xfId="18400"/>
    <cellStyle name="RowTitles1-Detail 4 2 2 3 2 5 3" xfId="18401"/>
    <cellStyle name="RowTitles1-Detail 4 2 2 3 2 6" xfId="18402"/>
    <cellStyle name="RowTitles1-Detail 4 2 2 3 2 6 2" xfId="18403"/>
    <cellStyle name="RowTitles1-Detail 4 2 2 3 2 6 2 2" xfId="18404"/>
    <cellStyle name="RowTitles1-Detail 4 2 2 3 2 7" xfId="18405"/>
    <cellStyle name="RowTitles1-Detail 4 2 2 3 2 7 2" xfId="18406"/>
    <cellStyle name="RowTitles1-Detail 4 2 2 3 2 8" xfId="18407"/>
    <cellStyle name="RowTitles1-Detail 4 2 2 3 3" xfId="18408"/>
    <cellStyle name="RowTitles1-Detail 4 2 2 3 3 2" xfId="18409"/>
    <cellStyle name="RowTitles1-Detail 4 2 2 3 3 2 2" xfId="18410"/>
    <cellStyle name="RowTitles1-Detail 4 2 2 3 3 2 2 2" xfId="18411"/>
    <cellStyle name="RowTitles1-Detail 4 2 2 3 3 2 2 2 2" xfId="18412"/>
    <cellStyle name="RowTitles1-Detail 4 2 2 3 3 2 2 3" xfId="18413"/>
    <cellStyle name="RowTitles1-Detail 4 2 2 3 3 2 3" xfId="18414"/>
    <cellStyle name="RowTitles1-Detail 4 2 2 3 3 2 3 2" xfId="18415"/>
    <cellStyle name="RowTitles1-Detail 4 2 2 3 3 2 3 2 2" xfId="18416"/>
    <cellStyle name="RowTitles1-Detail 4 2 2 3 3 2 4" xfId="18417"/>
    <cellStyle name="RowTitles1-Detail 4 2 2 3 3 2 4 2" xfId="18418"/>
    <cellStyle name="RowTitles1-Detail 4 2 2 3 3 2 5" xfId="18419"/>
    <cellStyle name="RowTitles1-Detail 4 2 2 3 3 3" xfId="18420"/>
    <cellStyle name="RowTitles1-Detail 4 2 2 3 3 3 2" xfId="18421"/>
    <cellStyle name="RowTitles1-Detail 4 2 2 3 3 3 2 2" xfId="18422"/>
    <cellStyle name="RowTitles1-Detail 4 2 2 3 3 3 2 2 2" xfId="18423"/>
    <cellStyle name="RowTitles1-Detail 4 2 2 3 3 3 2 3" xfId="18424"/>
    <cellStyle name="RowTitles1-Detail 4 2 2 3 3 3 3" xfId="18425"/>
    <cellStyle name="RowTitles1-Detail 4 2 2 3 3 3 3 2" xfId="18426"/>
    <cellStyle name="RowTitles1-Detail 4 2 2 3 3 3 3 2 2" xfId="18427"/>
    <cellStyle name="RowTitles1-Detail 4 2 2 3 3 3 4" xfId="18428"/>
    <cellStyle name="RowTitles1-Detail 4 2 2 3 3 3 4 2" xfId="18429"/>
    <cellStyle name="RowTitles1-Detail 4 2 2 3 3 3 5" xfId="18430"/>
    <cellStyle name="RowTitles1-Detail 4 2 2 3 3 4" xfId="18431"/>
    <cellStyle name="RowTitles1-Detail 4 2 2 3 3 4 2" xfId="18432"/>
    <cellStyle name="RowTitles1-Detail 4 2 2 3 3 5" xfId="18433"/>
    <cellStyle name="RowTitles1-Detail 4 2 2 3 3 5 2" xfId="18434"/>
    <cellStyle name="RowTitles1-Detail 4 2 2 3 3 5 2 2" xfId="18435"/>
    <cellStyle name="RowTitles1-Detail 4 2 2 3 4" xfId="18436"/>
    <cellStyle name="RowTitles1-Detail 4 2 2 3 4 2" xfId="18437"/>
    <cellStyle name="RowTitles1-Detail 4 2 2 3 4 2 2" xfId="18438"/>
    <cellStyle name="RowTitles1-Detail 4 2 2 3 4 2 2 2" xfId="18439"/>
    <cellStyle name="RowTitles1-Detail 4 2 2 3 4 2 2 2 2" xfId="18440"/>
    <cellStyle name="RowTitles1-Detail 4 2 2 3 4 2 2 3" xfId="18441"/>
    <cellStyle name="RowTitles1-Detail 4 2 2 3 4 2 3" xfId="18442"/>
    <cellStyle name="RowTitles1-Detail 4 2 2 3 4 2 3 2" xfId="18443"/>
    <cellStyle name="RowTitles1-Detail 4 2 2 3 4 2 3 2 2" xfId="18444"/>
    <cellStyle name="RowTitles1-Detail 4 2 2 3 4 2 4" xfId="18445"/>
    <cellStyle name="RowTitles1-Detail 4 2 2 3 4 2 4 2" xfId="18446"/>
    <cellStyle name="RowTitles1-Detail 4 2 2 3 4 2 5" xfId="18447"/>
    <cellStyle name="RowTitles1-Detail 4 2 2 3 4 3" xfId="18448"/>
    <cellStyle name="RowTitles1-Detail 4 2 2 3 4 3 2" xfId="18449"/>
    <cellStyle name="RowTitles1-Detail 4 2 2 3 4 3 2 2" xfId="18450"/>
    <cellStyle name="RowTitles1-Detail 4 2 2 3 4 3 2 2 2" xfId="18451"/>
    <cellStyle name="RowTitles1-Detail 4 2 2 3 4 3 2 3" xfId="18452"/>
    <cellStyle name="RowTitles1-Detail 4 2 2 3 4 3 3" xfId="18453"/>
    <cellStyle name="RowTitles1-Detail 4 2 2 3 4 3 3 2" xfId="18454"/>
    <cellStyle name="RowTitles1-Detail 4 2 2 3 4 3 3 2 2" xfId="18455"/>
    <cellStyle name="RowTitles1-Detail 4 2 2 3 4 3 4" xfId="18456"/>
    <cellStyle name="RowTitles1-Detail 4 2 2 3 4 3 4 2" xfId="18457"/>
    <cellStyle name="RowTitles1-Detail 4 2 2 3 4 3 5" xfId="18458"/>
    <cellStyle name="RowTitles1-Detail 4 2 2 3 4 4" xfId="18459"/>
    <cellStyle name="RowTitles1-Detail 4 2 2 3 4 4 2" xfId="18460"/>
    <cellStyle name="RowTitles1-Detail 4 2 2 3 4 4 2 2" xfId="18461"/>
    <cellStyle name="RowTitles1-Detail 4 2 2 3 4 4 3" xfId="18462"/>
    <cellStyle name="RowTitles1-Detail 4 2 2 3 4 5" xfId="18463"/>
    <cellStyle name="RowTitles1-Detail 4 2 2 3 4 5 2" xfId="18464"/>
    <cellStyle name="RowTitles1-Detail 4 2 2 3 4 5 2 2" xfId="18465"/>
    <cellStyle name="RowTitles1-Detail 4 2 2 3 4 6" xfId="18466"/>
    <cellStyle name="RowTitles1-Detail 4 2 2 3 4 6 2" xfId="18467"/>
    <cellStyle name="RowTitles1-Detail 4 2 2 3 4 7" xfId="18468"/>
    <cellStyle name="RowTitles1-Detail 4 2 2 3 5" xfId="18469"/>
    <cellStyle name="RowTitles1-Detail 4 2 2 3 5 2" xfId="18470"/>
    <cellStyle name="RowTitles1-Detail 4 2 2 3 5 2 2" xfId="18471"/>
    <cellStyle name="RowTitles1-Detail 4 2 2 3 5 2 2 2" xfId="18472"/>
    <cellStyle name="RowTitles1-Detail 4 2 2 3 5 2 2 2 2" xfId="18473"/>
    <cellStyle name="RowTitles1-Detail 4 2 2 3 5 2 2 3" xfId="18474"/>
    <cellStyle name="RowTitles1-Detail 4 2 2 3 5 2 3" xfId="18475"/>
    <cellStyle name="RowTitles1-Detail 4 2 2 3 5 2 3 2" xfId="18476"/>
    <cellStyle name="RowTitles1-Detail 4 2 2 3 5 2 3 2 2" xfId="18477"/>
    <cellStyle name="RowTitles1-Detail 4 2 2 3 5 2 4" xfId="18478"/>
    <cellStyle name="RowTitles1-Detail 4 2 2 3 5 2 4 2" xfId="18479"/>
    <cellStyle name="RowTitles1-Detail 4 2 2 3 5 2 5" xfId="18480"/>
    <cellStyle name="RowTitles1-Detail 4 2 2 3 5 3" xfId="18481"/>
    <cellStyle name="RowTitles1-Detail 4 2 2 3 5 3 2" xfId="18482"/>
    <cellStyle name="RowTitles1-Detail 4 2 2 3 5 3 2 2" xfId="18483"/>
    <cellStyle name="RowTitles1-Detail 4 2 2 3 5 3 2 2 2" xfId="18484"/>
    <cellStyle name="RowTitles1-Detail 4 2 2 3 5 3 2 3" xfId="18485"/>
    <cellStyle name="RowTitles1-Detail 4 2 2 3 5 3 3" xfId="18486"/>
    <cellStyle name="RowTitles1-Detail 4 2 2 3 5 3 3 2" xfId="18487"/>
    <cellStyle name="RowTitles1-Detail 4 2 2 3 5 3 3 2 2" xfId="18488"/>
    <cellStyle name="RowTitles1-Detail 4 2 2 3 5 3 4" xfId="18489"/>
    <cellStyle name="RowTitles1-Detail 4 2 2 3 5 3 4 2" xfId="18490"/>
    <cellStyle name="RowTitles1-Detail 4 2 2 3 5 3 5" xfId="18491"/>
    <cellStyle name="RowTitles1-Detail 4 2 2 3 5 4" xfId="18492"/>
    <cellStyle name="RowTitles1-Detail 4 2 2 3 5 4 2" xfId="18493"/>
    <cellStyle name="RowTitles1-Detail 4 2 2 3 5 4 2 2" xfId="18494"/>
    <cellStyle name="RowTitles1-Detail 4 2 2 3 5 4 3" xfId="18495"/>
    <cellStyle name="RowTitles1-Detail 4 2 2 3 5 5" xfId="18496"/>
    <cellStyle name="RowTitles1-Detail 4 2 2 3 5 5 2" xfId="18497"/>
    <cellStyle name="RowTitles1-Detail 4 2 2 3 5 5 2 2" xfId="18498"/>
    <cellStyle name="RowTitles1-Detail 4 2 2 3 5 6" xfId="18499"/>
    <cellStyle name="RowTitles1-Detail 4 2 2 3 5 6 2" xfId="18500"/>
    <cellStyle name="RowTitles1-Detail 4 2 2 3 5 7" xfId="18501"/>
    <cellStyle name="RowTitles1-Detail 4 2 2 3 6" xfId="18502"/>
    <cellStyle name="RowTitles1-Detail 4 2 2 3 6 2" xfId="18503"/>
    <cellStyle name="RowTitles1-Detail 4 2 2 3 6 2 2" xfId="18504"/>
    <cellStyle name="RowTitles1-Detail 4 2 2 3 6 2 2 2" xfId="18505"/>
    <cellStyle name="RowTitles1-Detail 4 2 2 3 6 2 2 2 2" xfId="18506"/>
    <cellStyle name="RowTitles1-Detail 4 2 2 3 6 2 2 3" xfId="18507"/>
    <cellStyle name="RowTitles1-Detail 4 2 2 3 6 2 3" xfId="18508"/>
    <cellStyle name="RowTitles1-Detail 4 2 2 3 6 2 3 2" xfId="18509"/>
    <cellStyle name="RowTitles1-Detail 4 2 2 3 6 2 3 2 2" xfId="18510"/>
    <cellStyle name="RowTitles1-Detail 4 2 2 3 6 2 4" xfId="18511"/>
    <cellStyle name="RowTitles1-Detail 4 2 2 3 6 2 4 2" xfId="18512"/>
    <cellStyle name="RowTitles1-Detail 4 2 2 3 6 2 5" xfId="18513"/>
    <cellStyle name="RowTitles1-Detail 4 2 2 3 6 3" xfId="18514"/>
    <cellStyle name="RowTitles1-Detail 4 2 2 3 6 3 2" xfId="18515"/>
    <cellStyle name="RowTitles1-Detail 4 2 2 3 6 3 2 2" xfId="18516"/>
    <cellStyle name="RowTitles1-Detail 4 2 2 3 6 3 2 2 2" xfId="18517"/>
    <cellStyle name="RowTitles1-Detail 4 2 2 3 6 3 2 3" xfId="18518"/>
    <cellStyle name="RowTitles1-Detail 4 2 2 3 6 3 3" xfId="18519"/>
    <cellStyle name="RowTitles1-Detail 4 2 2 3 6 3 3 2" xfId="18520"/>
    <cellStyle name="RowTitles1-Detail 4 2 2 3 6 3 3 2 2" xfId="18521"/>
    <cellStyle name="RowTitles1-Detail 4 2 2 3 6 3 4" xfId="18522"/>
    <cellStyle name="RowTitles1-Detail 4 2 2 3 6 3 4 2" xfId="18523"/>
    <cellStyle name="RowTitles1-Detail 4 2 2 3 6 3 5" xfId="18524"/>
    <cellStyle name="RowTitles1-Detail 4 2 2 3 6 4" xfId="18525"/>
    <cellStyle name="RowTitles1-Detail 4 2 2 3 6 4 2" xfId="18526"/>
    <cellStyle name="RowTitles1-Detail 4 2 2 3 6 4 2 2" xfId="18527"/>
    <cellStyle name="RowTitles1-Detail 4 2 2 3 6 4 3" xfId="18528"/>
    <cellStyle name="RowTitles1-Detail 4 2 2 3 6 5" xfId="18529"/>
    <cellStyle name="RowTitles1-Detail 4 2 2 3 6 5 2" xfId="18530"/>
    <cellStyle name="RowTitles1-Detail 4 2 2 3 6 5 2 2" xfId="18531"/>
    <cellStyle name="RowTitles1-Detail 4 2 2 3 6 6" xfId="18532"/>
    <cellStyle name="RowTitles1-Detail 4 2 2 3 6 6 2" xfId="18533"/>
    <cellStyle name="RowTitles1-Detail 4 2 2 3 6 7" xfId="18534"/>
    <cellStyle name="RowTitles1-Detail 4 2 2 3 7" xfId="18535"/>
    <cellStyle name="RowTitles1-Detail 4 2 2 3 7 2" xfId="18536"/>
    <cellStyle name="RowTitles1-Detail 4 2 2 3 7 2 2" xfId="18537"/>
    <cellStyle name="RowTitles1-Detail 4 2 2 3 7 2 2 2" xfId="18538"/>
    <cellStyle name="RowTitles1-Detail 4 2 2 3 7 2 3" xfId="18539"/>
    <cellStyle name="RowTitles1-Detail 4 2 2 3 7 3" xfId="18540"/>
    <cellStyle name="RowTitles1-Detail 4 2 2 3 7 3 2" xfId="18541"/>
    <cellStyle name="RowTitles1-Detail 4 2 2 3 7 3 2 2" xfId="18542"/>
    <cellStyle name="RowTitles1-Detail 4 2 2 3 7 4" xfId="18543"/>
    <cellStyle name="RowTitles1-Detail 4 2 2 3 7 4 2" xfId="18544"/>
    <cellStyle name="RowTitles1-Detail 4 2 2 3 7 5" xfId="18545"/>
    <cellStyle name="RowTitles1-Detail 4 2 2 3 8" xfId="18546"/>
    <cellStyle name="RowTitles1-Detail 4 2 2 3 8 2" xfId="18547"/>
    <cellStyle name="RowTitles1-Detail 4 2 2 3 8 2 2" xfId="18548"/>
    <cellStyle name="RowTitles1-Detail 4 2 2 3 8 2 2 2" xfId="18549"/>
    <cellStyle name="RowTitles1-Detail 4 2 2 3 8 2 3" xfId="18550"/>
    <cellStyle name="RowTitles1-Detail 4 2 2 3 8 3" xfId="18551"/>
    <cellStyle name="RowTitles1-Detail 4 2 2 3 8 3 2" xfId="18552"/>
    <cellStyle name="RowTitles1-Detail 4 2 2 3 8 3 2 2" xfId="18553"/>
    <cellStyle name="RowTitles1-Detail 4 2 2 3 8 4" xfId="18554"/>
    <cellStyle name="RowTitles1-Detail 4 2 2 3 8 4 2" xfId="18555"/>
    <cellStyle name="RowTitles1-Detail 4 2 2 3 8 5" xfId="18556"/>
    <cellStyle name="RowTitles1-Detail 4 2 2 3 9" xfId="18557"/>
    <cellStyle name="RowTitles1-Detail 4 2 2 3 9 2" xfId="18558"/>
    <cellStyle name="RowTitles1-Detail 4 2 2 3 9 2 2" xfId="18559"/>
    <cellStyle name="RowTitles1-Detail 4 2 2 3_STUD aligned by INSTIT" xfId="18560"/>
    <cellStyle name="RowTitles1-Detail 4 2 2 4" xfId="18561"/>
    <cellStyle name="RowTitles1-Detail 4 2 2 4 2" xfId="18562"/>
    <cellStyle name="RowTitles1-Detail 4 2 2 4 2 2" xfId="18563"/>
    <cellStyle name="RowTitles1-Detail 4 2 2 4 2 2 2" xfId="18564"/>
    <cellStyle name="RowTitles1-Detail 4 2 2 4 2 2 2 2" xfId="18565"/>
    <cellStyle name="RowTitles1-Detail 4 2 2 4 2 2 2 2 2" xfId="18566"/>
    <cellStyle name="RowTitles1-Detail 4 2 2 4 2 2 2 3" xfId="18567"/>
    <cellStyle name="RowTitles1-Detail 4 2 2 4 2 2 3" xfId="18568"/>
    <cellStyle name="RowTitles1-Detail 4 2 2 4 2 2 3 2" xfId="18569"/>
    <cellStyle name="RowTitles1-Detail 4 2 2 4 2 2 3 2 2" xfId="18570"/>
    <cellStyle name="RowTitles1-Detail 4 2 2 4 2 2 4" xfId="18571"/>
    <cellStyle name="RowTitles1-Detail 4 2 2 4 2 2 4 2" xfId="18572"/>
    <cellStyle name="RowTitles1-Detail 4 2 2 4 2 2 5" xfId="18573"/>
    <cellStyle name="RowTitles1-Detail 4 2 2 4 2 3" xfId="18574"/>
    <cellStyle name="RowTitles1-Detail 4 2 2 4 2 3 2" xfId="18575"/>
    <cellStyle name="RowTitles1-Detail 4 2 2 4 2 3 2 2" xfId="18576"/>
    <cellStyle name="RowTitles1-Detail 4 2 2 4 2 3 2 2 2" xfId="18577"/>
    <cellStyle name="RowTitles1-Detail 4 2 2 4 2 3 2 3" xfId="18578"/>
    <cellStyle name="RowTitles1-Detail 4 2 2 4 2 3 3" xfId="18579"/>
    <cellStyle name="RowTitles1-Detail 4 2 2 4 2 3 3 2" xfId="18580"/>
    <cellStyle name="RowTitles1-Detail 4 2 2 4 2 3 3 2 2" xfId="18581"/>
    <cellStyle name="RowTitles1-Detail 4 2 2 4 2 3 4" xfId="18582"/>
    <cellStyle name="RowTitles1-Detail 4 2 2 4 2 3 4 2" xfId="18583"/>
    <cellStyle name="RowTitles1-Detail 4 2 2 4 2 3 5" xfId="18584"/>
    <cellStyle name="RowTitles1-Detail 4 2 2 4 2 4" xfId="18585"/>
    <cellStyle name="RowTitles1-Detail 4 2 2 4 2 4 2" xfId="18586"/>
    <cellStyle name="RowTitles1-Detail 4 2 2 4 2 5" xfId="18587"/>
    <cellStyle name="RowTitles1-Detail 4 2 2 4 2 5 2" xfId="18588"/>
    <cellStyle name="RowTitles1-Detail 4 2 2 4 2 5 2 2" xfId="18589"/>
    <cellStyle name="RowTitles1-Detail 4 2 2 4 2 5 3" xfId="18590"/>
    <cellStyle name="RowTitles1-Detail 4 2 2 4 2 6" xfId="18591"/>
    <cellStyle name="RowTitles1-Detail 4 2 2 4 2 6 2" xfId="18592"/>
    <cellStyle name="RowTitles1-Detail 4 2 2 4 2 6 2 2" xfId="18593"/>
    <cellStyle name="RowTitles1-Detail 4 2 2 4 3" xfId="18594"/>
    <cellStyle name="RowTitles1-Detail 4 2 2 4 3 2" xfId="18595"/>
    <cellStyle name="RowTitles1-Detail 4 2 2 4 3 2 2" xfId="18596"/>
    <cellStyle name="RowTitles1-Detail 4 2 2 4 3 2 2 2" xfId="18597"/>
    <cellStyle name="RowTitles1-Detail 4 2 2 4 3 2 2 2 2" xfId="18598"/>
    <cellStyle name="RowTitles1-Detail 4 2 2 4 3 2 2 3" xfId="18599"/>
    <cellStyle name="RowTitles1-Detail 4 2 2 4 3 2 3" xfId="18600"/>
    <cellStyle name="RowTitles1-Detail 4 2 2 4 3 2 3 2" xfId="18601"/>
    <cellStyle name="RowTitles1-Detail 4 2 2 4 3 2 3 2 2" xfId="18602"/>
    <cellStyle name="RowTitles1-Detail 4 2 2 4 3 2 4" xfId="18603"/>
    <cellStyle name="RowTitles1-Detail 4 2 2 4 3 2 4 2" xfId="18604"/>
    <cellStyle name="RowTitles1-Detail 4 2 2 4 3 2 5" xfId="18605"/>
    <cellStyle name="RowTitles1-Detail 4 2 2 4 3 3" xfId="18606"/>
    <cellStyle name="RowTitles1-Detail 4 2 2 4 3 3 2" xfId="18607"/>
    <cellStyle name="RowTitles1-Detail 4 2 2 4 3 3 2 2" xfId="18608"/>
    <cellStyle name="RowTitles1-Detail 4 2 2 4 3 3 2 2 2" xfId="18609"/>
    <cellStyle name="RowTitles1-Detail 4 2 2 4 3 3 2 3" xfId="18610"/>
    <cellStyle name="RowTitles1-Detail 4 2 2 4 3 3 3" xfId="18611"/>
    <cellStyle name="RowTitles1-Detail 4 2 2 4 3 3 3 2" xfId="18612"/>
    <cellStyle name="RowTitles1-Detail 4 2 2 4 3 3 3 2 2" xfId="18613"/>
    <cellStyle name="RowTitles1-Detail 4 2 2 4 3 3 4" xfId="18614"/>
    <cellStyle name="RowTitles1-Detail 4 2 2 4 3 3 4 2" xfId="18615"/>
    <cellStyle name="RowTitles1-Detail 4 2 2 4 3 3 5" xfId="18616"/>
    <cellStyle name="RowTitles1-Detail 4 2 2 4 3 4" xfId="18617"/>
    <cellStyle name="RowTitles1-Detail 4 2 2 4 3 4 2" xfId="18618"/>
    <cellStyle name="RowTitles1-Detail 4 2 2 4 3 5" xfId="18619"/>
    <cellStyle name="RowTitles1-Detail 4 2 2 4 3 5 2" xfId="18620"/>
    <cellStyle name="RowTitles1-Detail 4 2 2 4 3 5 2 2" xfId="18621"/>
    <cellStyle name="RowTitles1-Detail 4 2 2 4 3 6" xfId="18622"/>
    <cellStyle name="RowTitles1-Detail 4 2 2 4 3 6 2" xfId="18623"/>
    <cellStyle name="RowTitles1-Detail 4 2 2 4 3 7" xfId="18624"/>
    <cellStyle name="RowTitles1-Detail 4 2 2 4 4" xfId="18625"/>
    <cellStyle name="RowTitles1-Detail 4 2 2 4 4 2" xfId="18626"/>
    <cellStyle name="RowTitles1-Detail 4 2 2 4 4 2 2" xfId="18627"/>
    <cellStyle name="RowTitles1-Detail 4 2 2 4 4 2 2 2" xfId="18628"/>
    <cellStyle name="RowTitles1-Detail 4 2 2 4 4 2 2 2 2" xfId="18629"/>
    <cellStyle name="RowTitles1-Detail 4 2 2 4 4 2 2 3" xfId="18630"/>
    <cellStyle name="RowTitles1-Detail 4 2 2 4 4 2 3" xfId="18631"/>
    <cellStyle name="RowTitles1-Detail 4 2 2 4 4 2 3 2" xfId="18632"/>
    <cellStyle name="RowTitles1-Detail 4 2 2 4 4 2 3 2 2" xfId="18633"/>
    <cellStyle name="RowTitles1-Detail 4 2 2 4 4 2 4" xfId="18634"/>
    <cellStyle name="RowTitles1-Detail 4 2 2 4 4 2 4 2" xfId="18635"/>
    <cellStyle name="RowTitles1-Detail 4 2 2 4 4 2 5" xfId="18636"/>
    <cellStyle name="RowTitles1-Detail 4 2 2 4 4 3" xfId="18637"/>
    <cellStyle name="RowTitles1-Detail 4 2 2 4 4 3 2" xfId="18638"/>
    <cellStyle name="RowTitles1-Detail 4 2 2 4 4 3 2 2" xfId="18639"/>
    <cellStyle name="RowTitles1-Detail 4 2 2 4 4 3 2 2 2" xfId="18640"/>
    <cellStyle name="RowTitles1-Detail 4 2 2 4 4 3 2 3" xfId="18641"/>
    <cellStyle name="RowTitles1-Detail 4 2 2 4 4 3 3" xfId="18642"/>
    <cellStyle name="RowTitles1-Detail 4 2 2 4 4 3 3 2" xfId="18643"/>
    <cellStyle name="RowTitles1-Detail 4 2 2 4 4 3 3 2 2" xfId="18644"/>
    <cellStyle name="RowTitles1-Detail 4 2 2 4 4 3 4" xfId="18645"/>
    <cellStyle name="RowTitles1-Detail 4 2 2 4 4 3 4 2" xfId="18646"/>
    <cellStyle name="RowTitles1-Detail 4 2 2 4 4 3 5" xfId="18647"/>
    <cellStyle name="RowTitles1-Detail 4 2 2 4 4 4" xfId="18648"/>
    <cellStyle name="RowTitles1-Detail 4 2 2 4 4 4 2" xfId="18649"/>
    <cellStyle name="RowTitles1-Detail 4 2 2 4 4 5" xfId="18650"/>
    <cellStyle name="RowTitles1-Detail 4 2 2 4 4 5 2" xfId="18651"/>
    <cellStyle name="RowTitles1-Detail 4 2 2 4 4 5 2 2" xfId="18652"/>
    <cellStyle name="RowTitles1-Detail 4 2 2 4 4 5 3" xfId="18653"/>
    <cellStyle name="RowTitles1-Detail 4 2 2 4 4 6" xfId="18654"/>
    <cellStyle name="RowTitles1-Detail 4 2 2 4 4 6 2" xfId="18655"/>
    <cellStyle name="RowTitles1-Detail 4 2 2 4 4 6 2 2" xfId="18656"/>
    <cellStyle name="RowTitles1-Detail 4 2 2 4 4 7" xfId="18657"/>
    <cellStyle name="RowTitles1-Detail 4 2 2 4 4 7 2" xfId="18658"/>
    <cellStyle name="RowTitles1-Detail 4 2 2 4 4 8" xfId="18659"/>
    <cellStyle name="RowTitles1-Detail 4 2 2 4 5" xfId="18660"/>
    <cellStyle name="RowTitles1-Detail 4 2 2 4 5 2" xfId="18661"/>
    <cellStyle name="RowTitles1-Detail 4 2 2 4 5 2 2" xfId="18662"/>
    <cellStyle name="RowTitles1-Detail 4 2 2 4 5 2 2 2" xfId="18663"/>
    <cellStyle name="RowTitles1-Detail 4 2 2 4 5 2 2 2 2" xfId="18664"/>
    <cellStyle name="RowTitles1-Detail 4 2 2 4 5 2 2 3" xfId="18665"/>
    <cellStyle name="RowTitles1-Detail 4 2 2 4 5 2 3" xfId="18666"/>
    <cellStyle name="RowTitles1-Detail 4 2 2 4 5 2 3 2" xfId="18667"/>
    <cellStyle name="RowTitles1-Detail 4 2 2 4 5 2 3 2 2" xfId="18668"/>
    <cellStyle name="RowTitles1-Detail 4 2 2 4 5 2 4" xfId="18669"/>
    <cellStyle name="RowTitles1-Detail 4 2 2 4 5 2 4 2" xfId="18670"/>
    <cellStyle name="RowTitles1-Detail 4 2 2 4 5 2 5" xfId="18671"/>
    <cellStyle name="RowTitles1-Detail 4 2 2 4 5 3" xfId="18672"/>
    <cellStyle name="RowTitles1-Detail 4 2 2 4 5 3 2" xfId="18673"/>
    <cellStyle name="RowTitles1-Detail 4 2 2 4 5 3 2 2" xfId="18674"/>
    <cellStyle name="RowTitles1-Detail 4 2 2 4 5 3 2 2 2" xfId="18675"/>
    <cellStyle name="RowTitles1-Detail 4 2 2 4 5 3 2 3" xfId="18676"/>
    <cellStyle name="RowTitles1-Detail 4 2 2 4 5 3 3" xfId="18677"/>
    <cellStyle name="RowTitles1-Detail 4 2 2 4 5 3 3 2" xfId="18678"/>
    <cellStyle name="RowTitles1-Detail 4 2 2 4 5 3 3 2 2" xfId="18679"/>
    <cellStyle name="RowTitles1-Detail 4 2 2 4 5 3 4" xfId="18680"/>
    <cellStyle name="RowTitles1-Detail 4 2 2 4 5 3 4 2" xfId="18681"/>
    <cellStyle name="RowTitles1-Detail 4 2 2 4 5 3 5" xfId="18682"/>
    <cellStyle name="RowTitles1-Detail 4 2 2 4 5 4" xfId="18683"/>
    <cellStyle name="RowTitles1-Detail 4 2 2 4 5 4 2" xfId="18684"/>
    <cellStyle name="RowTitles1-Detail 4 2 2 4 5 4 2 2" xfId="18685"/>
    <cellStyle name="RowTitles1-Detail 4 2 2 4 5 4 3" xfId="18686"/>
    <cellStyle name="RowTitles1-Detail 4 2 2 4 5 5" xfId="18687"/>
    <cellStyle name="RowTitles1-Detail 4 2 2 4 5 5 2" xfId="18688"/>
    <cellStyle name="RowTitles1-Detail 4 2 2 4 5 5 2 2" xfId="18689"/>
    <cellStyle name="RowTitles1-Detail 4 2 2 4 5 6" xfId="18690"/>
    <cellStyle name="RowTitles1-Detail 4 2 2 4 5 6 2" xfId="18691"/>
    <cellStyle name="RowTitles1-Detail 4 2 2 4 5 7" xfId="18692"/>
    <cellStyle name="RowTitles1-Detail 4 2 2 4 6" xfId="18693"/>
    <cellStyle name="RowTitles1-Detail 4 2 2 4 6 2" xfId="18694"/>
    <cellStyle name="RowTitles1-Detail 4 2 2 4 6 2 2" xfId="18695"/>
    <cellStyle name="RowTitles1-Detail 4 2 2 4 6 2 2 2" xfId="18696"/>
    <cellStyle name="RowTitles1-Detail 4 2 2 4 6 2 2 2 2" xfId="18697"/>
    <cellStyle name="RowTitles1-Detail 4 2 2 4 6 2 2 3" xfId="18698"/>
    <cellStyle name="RowTitles1-Detail 4 2 2 4 6 2 3" xfId="18699"/>
    <cellStyle name="RowTitles1-Detail 4 2 2 4 6 2 3 2" xfId="18700"/>
    <cellStyle name="RowTitles1-Detail 4 2 2 4 6 2 3 2 2" xfId="18701"/>
    <cellStyle name="RowTitles1-Detail 4 2 2 4 6 2 4" xfId="18702"/>
    <cellStyle name="RowTitles1-Detail 4 2 2 4 6 2 4 2" xfId="18703"/>
    <cellStyle name="RowTitles1-Detail 4 2 2 4 6 2 5" xfId="18704"/>
    <cellStyle name="RowTitles1-Detail 4 2 2 4 6 3" xfId="18705"/>
    <cellStyle name="RowTitles1-Detail 4 2 2 4 6 3 2" xfId="18706"/>
    <cellStyle name="RowTitles1-Detail 4 2 2 4 6 3 2 2" xfId="18707"/>
    <cellStyle name="RowTitles1-Detail 4 2 2 4 6 3 2 2 2" xfId="18708"/>
    <cellStyle name="RowTitles1-Detail 4 2 2 4 6 3 2 3" xfId="18709"/>
    <cellStyle name="RowTitles1-Detail 4 2 2 4 6 3 3" xfId="18710"/>
    <cellStyle name="RowTitles1-Detail 4 2 2 4 6 3 3 2" xfId="18711"/>
    <cellStyle name="RowTitles1-Detail 4 2 2 4 6 3 3 2 2" xfId="18712"/>
    <cellStyle name="RowTitles1-Detail 4 2 2 4 6 3 4" xfId="18713"/>
    <cellStyle name="RowTitles1-Detail 4 2 2 4 6 3 4 2" xfId="18714"/>
    <cellStyle name="RowTitles1-Detail 4 2 2 4 6 3 5" xfId="18715"/>
    <cellStyle name="RowTitles1-Detail 4 2 2 4 6 4" xfId="18716"/>
    <cellStyle name="RowTitles1-Detail 4 2 2 4 6 4 2" xfId="18717"/>
    <cellStyle name="RowTitles1-Detail 4 2 2 4 6 4 2 2" xfId="18718"/>
    <cellStyle name="RowTitles1-Detail 4 2 2 4 6 4 3" xfId="18719"/>
    <cellStyle name="RowTitles1-Detail 4 2 2 4 6 5" xfId="18720"/>
    <cellStyle name="RowTitles1-Detail 4 2 2 4 6 5 2" xfId="18721"/>
    <cellStyle name="RowTitles1-Detail 4 2 2 4 6 5 2 2" xfId="18722"/>
    <cellStyle name="RowTitles1-Detail 4 2 2 4 6 6" xfId="18723"/>
    <cellStyle name="RowTitles1-Detail 4 2 2 4 6 6 2" xfId="18724"/>
    <cellStyle name="RowTitles1-Detail 4 2 2 4 6 7" xfId="18725"/>
    <cellStyle name="RowTitles1-Detail 4 2 2 4 7" xfId="18726"/>
    <cellStyle name="RowTitles1-Detail 4 2 2 4 7 2" xfId="18727"/>
    <cellStyle name="RowTitles1-Detail 4 2 2 4 7 2 2" xfId="18728"/>
    <cellStyle name="RowTitles1-Detail 4 2 2 4 7 2 2 2" xfId="18729"/>
    <cellStyle name="RowTitles1-Detail 4 2 2 4 7 2 3" xfId="18730"/>
    <cellStyle name="RowTitles1-Detail 4 2 2 4 7 3" xfId="18731"/>
    <cellStyle name="RowTitles1-Detail 4 2 2 4 7 3 2" xfId="18732"/>
    <cellStyle name="RowTitles1-Detail 4 2 2 4 7 3 2 2" xfId="18733"/>
    <cellStyle name="RowTitles1-Detail 4 2 2 4 7 4" xfId="18734"/>
    <cellStyle name="RowTitles1-Detail 4 2 2 4 7 4 2" xfId="18735"/>
    <cellStyle name="RowTitles1-Detail 4 2 2 4 7 5" xfId="18736"/>
    <cellStyle name="RowTitles1-Detail 4 2 2 4 8" xfId="18737"/>
    <cellStyle name="RowTitles1-Detail 4 2 2 4 8 2" xfId="18738"/>
    <cellStyle name="RowTitles1-Detail 4 2 2 4 9" xfId="18739"/>
    <cellStyle name="RowTitles1-Detail 4 2 2 4 9 2" xfId="18740"/>
    <cellStyle name="RowTitles1-Detail 4 2 2 4 9 2 2" xfId="18741"/>
    <cellStyle name="RowTitles1-Detail 4 2 2 4_STUD aligned by INSTIT" xfId="18742"/>
    <cellStyle name="RowTitles1-Detail 4 2 2 5" xfId="18743"/>
    <cellStyle name="RowTitles1-Detail 4 2 2 5 2" xfId="18744"/>
    <cellStyle name="RowTitles1-Detail 4 2 2 5 2 2" xfId="18745"/>
    <cellStyle name="RowTitles1-Detail 4 2 2 5 2 2 2" xfId="18746"/>
    <cellStyle name="RowTitles1-Detail 4 2 2 5 2 2 2 2" xfId="18747"/>
    <cellStyle name="RowTitles1-Detail 4 2 2 5 2 2 3" xfId="18748"/>
    <cellStyle name="RowTitles1-Detail 4 2 2 5 2 3" xfId="18749"/>
    <cellStyle name="RowTitles1-Detail 4 2 2 5 2 3 2" xfId="18750"/>
    <cellStyle name="RowTitles1-Detail 4 2 2 5 2 3 2 2" xfId="18751"/>
    <cellStyle name="RowTitles1-Detail 4 2 2 5 2 4" xfId="18752"/>
    <cellStyle name="RowTitles1-Detail 4 2 2 5 2 4 2" xfId="18753"/>
    <cellStyle name="RowTitles1-Detail 4 2 2 5 2 5" xfId="18754"/>
    <cellStyle name="RowTitles1-Detail 4 2 2 5 3" xfId="18755"/>
    <cellStyle name="RowTitles1-Detail 4 2 2 5 3 2" xfId="18756"/>
    <cellStyle name="RowTitles1-Detail 4 2 2 5 3 2 2" xfId="18757"/>
    <cellStyle name="RowTitles1-Detail 4 2 2 5 3 2 2 2" xfId="18758"/>
    <cellStyle name="RowTitles1-Detail 4 2 2 5 3 2 3" xfId="18759"/>
    <cellStyle name="RowTitles1-Detail 4 2 2 5 3 3" xfId="18760"/>
    <cellStyle name="RowTitles1-Detail 4 2 2 5 3 3 2" xfId="18761"/>
    <cellStyle name="RowTitles1-Detail 4 2 2 5 3 3 2 2" xfId="18762"/>
    <cellStyle name="RowTitles1-Detail 4 2 2 5 3 4" xfId="18763"/>
    <cellStyle name="RowTitles1-Detail 4 2 2 5 3 4 2" xfId="18764"/>
    <cellStyle name="RowTitles1-Detail 4 2 2 5 3 5" xfId="18765"/>
    <cellStyle name="RowTitles1-Detail 4 2 2 5 4" xfId="18766"/>
    <cellStyle name="RowTitles1-Detail 4 2 2 5 4 2" xfId="18767"/>
    <cellStyle name="RowTitles1-Detail 4 2 2 5 5" xfId="18768"/>
    <cellStyle name="RowTitles1-Detail 4 2 2 5 5 2" xfId="18769"/>
    <cellStyle name="RowTitles1-Detail 4 2 2 5 5 2 2" xfId="18770"/>
    <cellStyle name="RowTitles1-Detail 4 2 2 5 5 3" xfId="18771"/>
    <cellStyle name="RowTitles1-Detail 4 2 2 5 6" xfId="18772"/>
    <cellStyle name="RowTitles1-Detail 4 2 2 5 6 2" xfId="18773"/>
    <cellStyle name="RowTitles1-Detail 4 2 2 5 6 2 2" xfId="18774"/>
    <cellStyle name="RowTitles1-Detail 4 2 2 6" xfId="18775"/>
    <cellStyle name="RowTitles1-Detail 4 2 2 6 2" xfId="18776"/>
    <cellStyle name="RowTitles1-Detail 4 2 2 6 2 2" xfId="18777"/>
    <cellStyle name="RowTitles1-Detail 4 2 2 6 2 2 2" xfId="18778"/>
    <cellStyle name="RowTitles1-Detail 4 2 2 6 2 2 2 2" xfId="18779"/>
    <cellStyle name="RowTitles1-Detail 4 2 2 6 2 2 3" xfId="18780"/>
    <cellStyle name="RowTitles1-Detail 4 2 2 6 2 3" xfId="18781"/>
    <cellStyle name="RowTitles1-Detail 4 2 2 6 2 3 2" xfId="18782"/>
    <cellStyle name="RowTitles1-Detail 4 2 2 6 2 3 2 2" xfId="18783"/>
    <cellStyle name="RowTitles1-Detail 4 2 2 6 2 4" xfId="18784"/>
    <cellStyle name="RowTitles1-Detail 4 2 2 6 2 4 2" xfId="18785"/>
    <cellStyle name="RowTitles1-Detail 4 2 2 6 2 5" xfId="18786"/>
    <cellStyle name="RowTitles1-Detail 4 2 2 6 3" xfId="18787"/>
    <cellStyle name="RowTitles1-Detail 4 2 2 6 3 2" xfId="18788"/>
    <cellStyle name="RowTitles1-Detail 4 2 2 6 3 2 2" xfId="18789"/>
    <cellStyle name="RowTitles1-Detail 4 2 2 6 3 2 2 2" xfId="18790"/>
    <cellStyle name="RowTitles1-Detail 4 2 2 6 3 2 3" xfId="18791"/>
    <cellStyle name="RowTitles1-Detail 4 2 2 6 3 3" xfId="18792"/>
    <cellStyle name="RowTitles1-Detail 4 2 2 6 3 3 2" xfId="18793"/>
    <cellStyle name="RowTitles1-Detail 4 2 2 6 3 3 2 2" xfId="18794"/>
    <cellStyle name="RowTitles1-Detail 4 2 2 6 3 4" xfId="18795"/>
    <cellStyle name="RowTitles1-Detail 4 2 2 6 3 4 2" xfId="18796"/>
    <cellStyle name="RowTitles1-Detail 4 2 2 6 3 5" xfId="18797"/>
    <cellStyle name="RowTitles1-Detail 4 2 2 6 4" xfId="18798"/>
    <cellStyle name="RowTitles1-Detail 4 2 2 6 4 2" xfId="18799"/>
    <cellStyle name="RowTitles1-Detail 4 2 2 6 5" xfId="18800"/>
    <cellStyle name="RowTitles1-Detail 4 2 2 6 5 2" xfId="18801"/>
    <cellStyle name="RowTitles1-Detail 4 2 2 6 5 2 2" xfId="18802"/>
    <cellStyle name="RowTitles1-Detail 4 2 2 6 6" xfId="18803"/>
    <cellStyle name="RowTitles1-Detail 4 2 2 6 6 2" xfId="18804"/>
    <cellStyle name="RowTitles1-Detail 4 2 2 6 7" xfId="18805"/>
    <cellStyle name="RowTitles1-Detail 4 2 2 7" xfId="18806"/>
    <cellStyle name="RowTitles1-Detail 4 2 2 7 2" xfId="18807"/>
    <cellStyle name="RowTitles1-Detail 4 2 2 7 2 2" xfId="18808"/>
    <cellStyle name="RowTitles1-Detail 4 2 2 7 2 2 2" xfId="18809"/>
    <cellStyle name="RowTitles1-Detail 4 2 2 7 2 2 2 2" xfId="18810"/>
    <cellStyle name="RowTitles1-Detail 4 2 2 7 2 2 3" xfId="18811"/>
    <cellStyle name="RowTitles1-Detail 4 2 2 7 2 3" xfId="18812"/>
    <cellStyle name="RowTitles1-Detail 4 2 2 7 2 3 2" xfId="18813"/>
    <cellStyle name="RowTitles1-Detail 4 2 2 7 2 3 2 2" xfId="18814"/>
    <cellStyle name="RowTitles1-Detail 4 2 2 7 2 4" xfId="18815"/>
    <cellStyle name="RowTitles1-Detail 4 2 2 7 2 4 2" xfId="18816"/>
    <cellStyle name="RowTitles1-Detail 4 2 2 7 2 5" xfId="18817"/>
    <cellStyle name="RowTitles1-Detail 4 2 2 7 3" xfId="18818"/>
    <cellStyle name="RowTitles1-Detail 4 2 2 7 3 2" xfId="18819"/>
    <cellStyle name="RowTitles1-Detail 4 2 2 7 3 2 2" xfId="18820"/>
    <cellStyle name="RowTitles1-Detail 4 2 2 7 3 2 2 2" xfId="18821"/>
    <cellStyle name="RowTitles1-Detail 4 2 2 7 3 2 3" xfId="18822"/>
    <cellStyle name="RowTitles1-Detail 4 2 2 7 3 3" xfId="18823"/>
    <cellStyle name="RowTitles1-Detail 4 2 2 7 3 3 2" xfId="18824"/>
    <cellStyle name="RowTitles1-Detail 4 2 2 7 3 3 2 2" xfId="18825"/>
    <cellStyle name="RowTitles1-Detail 4 2 2 7 3 4" xfId="18826"/>
    <cellStyle name="RowTitles1-Detail 4 2 2 7 3 4 2" xfId="18827"/>
    <cellStyle name="RowTitles1-Detail 4 2 2 7 3 5" xfId="18828"/>
    <cellStyle name="RowTitles1-Detail 4 2 2 7 4" xfId="18829"/>
    <cellStyle name="RowTitles1-Detail 4 2 2 7 4 2" xfId="18830"/>
    <cellStyle name="RowTitles1-Detail 4 2 2 7 5" xfId="18831"/>
    <cellStyle name="RowTitles1-Detail 4 2 2 7 5 2" xfId="18832"/>
    <cellStyle name="RowTitles1-Detail 4 2 2 7 5 2 2" xfId="18833"/>
    <cellStyle name="RowTitles1-Detail 4 2 2 7 5 3" xfId="18834"/>
    <cellStyle name="RowTitles1-Detail 4 2 2 7 6" xfId="18835"/>
    <cellStyle name="RowTitles1-Detail 4 2 2 7 6 2" xfId="18836"/>
    <cellStyle name="RowTitles1-Detail 4 2 2 7 6 2 2" xfId="18837"/>
    <cellStyle name="RowTitles1-Detail 4 2 2 7 7" xfId="18838"/>
    <cellStyle name="RowTitles1-Detail 4 2 2 7 7 2" xfId="18839"/>
    <cellStyle name="RowTitles1-Detail 4 2 2 7 8" xfId="18840"/>
    <cellStyle name="RowTitles1-Detail 4 2 2 8" xfId="18841"/>
    <cellStyle name="RowTitles1-Detail 4 2 2 8 2" xfId="18842"/>
    <cellStyle name="RowTitles1-Detail 4 2 2 8 2 2" xfId="18843"/>
    <cellStyle name="RowTitles1-Detail 4 2 2 8 2 2 2" xfId="18844"/>
    <cellStyle name="RowTitles1-Detail 4 2 2 8 2 2 2 2" xfId="18845"/>
    <cellStyle name="RowTitles1-Detail 4 2 2 8 2 2 3" xfId="18846"/>
    <cellStyle name="RowTitles1-Detail 4 2 2 8 2 3" xfId="18847"/>
    <cellStyle name="RowTitles1-Detail 4 2 2 8 2 3 2" xfId="18848"/>
    <cellStyle name="RowTitles1-Detail 4 2 2 8 2 3 2 2" xfId="18849"/>
    <cellStyle name="RowTitles1-Detail 4 2 2 8 2 4" xfId="18850"/>
    <cellStyle name="RowTitles1-Detail 4 2 2 8 2 4 2" xfId="18851"/>
    <cellStyle name="RowTitles1-Detail 4 2 2 8 2 5" xfId="18852"/>
    <cellStyle name="RowTitles1-Detail 4 2 2 8 3" xfId="18853"/>
    <cellStyle name="RowTitles1-Detail 4 2 2 8 3 2" xfId="18854"/>
    <cellStyle name="RowTitles1-Detail 4 2 2 8 3 2 2" xfId="18855"/>
    <cellStyle name="RowTitles1-Detail 4 2 2 8 3 2 2 2" xfId="18856"/>
    <cellStyle name="RowTitles1-Detail 4 2 2 8 3 2 3" xfId="18857"/>
    <cellStyle name="RowTitles1-Detail 4 2 2 8 3 3" xfId="18858"/>
    <cellStyle name="RowTitles1-Detail 4 2 2 8 3 3 2" xfId="18859"/>
    <cellStyle name="RowTitles1-Detail 4 2 2 8 3 3 2 2" xfId="18860"/>
    <cellStyle name="RowTitles1-Detail 4 2 2 8 3 4" xfId="18861"/>
    <cellStyle name="RowTitles1-Detail 4 2 2 8 3 4 2" xfId="18862"/>
    <cellStyle name="RowTitles1-Detail 4 2 2 8 3 5" xfId="18863"/>
    <cellStyle name="RowTitles1-Detail 4 2 2 8 4" xfId="18864"/>
    <cellStyle name="RowTitles1-Detail 4 2 2 8 4 2" xfId="18865"/>
    <cellStyle name="RowTitles1-Detail 4 2 2 8 4 2 2" xfId="18866"/>
    <cellStyle name="RowTitles1-Detail 4 2 2 8 4 3" xfId="18867"/>
    <cellStyle name="RowTitles1-Detail 4 2 2 8 5" xfId="18868"/>
    <cellStyle name="RowTitles1-Detail 4 2 2 8 5 2" xfId="18869"/>
    <cellStyle name="RowTitles1-Detail 4 2 2 8 5 2 2" xfId="18870"/>
    <cellStyle name="RowTitles1-Detail 4 2 2 8 6" xfId="18871"/>
    <cellStyle name="RowTitles1-Detail 4 2 2 8 6 2" xfId="18872"/>
    <cellStyle name="RowTitles1-Detail 4 2 2 8 7" xfId="18873"/>
    <cellStyle name="RowTitles1-Detail 4 2 2 9" xfId="18874"/>
    <cellStyle name="RowTitles1-Detail 4 2 2 9 2" xfId="18875"/>
    <cellStyle name="RowTitles1-Detail 4 2 2 9 2 2" xfId="18876"/>
    <cellStyle name="RowTitles1-Detail 4 2 2 9 2 2 2" xfId="18877"/>
    <cellStyle name="RowTitles1-Detail 4 2 2 9 2 2 2 2" xfId="18878"/>
    <cellStyle name="RowTitles1-Detail 4 2 2 9 2 2 3" xfId="18879"/>
    <cellStyle name="RowTitles1-Detail 4 2 2 9 2 3" xfId="18880"/>
    <cellStyle name="RowTitles1-Detail 4 2 2 9 2 3 2" xfId="18881"/>
    <cellStyle name="RowTitles1-Detail 4 2 2 9 2 3 2 2" xfId="18882"/>
    <cellStyle name="RowTitles1-Detail 4 2 2 9 2 4" xfId="18883"/>
    <cellStyle name="RowTitles1-Detail 4 2 2 9 2 4 2" xfId="18884"/>
    <cellStyle name="RowTitles1-Detail 4 2 2 9 2 5" xfId="18885"/>
    <cellStyle name="RowTitles1-Detail 4 2 2 9 3" xfId="18886"/>
    <cellStyle name="RowTitles1-Detail 4 2 2 9 3 2" xfId="18887"/>
    <cellStyle name="RowTitles1-Detail 4 2 2 9 3 2 2" xfId="18888"/>
    <cellStyle name="RowTitles1-Detail 4 2 2 9 3 2 2 2" xfId="18889"/>
    <cellStyle name="RowTitles1-Detail 4 2 2 9 3 2 3" xfId="18890"/>
    <cellStyle name="RowTitles1-Detail 4 2 2 9 3 3" xfId="18891"/>
    <cellStyle name="RowTitles1-Detail 4 2 2 9 3 3 2" xfId="18892"/>
    <cellStyle name="RowTitles1-Detail 4 2 2 9 3 3 2 2" xfId="18893"/>
    <cellStyle name="RowTitles1-Detail 4 2 2 9 3 4" xfId="18894"/>
    <cellStyle name="RowTitles1-Detail 4 2 2 9 3 4 2" xfId="18895"/>
    <cellStyle name="RowTitles1-Detail 4 2 2 9 3 5" xfId="18896"/>
    <cellStyle name="RowTitles1-Detail 4 2 2 9 4" xfId="18897"/>
    <cellStyle name="RowTitles1-Detail 4 2 2 9 4 2" xfId="18898"/>
    <cellStyle name="RowTitles1-Detail 4 2 2 9 4 2 2" xfId="18899"/>
    <cellStyle name="RowTitles1-Detail 4 2 2 9 4 3" xfId="18900"/>
    <cellStyle name="RowTitles1-Detail 4 2 2 9 5" xfId="18901"/>
    <cellStyle name="RowTitles1-Detail 4 2 2 9 5 2" xfId="18902"/>
    <cellStyle name="RowTitles1-Detail 4 2 2 9 5 2 2" xfId="18903"/>
    <cellStyle name="RowTitles1-Detail 4 2 2 9 6" xfId="18904"/>
    <cellStyle name="RowTitles1-Detail 4 2 2 9 6 2" xfId="18905"/>
    <cellStyle name="RowTitles1-Detail 4 2 2 9 7" xfId="18906"/>
    <cellStyle name="RowTitles1-Detail 4 2 2_STUD aligned by INSTIT" xfId="18907"/>
    <cellStyle name="RowTitles1-Detail 4 2 3" xfId="18908"/>
    <cellStyle name="RowTitles1-Detail 4 2 3 2" xfId="18909"/>
    <cellStyle name="RowTitles1-Detail 4 2 3 2 2" xfId="18910"/>
    <cellStyle name="RowTitles1-Detail 4 2 3 2 2 2" xfId="18911"/>
    <cellStyle name="RowTitles1-Detail 4 2 3 2 2 2 2" xfId="18912"/>
    <cellStyle name="RowTitles1-Detail 4 2 3 2 2 2 2 2" xfId="18913"/>
    <cellStyle name="RowTitles1-Detail 4 2 3 2 2 2 3" xfId="18914"/>
    <cellStyle name="RowTitles1-Detail 4 2 3 2 2 3" xfId="18915"/>
    <cellStyle name="RowTitles1-Detail 4 2 3 2 2 3 2" xfId="18916"/>
    <cellStyle name="RowTitles1-Detail 4 2 3 2 2 3 2 2" xfId="18917"/>
    <cellStyle name="RowTitles1-Detail 4 2 3 2 2 4" xfId="18918"/>
    <cellStyle name="RowTitles1-Detail 4 2 3 2 2 4 2" xfId="18919"/>
    <cellStyle name="RowTitles1-Detail 4 2 3 2 2 5" xfId="18920"/>
    <cellStyle name="RowTitles1-Detail 4 2 3 2 3" xfId="18921"/>
    <cellStyle name="RowTitles1-Detail 4 2 3 2 3 2" xfId="18922"/>
    <cellStyle name="RowTitles1-Detail 4 2 3 2 3 2 2" xfId="18923"/>
    <cellStyle name="RowTitles1-Detail 4 2 3 2 3 2 2 2" xfId="18924"/>
    <cellStyle name="RowTitles1-Detail 4 2 3 2 3 2 3" xfId="18925"/>
    <cellStyle name="RowTitles1-Detail 4 2 3 2 3 3" xfId="18926"/>
    <cellStyle name="RowTitles1-Detail 4 2 3 2 3 3 2" xfId="18927"/>
    <cellStyle name="RowTitles1-Detail 4 2 3 2 3 3 2 2" xfId="18928"/>
    <cellStyle name="RowTitles1-Detail 4 2 3 2 3 4" xfId="18929"/>
    <cellStyle name="RowTitles1-Detail 4 2 3 2 3 4 2" xfId="18930"/>
    <cellStyle name="RowTitles1-Detail 4 2 3 2 3 5" xfId="18931"/>
    <cellStyle name="RowTitles1-Detail 4 2 3 2 4" xfId="18932"/>
    <cellStyle name="RowTitles1-Detail 4 2 3 2 4 2" xfId="18933"/>
    <cellStyle name="RowTitles1-Detail 4 2 3 2 5" xfId="18934"/>
    <cellStyle name="RowTitles1-Detail 4 2 3 2 5 2" xfId="18935"/>
    <cellStyle name="RowTitles1-Detail 4 2 3 2 5 2 2" xfId="18936"/>
    <cellStyle name="RowTitles1-Detail 4 2 3 3" xfId="18937"/>
    <cellStyle name="RowTitles1-Detail 4 2 3 3 2" xfId="18938"/>
    <cellStyle name="RowTitles1-Detail 4 2 3 3 2 2" xfId="18939"/>
    <cellStyle name="RowTitles1-Detail 4 2 3 3 2 2 2" xfId="18940"/>
    <cellStyle name="RowTitles1-Detail 4 2 3 3 2 2 2 2" xfId="18941"/>
    <cellStyle name="RowTitles1-Detail 4 2 3 3 2 2 3" xfId="18942"/>
    <cellStyle name="RowTitles1-Detail 4 2 3 3 2 3" xfId="18943"/>
    <cellStyle name="RowTitles1-Detail 4 2 3 3 2 3 2" xfId="18944"/>
    <cellStyle name="RowTitles1-Detail 4 2 3 3 2 3 2 2" xfId="18945"/>
    <cellStyle name="RowTitles1-Detail 4 2 3 3 2 4" xfId="18946"/>
    <cellStyle name="RowTitles1-Detail 4 2 3 3 2 4 2" xfId="18947"/>
    <cellStyle name="RowTitles1-Detail 4 2 3 3 2 5" xfId="18948"/>
    <cellStyle name="RowTitles1-Detail 4 2 3 3 3" xfId="18949"/>
    <cellStyle name="RowTitles1-Detail 4 2 3 3 3 2" xfId="18950"/>
    <cellStyle name="RowTitles1-Detail 4 2 3 3 3 2 2" xfId="18951"/>
    <cellStyle name="RowTitles1-Detail 4 2 3 3 3 2 2 2" xfId="18952"/>
    <cellStyle name="RowTitles1-Detail 4 2 3 3 3 2 3" xfId="18953"/>
    <cellStyle name="RowTitles1-Detail 4 2 3 3 3 3" xfId="18954"/>
    <cellStyle name="RowTitles1-Detail 4 2 3 3 3 3 2" xfId="18955"/>
    <cellStyle name="RowTitles1-Detail 4 2 3 3 3 3 2 2" xfId="18956"/>
    <cellStyle name="RowTitles1-Detail 4 2 3 3 3 4" xfId="18957"/>
    <cellStyle name="RowTitles1-Detail 4 2 3 3 3 4 2" xfId="18958"/>
    <cellStyle name="RowTitles1-Detail 4 2 3 3 3 5" xfId="18959"/>
    <cellStyle name="RowTitles1-Detail 4 2 3 3 4" xfId="18960"/>
    <cellStyle name="RowTitles1-Detail 4 2 3 3 4 2" xfId="18961"/>
    <cellStyle name="RowTitles1-Detail 4 2 3 3 5" xfId="18962"/>
    <cellStyle name="RowTitles1-Detail 4 2 3 3 5 2" xfId="18963"/>
    <cellStyle name="RowTitles1-Detail 4 2 3 3 5 2 2" xfId="18964"/>
    <cellStyle name="RowTitles1-Detail 4 2 3 3 5 3" xfId="18965"/>
    <cellStyle name="RowTitles1-Detail 4 2 3 3 6" xfId="18966"/>
    <cellStyle name="RowTitles1-Detail 4 2 3 3 6 2" xfId="18967"/>
    <cellStyle name="RowTitles1-Detail 4 2 3 3 6 2 2" xfId="18968"/>
    <cellStyle name="RowTitles1-Detail 4 2 3 3 7" xfId="18969"/>
    <cellStyle name="RowTitles1-Detail 4 2 3 3 7 2" xfId="18970"/>
    <cellStyle name="RowTitles1-Detail 4 2 3 3 8" xfId="18971"/>
    <cellStyle name="RowTitles1-Detail 4 2 3 4" xfId="18972"/>
    <cellStyle name="RowTitles1-Detail 4 2 3 4 2" xfId="18973"/>
    <cellStyle name="RowTitles1-Detail 4 2 3 4 2 2" xfId="18974"/>
    <cellStyle name="RowTitles1-Detail 4 2 3 4 2 2 2" xfId="18975"/>
    <cellStyle name="RowTitles1-Detail 4 2 3 4 2 2 2 2" xfId="18976"/>
    <cellStyle name="RowTitles1-Detail 4 2 3 4 2 2 3" xfId="18977"/>
    <cellStyle name="RowTitles1-Detail 4 2 3 4 2 3" xfId="18978"/>
    <cellStyle name="RowTitles1-Detail 4 2 3 4 2 3 2" xfId="18979"/>
    <cellStyle name="RowTitles1-Detail 4 2 3 4 2 3 2 2" xfId="18980"/>
    <cellStyle name="RowTitles1-Detail 4 2 3 4 2 4" xfId="18981"/>
    <cellStyle name="RowTitles1-Detail 4 2 3 4 2 4 2" xfId="18982"/>
    <cellStyle name="RowTitles1-Detail 4 2 3 4 2 5" xfId="18983"/>
    <cellStyle name="RowTitles1-Detail 4 2 3 4 3" xfId="18984"/>
    <cellStyle name="RowTitles1-Detail 4 2 3 4 3 2" xfId="18985"/>
    <cellStyle name="RowTitles1-Detail 4 2 3 4 3 2 2" xfId="18986"/>
    <cellStyle name="RowTitles1-Detail 4 2 3 4 3 2 2 2" xfId="18987"/>
    <cellStyle name="RowTitles1-Detail 4 2 3 4 3 2 3" xfId="18988"/>
    <cellStyle name="RowTitles1-Detail 4 2 3 4 3 3" xfId="18989"/>
    <cellStyle name="RowTitles1-Detail 4 2 3 4 3 3 2" xfId="18990"/>
    <cellStyle name="RowTitles1-Detail 4 2 3 4 3 3 2 2" xfId="18991"/>
    <cellStyle name="RowTitles1-Detail 4 2 3 4 3 4" xfId="18992"/>
    <cellStyle name="RowTitles1-Detail 4 2 3 4 3 4 2" xfId="18993"/>
    <cellStyle name="RowTitles1-Detail 4 2 3 4 3 5" xfId="18994"/>
    <cellStyle name="RowTitles1-Detail 4 2 3 4 4" xfId="18995"/>
    <cellStyle name="RowTitles1-Detail 4 2 3 4 4 2" xfId="18996"/>
    <cellStyle name="RowTitles1-Detail 4 2 3 4 4 2 2" xfId="18997"/>
    <cellStyle name="RowTitles1-Detail 4 2 3 4 4 3" xfId="18998"/>
    <cellStyle name="RowTitles1-Detail 4 2 3 4 5" xfId="18999"/>
    <cellStyle name="RowTitles1-Detail 4 2 3 4 5 2" xfId="19000"/>
    <cellStyle name="RowTitles1-Detail 4 2 3 4 5 2 2" xfId="19001"/>
    <cellStyle name="RowTitles1-Detail 4 2 3 4 6" xfId="19002"/>
    <cellStyle name="RowTitles1-Detail 4 2 3 4 6 2" xfId="19003"/>
    <cellStyle name="RowTitles1-Detail 4 2 3 4 7" xfId="19004"/>
    <cellStyle name="RowTitles1-Detail 4 2 3 5" xfId="19005"/>
    <cellStyle name="RowTitles1-Detail 4 2 3 5 2" xfId="19006"/>
    <cellStyle name="RowTitles1-Detail 4 2 3 5 2 2" xfId="19007"/>
    <cellStyle name="RowTitles1-Detail 4 2 3 5 2 2 2" xfId="19008"/>
    <cellStyle name="RowTitles1-Detail 4 2 3 5 2 2 2 2" xfId="19009"/>
    <cellStyle name="RowTitles1-Detail 4 2 3 5 2 2 3" xfId="19010"/>
    <cellStyle name="RowTitles1-Detail 4 2 3 5 2 3" xfId="19011"/>
    <cellStyle name="RowTitles1-Detail 4 2 3 5 2 3 2" xfId="19012"/>
    <cellStyle name="RowTitles1-Detail 4 2 3 5 2 3 2 2" xfId="19013"/>
    <cellStyle name="RowTitles1-Detail 4 2 3 5 2 4" xfId="19014"/>
    <cellStyle name="RowTitles1-Detail 4 2 3 5 2 4 2" xfId="19015"/>
    <cellStyle name="RowTitles1-Detail 4 2 3 5 2 5" xfId="19016"/>
    <cellStyle name="RowTitles1-Detail 4 2 3 5 3" xfId="19017"/>
    <cellStyle name="RowTitles1-Detail 4 2 3 5 3 2" xfId="19018"/>
    <cellStyle name="RowTitles1-Detail 4 2 3 5 3 2 2" xfId="19019"/>
    <cellStyle name="RowTitles1-Detail 4 2 3 5 3 2 2 2" xfId="19020"/>
    <cellStyle name="RowTitles1-Detail 4 2 3 5 3 2 3" xfId="19021"/>
    <cellStyle name="RowTitles1-Detail 4 2 3 5 3 3" xfId="19022"/>
    <cellStyle name="RowTitles1-Detail 4 2 3 5 3 3 2" xfId="19023"/>
    <cellStyle name="RowTitles1-Detail 4 2 3 5 3 3 2 2" xfId="19024"/>
    <cellStyle name="RowTitles1-Detail 4 2 3 5 3 4" xfId="19025"/>
    <cellStyle name="RowTitles1-Detail 4 2 3 5 3 4 2" xfId="19026"/>
    <cellStyle name="RowTitles1-Detail 4 2 3 5 3 5" xfId="19027"/>
    <cellStyle name="RowTitles1-Detail 4 2 3 5 4" xfId="19028"/>
    <cellStyle name="RowTitles1-Detail 4 2 3 5 4 2" xfId="19029"/>
    <cellStyle name="RowTitles1-Detail 4 2 3 5 4 2 2" xfId="19030"/>
    <cellStyle name="RowTitles1-Detail 4 2 3 5 4 3" xfId="19031"/>
    <cellStyle name="RowTitles1-Detail 4 2 3 5 5" xfId="19032"/>
    <cellStyle name="RowTitles1-Detail 4 2 3 5 5 2" xfId="19033"/>
    <cellStyle name="RowTitles1-Detail 4 2 3 5 5 2 2" xfId="19034"/>
    <cellStyle name="RowTitles1-Detail 4 2 3 5 6" xfId="19035"/>
    <cellStyle name="RowTitles1-Detail 4 2 3 5 6 2" xfId="19036"/>
    <cellStyle name="RowTitles1-Detail 4 2 3 5 7" xfId="19037"/>
    <cellStyle name="RowTitles1-Detail 4 2 3 6" xfId="19038"/>
    <cellStyle name="RowTitles1-Detail 4 2 3 6 2" xfId="19039"/>
    <cellStyle name="RowTitles1-Detail 4 2 3 6 2 2" xfId="19040"/>
    <cellStyle name="RowTitles1-Detail 4 2 3 6 2 2 2" xfId="19041"/>
    <cellStyle name="RowTitles1-Detail 4 2 3 6 2 2 2 2" xfId="19042"/>
    <cellStyle name="RowTitles1-Detail 4 2 3 6 2 2 3" xfId="19043"/>
    <cellStyle name="RowTitles1-Detail 4 2 3 6 2 3" xfId="19044"/>
    <cellStyle name="RowTitles1-Detail 4 2 3 6 2 3 2" xfId="19045"/>
    <cellStyle name="RowTitles1-Detail 4 2 3 6 2 3 2 2" xfId="19046"/>
    <cellStyle name="RowTitles1-Detail 4 2 3 6 2 4" xfId="19047"/>
    <cellStyle name="RowTitles1-Detail 4 2 3 6 2 4 2" xfId="19048"/>
    <cellStyle name="RowTitles1-Detail 4 2 3 6 2 5" xfId="19049"/>
    <cellStyle name="RowTitles1-Detail 4 2 3 6 3" xfId="19050"/>
    <cellStyle name="RowTitles1-Detail 4 2 3 6 3 2" xfId="19051"/>
    <cellStyle name="RowTitles1-Detail 4 2 3 6 3 2 2" xfId="19052"/>
    <cellStyle name="RowTitles1-Detail 4 2 3 6 3 2 2 2" xfId="19053"/>
    <cellStyle name="RowTitles1-Detail 4 2 3 6 3 2 3" xfId="19054"/>
    <cellStyle name="RowTitles1-Detail 4 2 3 6 3 3" xfId="19055"/>
    <cellStyle name="RowTitles1-Detail 4 2 3 6 3 3 2" xfId="19056"/>
    <cellStyle name="RowTitles1-Detail 4 2 3 6 3 3 2 2" xfId="19057"/>
    <cellStyle name="RowTitles1-Detail 4 2 3 6 3 4" xfId="19058"/>
    <cellStyle name="RowTitles1-Detail 4 2 3 6 3 4 2" xfId="19059"/>
    <cellStyle name="RowTitles1-Detail 4 2 3 6 3 5" xfId="19060"/>
    <cellStyle name="RowTitles1-Detail 4 2 3 6 4" xfId="19061"/>
    <cellStyle name="RowTitles1-Detail 4 2 3 6 4 2" xfId="19062"/>
    <cellStyle name="RowTitles1-Detail 4 2 3 6 4 2 2" xfId="19063"/>
    <cellStyle name="RowTitles1-Detail 4 2 3 6 4 3" xfId="19064"/>
    <cellStyle name="RowTitles1-Detail 4 2 3 6 5" xfId="19065"/>
    <cellStyle name="RowTitles1-Detail 4 2 3 6 5 2" xfId="19066"/>
    <cellStyle name="RowTitles1-Detail 4 2 3 6 5 2 2" xfId="19067"/>
    <cellStyle name="RowTitles1-Detail 4 2 3 6 6" xfId="19068"/>
    <cellStyle name="RowTitles1-Detail 4 2 3 6 6 2" xfId="19069"/>
    <cellStyle name="RowTitles1-Detail 4 2 3 6 7" xfId="19070"/>
    <cellStyle name="RowTitles1-Detail 4 2 3 7" xfId="19071"/>
    <cellStyle name="RowTitles1-Detail 4 2 3 7 2" xfId="19072"/>
    <cellStyle name="RowTitles1-Detail 4 2 3 7 2 2" xfId="19073"/>
    <cellStyle name="RowTitles1-Detail 4 2 3 7 2 2 2" xfId="19074"/>
    <cellStyle name="RowTitles1-Detail 4 2 3 7 2 3" xfId="19075"/>
    <cellStyle name="RowTitles1-Detail 4 2 3 7 3" xfId="19076"/>
    <cellStyle name="RowTitles1-Detail 4 2 3 7 3 2" xfId="19077"/>
    <cellStyle name="RowTitles1-Detail 4 2 3 7 3 2 2" xfId="19078"/>
    <cellStyle name="RowTitles1-Detail 4 2 3 7 4" xfId="19079"/>
    <cellStyle name="RowTitles1-Detail 4 2 3 7 4 2" xfId="19080"/>
    <cellStyle name="RowTitles1-Detail 4 2 3 7 5" xfId="19081"/>
    <cellStyle name="RowTitles1-Detail 4 2 3 8" xfId="19082"/>
    <cellStyle name="RowTitles1-Detail 4 2 3 8 2" xfId="19083"/>
    <cellStyle name="RowTitles1-Detail 4 2 3 9" xfId="19084"/>
    <cellStyle name="RowTitles1-Detail 4 2 3 9 2" xfId="19085"/>
    <cellStyle name="RowTitles1-Detail 4 2 3 9 2 2" xfId="19086"/>
    <cellStyle name="RowTitles1-Detail 4 2 3_STUD aligned by INSTIT" xfId="19087"/>
    <cellStyle name="RowTitles1-Detail 4 2 4" xfId="19088"/>
    <cellStyle name="RowTitles1-Detail 4 2 4 2" xfId="19089"/>
    <cellStyle name="RowTitles1-Detail 4 2 4 2 2" xfId="19090"/>
    <cellStyle name="RowTitles1-Detail 4 2 4 2 2 2" xfId="19091"/>
    <cellStyle name="RowTitles1-Detail 4 2 4 2 2 2 2" xfId="19092"/>
    <cellStyle name="RowTitles1-Detail 4 2 4 2 2 2 2 2" xfId="19093"/>
    <cellStyle name="RowTitles1-Detail 4 2 4 2 2 2 3" xfId="19094"/>
    <cellStyle name="RowTitles1-Detail 4 2 4 2 2 3" xfId="19095"/>
    <cellStyle name="RowTitles1-Detail 4 2 4 2 2 3 2" xfId="19096"/>
    <cellStyle name="RowTitles1-Detail 4 2 4 2 2 3 2 2" xfId="19097"/>
    <cellStyle name="RowTitles1-Detail 4 2 4 2 2 4" xfId="19098"/>
    <cellStyle name="RowTitles1-Detail 4 2 4 2 2 4 2" xfId="19099"/>
    <cellStyle name="RowTitles1-Detail 4 2 4 2 2 5" xfId="19100"/>
    <cellStyle name="RowTitles1-Detail 4 2 4 2 3" xfId="19101"/>
    <cellStyle name="RowTitles1-Detail 4 2 4 2 3 2" xfId="19102"/>
    <cellStyle name="RowTitles1-Detail 4 2 4 2 3 2 2" xfId="19103"/>
    <cellStyle name="RowTitles1-Detail 4 2 4 2 3 2 2 2" xfId="19104"/>
    <cellStyle name="RowTitles1-Detail 4 2 4 2 3 2 3" xfId="19105"/>
    <cellStyle name="RowTitles1-Detail 4 2 4 2 3 3" xfId="19106"/>
    <cellStyle name="RowTitles1-Detail 4 2 4 2 3 3 2" xfId="19107"/>
    <cellStyle name="RowTitles1-Detail 4 2 4 2 3 3 2 2" xfId="19108"/>
    <cellStyle name="RowTitles1-Detail 4 2 4 2 3 4" xfId="19109"/>
    <cellStyle name="RowTitles1-Detail 4 2 4 2 3 4 2" xfId="19110"/>
    <cellStyle name="RowTitles1-Detail 4 2 4 2 3 5" xfId="19111"/>
    <cellStyle name="RowTitles1-Detail 4 2 4 2 4" xfId="19112"/>
    <cellStyle name="RowTitles1-Detail 4 2 4 2 4 2" xfId="19113"/>
    <cellStyle name="RowTitles1-Detail 4 2 4 2 5" xfId="19114"/>
    <cellStyle name="RowTitles1-Detail 4 2 4 2 5 2" xfId="19115"/>
    <cellStyle name="RowTitles1-Detail 4 2 4 2 5 2 2" xfId="19116"/>
    <cellStyle name="RowTitles1-Detail 4 2 4 2 5 3" xfId="19117"/>
    <cellStyle name="RowTitles1-Detail 4 2 4 2 6" xfId="19118"/>
    <cellStyle name="RowTitles1-Detail 4 2 4 2 6 2" xfId="19119"/>
    <cellStyle name="RowTitles1-Detail 4 2 4 2 6 2 2" xfId="19120"/>
    <cellStyle name="RowTitles1-Detail 4 2 4 2 7" xfId="19121"/>
    <cellStyle name="RowTitles1-Detail 4 2 4 2 7 2" xfId="19122"/>
    <cellStyle name="RowTitles1-Detail 4 2 4 2 8" xfId="19123"/>
    <cellStyle name="RowTitles1-Detail 4 2 4 3" xfId="19124"/>
    <cellStyle name="RowTitles1-Detail 4 2 4 3 2" xfId="19125"/>
    <cellStyle name="RowTitles1-Detail 4 2 4 3 2 2" xfId="19126"/>
    <cellStyle name="RowTitles1-Detail 4 2 4 3 2 2 2" xfId="19127"/>
    <cellStyle name="RowTitles1-Detail 4 2 4 3 2 2 2 2" xfId="19128"/>
    <cellStyle name="RowTitles1-Detail 4 2 4 3 2 2 3" xfId="19129"/>
    <cellStyle name="RowTitles1-Detail 4 2 4 3 2 3" xfId="19130"/>
    <cellStyle name="RowTitles1-Detail 4 2 4 3 2 3 2" xfId="19131"/>
    <cellStyle name="RowTitles1-Detail 4 2 4 3 2 3 2 2" xfId="19132"/>
    <cellStyle name="RowTitles1-Detail 4 2 4 3 2 4" xfId="19133"/>
    <cellStyle name="RowTitles1-Detail 4 2 4 3 2 4 2" xfId="19134"/>
    <cellStyle name="RowTitles1-Detail 4 2 4 3 2 5" xfId="19135"/>
    <cellStyle name="RowTitles1-Detail 4 2 4 3 3" xfId="19136"/>
    <cellStyle name="RowTitles1-Detail 4 2 4 3 3 2" xfId="19137"/>
    <cellStyle name="RowTitles1-Detail 4 2 4 3 3 2 2" xfId="19138"/>
    <cellStyle name="RowTitles1-Detail 4 2 4 3 3 2 2 2" xfId="19139"/>
    <cellStyle name="RowTitles1-Detail 4 2 4 3 3 2 3" xfId="19140"/>
    <cellStyle name="RowTitles1-Detail 4 2 4 3 3 3" xfId="19141"/>
    <cellStyle name="RowTitles1-Detail 4 2 4 3 3 3 2" xfId="19142"/>
    <cellStyle name="RowTitles1-Detail 4 2 4 3 3 3 2 2" xfId="19143"/>
    <cellStyle name="RowTitles1-Detail 4 2 4 3 3 4" xfId="19144"/>
    <cellStyle name="RowTitles1-Detail 4 2 4 3 3 4 2" xfId="19145"/>
    <cellStyle name="RowTitles1-Detail 4 2 4 3 3 5" xfId="19146"/>
    <cellStyle name="RowTitles1-Detail 4 2 4 3 4" xfId="19147"/>
    <cellStyle name="RowTitles1-Detail 4 2 4 3 4 2" xfId="19148"/>
    <cellStyle name="RowTitles1-Detail 4 2 4 3 5" xfId="19149"/>
    <cellStyle name="RowTitles1-Detail 4 2 4 3 5 2" xfId="19150"/>
    <cellStyle name="RowTitles1-Detail 4 2 4 3 5 2 2" xfId="19151"/>
    <cellStyle name="RowTitles1-Detail 4 2 4 4" xfId="19152"/>
    <cellStyle name="RowTitles1-Detail 4 2 4 4 2" xfId="19153"/>
    <cellStyle name="RowTitles1-Detail 4 2 4 4 2 2" xfId="19154"/>
    <cellStyle name="RowTitles1-Detail 4 2 4 4 2 2 2" xfId="19155"/>
    <cellStyle name="RowTitles1-Detail 4 2 4 4 2 2 2 2" xfId="19156"/>
    <cellStyle name="RowTitles1-Detail 4 2 4 4 2 2 3" xfId="19157"/>
    <cellStyle name="RowTitles1-Detail 4 2 4 4 2 3" xfId="19158"/>
    <cellStyle name="RowTitles1-Detail 4 2 4 4 2 3 2" xfId="19159"/>
    <cellStyle name="RowTitles1-Detail 4 2 4 4 2 3 2 2" xfId="19160"/>
    <cellStyle name="RowTitles1-Detail 4 2 4 4 2 4" xfId="19161"/>
    <cellStyle name="RowTitles1-Detail 4 2 4 4 2 4 2" xfId="19162"/>
    <cellStyle name="RowTitles1-Detail 4 2 4 4 2 5" xfId="19163"/>
    <cellStyle name="RowTitles1-Detail 4 2 4 4 3" xfId="19164"/>
    <cellStyle name="RowTitles1-Detail 4 2 4 4 3 2" xfId="19165"/>
    <cellStyle name="RowTitles1-Detail 4 2 4 4 3 2 2" xfId="19166"/>
    <cellStyle name="RowTitles1-Detail 4 2 4 4 3 2 2 2" xfId="19167"/>
    <cellStyle name="RowTitles1-Detail 4 2 4 4 3 2 3" xfId="19168"/>
    <cellStyle name="RowTitles1-Detail 4 2 4 4 3 3" xfId="19169"/>
    <cellStyle name="RowTitles1-Detail 4 2 4 4 3 3 2" xfId="19170"/>
    <cellStyle name="RowTitles1-Detail 4 2 4 4 3 3 2 2" xfId="19171"/>
    <cellStyle name="RowTitles1-Detail 4 2 4 4 3 4" xfId="19172"/>
    <cellStyle name="RowTitles1-Detail 4 2 4 4 3 4 2" xfId="19173"/>
    <cellStyle name="RowTitles1-Detail 4 2 4 4 3 5" xfId="19174"/>
    <cellStyle name="RowTitles1-Detail 4 2 4 4 4" xfId="19175"/>
    <cellStyle name="RowTitles1-Detail 4 2 4 4 4 2" xfId="19176"/>
    <cellStyle name="RowTitles1-Detail 4 2 4 4 4 2 2" xfId="19177"/>
    <cellStyle name="RowTitles1-Detail 4 2 4 4 4 3" xfId="19178"/>
    <cellStyle name="RowTitles1-Detail 4 2 4 4 5" xfId="19179"/>
    <cellStyle name="RowTitles1-Detail 4 2 4 4 5 2" xfId="19180"/>
    <cellStyle name="RowTitles1-Detail 4 2 4 4 5 2 2" xfId="19181"/>
    <cellStyle name="RowTitles1-Detail 4 2 4 4 6" xfId="19182"/>
    <cellStyle name="RowTitles1-Detail 4 2 4 4 6 2" xfId="19183"/>
    <cellStyle name="RowTitles1-Detail 4 2 4 4 7" xfId="19184"/>
    <cellStyle name="RowTitles1-Detail 4 2 4 5" xfId="19185"/>
    <cellStyle name="RowTitles1-Detail 4 2 4 5 2" xfId="19186"/>
    <cellStyle name="RowTitles1-Detail 4 2 4 5 2 2" xfId="19187"/>
    <cellStyle name="RowTitles1-Detail 4 2 4 5 2 2 2" xfId="19188"/>
    <cellStyle name="RowTitles1-Detail 4 2 4 5 2 2 2 2" xfId="19189"/>
    <cellStyle name="RowTitles1-Detail 4 2 4 5 2 2 3" xfId="19190"/>
    <cellStyle name="RowTitles1-Detail 4 2 4 5 2 3" xfId="19191"/>
    <cellStyle name="RowTitles1-Detail 4 2 4 5 2 3 2" xfId="19192"/>
    <cellStyle name="RowTitles1-Detail 4 2 4 5 2 3 2 2" xfId="19193"/>
    <cellStyle name="RowTitles1-Detail 4 2 4 5 2 4" xfId="19194"/>
    <cellStyle name="RowTitles1-Detail 4 2 4 5 2 4 2" xfId="19195"/>
    <cellStyle name="RowTitles1-Detail 4 2 4 5 2 5" xfId="19196"/>
    <cellStyle name="RowTitles1-Detail 4 2 4 5 3" xfId="19197"/>
    <cellStyle name="RowTitles1-Detail 4 2 4 5 3 2" xfId="19198"/>
    <cellStyle name="RowTitles1-Detail 4 2 4 5 3 2 2" xfId="19199"/>
    <cellStyle name="RowTitles1-Detail 4 2 4 5 3 2 2 2" xfId="19200"/>
    <cellStyle name="RowTitles1-Detail 4 2 4 5 3 2 3" xfId="19201"/>
    <cellStyle name="RowTitles1-Detail 4 2 4 5 3 3" xfId="19202"/>
    <cellStyle name="RowTitles1-Detail 4 2 4 5 3 3 2" xfId="19203"/>
    <cellStyle name="RowTitles1-Detail 4 2 4 5 3 3 2 2" xfId="19204"/>
    <cellStyle name="RowTitles1-Detail 4 2 4 5 3 4" xfId="19205"/>
    <cellStyle name="RowTitles1-Detail 4 2 4 5 3 4 2" xfId="19206"/>
    <cellStyle name="RowTitles1-Detail 4 2 4 5 3 5" xfId="19207"/>
    <cellStyle name="RowTitles1-Detail 4 2 4 5 4" xfId="19208"/>
    <cellStyle name="RowTitles1-Detail 4 2 4 5 4 2" xfId="19209"/>
    <cellStyle name="RowTitles1-Detail 4 2 4 5 4 2 2" xfId="19210"/>
    <cellStyle name="RowTitles1-Detail 4 2 4 5 4 3" xfId="19211"/>
    <cellStyle name="RowTitles1-Detail 4 2 4 5 5" xfId="19212"/>
    <cellStyle name="RowTitles1-Detail 4 2 4 5 5 2" xfId="19213"/>
    <cellStyle name="RowTitles1-Detail 4 2 4 5 5 2 2" xfId="19214"/>
    <cellStyle name="RowTitles1-Detail 4 2 4 5 6" xfId="19215"/>
    <cellStyle name="RowTitles1-Detail 4 2 4 5 6 2" xfId="19216"/>
    <cellStyle name="RowTitles1-Detail 4 2 4 5 7" xfId="19217"/>
    <cellStyle name="RowTitles1-Detail 4 2 4 6" xfId="19218"/>
    <cellStyle name="RowTitles1-Detail 4 2 4 6 2" xfId="19219"/>
    <cellStyle name="RowTitles1-Detail 4 2 4 6 2 2" xfId="19220"/>
    <cellStyle name="RowTitles1-Detail 4 2 4 6 2 2 2" xfId="19221"/>
    <cellStyle name="RowTitles1-Detail 4 2 4 6 2 2 2 2" xfId="19222"/>
    <cellStyle name="RowTitles1-Detail 4 2 4 6 2 2 3" xfId="19223"/>
    <cellStyle name="RowTitles1-Detail 4 2 4 6 2 3" xfId="19224"/>
    <cellStyle name="RowTitles1-Detail 4 2 4 6 2 3 2" xfId="19225"/>
    <cellStyle name="RowTitles1-Detail 4 2 4 6 2 3 2 2" xfId="19226"/>
    <cellStyle name="RowTitles1-Detail 4 2 4 6 2 4" xfId="19227"/>
    <cellStyle name="RowTitles1-Detail 4 2 4 6 2 4 2" xfId="19228"/>
    <cellStyle name="RowTitles1-Detail 4 2 4 6 2 5" xfId="19229"/>
    <cellStyle name="RowTitles1-Detail 4 2 4 6 3" xfId="19230"/>
    <cellStyle name="RowTitles1-Detail 4 2 4 6 3 2" xfId="19231"/>
    <cellStyle name="RowTitles1-Detail 4 2 4 6 3 2 2" xfId="19232"/>
    <cellStyle name="RowTitles1-Detail 4 2 4 6 3 2 2 2" xfId="19233"/>
    <cellStyle name="RowTitles1-Detail 4 2 4 6 3 2 3" xfId="19234"/>
    <cellStyle name="RowTitles1-Detail 4 2 4 6 3 3" xfId="19235"/>
    <cellStyle name="RowTitles1-Detail 4 2 4 6 3 3 2" xfId="19236"/>
    <cellStyle name="RowTitles1-Detail 4 2 4 6 3 3 2 2" xfId="19237"/>
    <cellStyle name="RowTitles1-Detail 4 2 4 6 3 4" xfId="19238"/>
    <cellStyle name="RowTitles1-Detail 4 2 4 6 3 4 2" xfId="19239"/>
    <cellStyle name="RowTitles1-Detail 4 2 4 6 3 5" xfId="19240"/>
    <cellStyle name="RowTitles1-Detail 4 2 4 6 4" xfId="19241"/>
    <cellStyle name="RowTitles1-Detail 4 2 4 6 4 2" xfId="19242"/>
    <cellStyle name="RowTitles1-Detail 4 2 4 6 4 2 2" xfId="19243"/>
    <cellStyle name="RowTitles1-Detail 4 2 4 6 4 3" xfId="19244"/>
    <cellStyle name="RowTitles1-Detail 4 2 4 6 5" xfId="19245"/>
    <cellStyle name="RowTitles1-Detail 4 2 4 6 5 2" xfId="19246"/>
    <cellStyle name="RowTitles1-Detail 4 2 4 6 5 2 2" xfId="19247"/>
    <cellStyle name="RowTitles1-Detail 4 2 4 6 6" xfId="19248"/>
    <cellStyle name="RowTitles1-Detail 4 2 4 6 6 2" xfId="19249"/>
    <cellStyle name="RowTitles1-Detail 4 2 4 6 7" xfId="19250"/>
    <cellStyle name="RowTitles1-Detail 4 2 4 7" xfId="19251"/>
    <cellStyle name="RowTitles1-Detail 4 2 4 7 2" xfId="19252"/>
    <cellStyle name="RowTitles1-Detail 4 2 4 7 2 2" xfId="19253"/>
    <cellStyle name="RowTitles1-Detail 4 2 4 7 2 2 2" xfId="19254"/>
    <cellStyle name="RowTitles1-Detail 4 2 4 7 2 3" xfId="19255"/>
    <cellStyle name="RowTitles1-Detail 4 2 4 7 3" xfId="19256"/>
    <cellStyle name="RowTitles1-Detail 4 2 4 7 3 2" xfId="19257"/>
    <cellStyle name="RowTitles1-Detail 4 2 4 7 3 2 2" xfId="19258"/>
    <cellStyle name="RowTitles1-Detail 4 2 4 7 4" xfId="19259"/>
    <cellStyle name="RowTitles1-Detail 4 2 4 7 4 2" xfId="19260"/>
    <cellStyle name="RowTitles1-Detail 4 2 4 7 5" xfId="19261"/>
    <cellStyle name="RowTitles1-Detail 4 2 4 8" xfId="19262"/>
    <cellStyle name="RowTitles1-Detail 4 2 4 8 2" xfId="19263"/>
    <cellStyle name="RowTitles1-Detail 4 2 4 8 2 2" xfId="19264"/>
    <cellStyle name="RowTitles1-Detail 4 2 4 8 2 2 2" xfId="19265"/>
    <cellStyle name="RowTitles1-Detail 4 2 4 8 2 3" xfId="19266"/>
    <cellStyle name="RowTitles1-Detail 4 2 4 8 3" xfId="19267"/>
    <cellStyle name="RowTitles1-Detail 4 2 4 8 3 2" xfId="19268"/>
    <cellStyle name="RowTitles1-Detail 4 2 4 8 3 2 2" xfId="19269"/>
    <cellStyle name="RowTitles1-Detail 4 2 4 8 4" xfId="19270"/>
    <cellStyle name="RowTitles1-Detail 4 2 4 8 4 2" xfId="19271"/>
    <cellStyle name="RowTitles1-Detail 4 2 4 8 5" xfId="19272"/>
    <cellStyle name="RowTitles1-Detail 4 2 4 9" xfId="19273"/>
    <cellStyle name="RowTitles1-Detail 4 2 4 9 2" xfId="19274"/>
    <cellStyle name="RowTitles1-Detail 4 2 4 9 2 2" xfId="19275"/>
    <cellStyle name="RowTitles1-Detail 4 2 4_STUD aligned by INSTIT" xfId="19276"/>
    <cellStyle name="RowTitles1-Detail 4 2 5" xfId="19277"/>
    <cellStyle name="RowTitles1-Detail 4 2 5 2" xfId="19278"/>
    <cellStyle name="RowTitles1-Detail 4 2 5 2 2" xfId="19279"/>
    <cellStyle name="RowTitles1-Detail 4 2 5 2 2 2" xfId="19280"/>
    <cellStyle name="RowTitles1-Detail 4 2 5 2 2 2 2" xfId="19281"/>
    <cellStyle name="RowTitles1-Detail 4 2 5 2 2 2 2 2" xfId="19282"/>
    <cellStyle name="RowTitles1-Detail 4 2 5 2 2 2 3" xfId="19283"/>
    <cellStyle name="RowTitles1-Detail 4 2 5 2 2 3" xfId="19284"/>
    <cellStyle name="RowTitles1-Detail 4 2 5 2 2 3 2" xfId="19285"/>
    <cellStyle name="RowTitles1-Detail 4 2 5 2 2 3 2 2" xfId="19286"/>
    <cellStyle name="RowTitles1-Detail 4 2 5 2 2 4" xfId="19287"/>
    <cellStyle name="RowTitles1-Detail 4 2 5 2 2 4 2" xfId="19288"/>
    <cellStyle name="RowTitles1-Detail 4 2 5 2 2 5" xfId="19289"/>
    <cellStyle name="RowTitles1-Detail 4 2 5 2 3" xfId="19290"/>
    <cellStyle name="RowTitles1-Detail 4 2 5 2 3 2" xfId="19291"/>
    <cellStyle name="RowTitles1-Detail 4 2 5 2 3 2 2" xfId="19292"/>
    <cellStyle name="RowTitles1-Detail 4 2 5 2 3 2 2 2" xfId="19293"/>
    <cellStyle name="RowTitles1-Detail 4 2 5 2 3 2 3" xfId="19294"/>
    <cellStyle name="RowTitles1-Detail 4 2 5 2 3 3" xfId="19295"/>
    <cellStyle name="RowTitles1-Detail 4 2 5 2 3 3 2" xfId="19296"/>
    <cellStyle name="RowTitles1-Detail 4 2 5 2 3 3 2 2" xfId="19297"/>
    <cellStyle name="RowTitles1-Detail 4 2 5 2 3 4" xfId="19298"/>
    <cellStyle name="RowTitles1-Detail 4 2 5 2 3 4 2" xfId="19299"/>
    <cellStyle name="RowTitles1-Detail 4 2 5 2 3 5" xfId="19300"/>
    <cellStyle name="RowTitles1-Detail 4 2 5 2 4" xfId="19301"/>
    <cellStyle name="RowTitles1-Detail 4 2 5 2 4 2" xfId="19302"/>
    <cellStyle name="RowTitles1-Detail 4 2 5 2 5" xfId="19303"/>
    <cellStyle name="RowTitles1-Detail 4 2 5 2 5 2" xfId="19304"/>
    <cellStyle name="RowTitles1-Detail 4 2 5 2 5 2 2" xfId="19305"/>
    <cellStyle name="RowTitles1-Detail 4 2 5 2 5 3" xfId="19306"/>
    <cellStyle name="RowTitles1-Detail 4 2 5 2 6" xfId="19307"/>
    <cellStyle name="RowTitles1-Detail 4 2 5 2 6 2" xfId="19308"/>
    <cellStyle name="RowTitles1-Detail 4 2 5 2 6 2 2" xfId="19309"/>
    <cellStyle name="RowTitles1-Detail 4 2 5 3" xfId="19310"/>
    <cellStyle name="RowTitles1-Detail 4 2 5 3 2" xfId="19311"/>
    <cellStyle name="RowTitles1-Detail 4 2 5 3 2 2" xfId="19312"/>
    <cellStyle name="RowTitles1-Detail 4 2 5 3 2 2 2" xfId="19313"/>
    <cellStyle name="RowTitles1-Detail 4 2 5 3 2 2 2 2" xfId="19314"/>
    <cellStyle name="RowTitles1-Detail 4 2 5 3 2 2 3" xfId="19315"/>
    <cellStyle name="RowTitles1-Detail 4 2 5 3 2 3" xfId="19316"/>
    <cellStyle name="RowTitles1-Detail 4 2 5 3 2 3 2" xfId="19317"/>
    <cellStyle name="RowTitles1-Detail 4 2 5 3 2 3 2 2" xfId="19318"/>
    <cellStyle name="RowTitles1-Detail 4 2 5 3 2 4" xfId="19319"/>
    <cellStyle name="RowTitles1-Detail 4 2 5 3 2 4 2" xfId="19320"/>
    <cellStyle name="RowTitles1-Detail 4 2 5 3 2 5" xfId="19321"/>
    <cellStyle name="RowTitles1-Detail 4 2 5 3 3" xfId="19322"/>
    <cellStyle name="RowTitles1-Detail 4 2 5 3 3 2" xfId="19323"/>
    <cellStyle name="RowTitles1-Detail 4 2 5 3 3 2 2" xfId="19324"/>
    <cellStyle name="RowTitles1-Detail 4 2 5 3 3 2 2 2" xfId="19325"/>
    <cellStyle name="RowTitles1-Detail 4 2 5 3 3 2 3" xfId="19326"/>
    <cellStyle name="RowTitles1-Detail 4 2 5 3 3 3" xfId="19327"/>
    <cellStyle name="RowTitles1-Detail 4 2 5 3 3 3 2" xfId="19328"/>
    <cellStyle name="RowTitles1-Detail 4 2 5 3 3 3 2 2" xfId="19329"/>
    <cellStyle name="RowTitles1-Detail 4 2 5 3 3 4" xfId="19330"/>
    <cellStyle name="RowTitles1-Detail 4 2 5 3 3 4 2" xfId="19331"/>
    <cellStyle name="RowTitles1-Detail 4 2 5 3 3 5" xfId="19332"/>
    <cellStyle name="RowTitles1-Detail 4 2 5 3 4" xfId="19333"/>
    <cellStyle name="RowTitles1-Detail 4 2 5 3 4 2" xfId="19334"/>
    <cellStyle name="RowTitles1-Detail 4 2 5 3 5" xfId="19335"/>
    <cellStyle name="RowTitles1-Detail 4 2 5 3 5 2" xfId="19336"/>
    <cellStyle name="RowTitles1-Detail 4 2 5 3 5 2 2" xfId="19337"/>
    <cellStyle name="RowTitles1-Detail 4 2 5 3 6" xfId="19338"/>
    <cellStyle name="RowTitles1-Detail 4 2 5 3 6 2" xfId="19339"/>
    <cellStyle name="RowTitles1-Detail 4 2 5 3 7" xfId="19340"/>
    <cellStyle name="RowTitles1-Detail 4 2 5 4" xfId="19341"/>
    <cellStyle name="RowTitles1-Detail 4 2 5 4 2" xfId="19342"/>
    <cellStyle name="RowTitles1-Detail 4 2 5 4 2 2" xfId="19343"/>
    <cellStyle name="RowTitles1-Detail 4 2 5 4 2 2 2" xfId="19344"/>
    <cellStyle name="RowTitles1-Detail 4 2 5 4 2 2 2 2" xfId="19345"/>
    <cellStyle name="RowTitles1-Detail 4 2 5 4 2 2 3" xfId="19346"/>
    <cellStyle name="RowTitles1-Detail 4 2 5 4 2 3" xfId="19347"/>
    <cellStyle name="RowTitles1-Detail 4 2 5 4 2 3 2" xfId="19348"/>
    <cellStyle name="RowTitles1-Detail 4 2 5 4 2 3 2 2" xfId="19349"/>
    <cellStyle name="RowTitles1-Detail 4 2 5 4 2 4" xfId="19350"/>
    <cellStyle name="RowTitles1-Detail 4 2 5 4 2 4 2" xfId="19351"/>
    <cellStyle name="RowTitles1-Detail 4 2 5 4 2 5" xfId="19352"/>
    <cellStyle name="RowTitles1-Detail 4 2 5 4 3" xfId="19353"/>
    <cellStyle name="RowTitles1-Detail 4 2 5 4 3 2" xfId="19354"/>
    <cellStyle name="RowTitles1-Detail 4 2 5 4 3 2 2" xfId="19355"/>
    <cellStyle name="RowTitles1-Detail 4 2 5 4 3 2 2 2" xfId="19356"/>
    <cellStyle name="RowTitles1-Detail 4 2 5 4 3 2 3" xfId="19357"/>
    <cellStyle name="RowTitles1-Detail 4 2 5 4 3 3" xfId="19358"/>
    <cellStyle name="RowTitles1-Detail 4 2 5 4 3 3 2" xfId="19359"/>
    <cellStyle name="RowTitles1-Detail 4 2 5 4 3 3 2 2" xfId="19360"/>
    <cellStyle name="RowTitles1-Detail 4 2 5 4 3 4" xfId="19361"/>
    <cellStyle name="RowTitles1-Detail 4 2 5 4 3 4 2" xfId="19362"/>
    <cellStyle name="RowTitles1-Detail 4 2 5 4 3 5" xfId="19363"/>
    <cellStyle name="RowTitles1-Detail 4 2 5 4 4" xfId="19364"/>
    <cellStyle name="RowTitles1-Detail 4 2 5 4 4 2" xfId="19365"/>
    <cellStyle name="RowTitles1-Detail 4 2 5 4 5" xfId="19366"/>
    <cellStyle name="RowTitles1-Detail 4 2 5 4 5 2" xfId="19367"/>
    <cellStyle name="RowTitles1-Detail 4 2 5 4 5 2 2" xfId="19368"/>
    <cellStyle name="RowTitles1-Detail 4 2 5 4 5 3" xfId="19369"/>
    <cellStyle name="RowTitles1-Detail 4 2 5 4 6" xfId="19370"/>
    <cellStyle name="RowTitles1-Detail 4 2 5 4 6 2" xfId="19371"/>
    <cellStyle name="RowTitles1-Detail 4 2 5 4 6 2 2" xfId="19372"/>
    <cellStyle name="RowTitles1-Detail 4 2 5 4 7" xfId="19373"/>
    <cellStyle name="RowTitles1-Detail 4 2 5 4 7 2" xfId="19374"/>
    <cellStyle name="RowTitles1-Detail 4 2 5 4 8" xfId="19375"/>
    <cellStyle name="RowTitles1-Detail 4 2 5 5" xfId="19376"/>
    <cellStyle name="RowTitles1-Detail 4 2 5 5 2" xfId="19377"/>
    <cellStyle name="RowTitles1-Detail 4 2 5 5 2 2" xfId="19378"/>
    <cellStyle name="RowTitles1-Detail 4 2 5 5 2 2 2" xfId="19379"/>
    <cellStyle name="RowTitles1-Detail 4 2 5 5 2 2 2 2" xfId="19380"/>
    <cellStyle name="RowTitles1-Detail 4 2 5 5 2 2 3" xfId="19381"/>
    <cellStyle name="RowTitles1-Detail 4 2 5 5 2 3" xfId="19382"/>
    <cellStyle name="RowTitles1-Detail 4 2 5 5 2 3 2" xfId="19383"/>
    <cellStyle name="RowTitles1-Detail 4 2 5 5 2 3 2 2" xfId="19384"/>
    <cellStyle name="RowTitles1-Detail 4 2 5 5 2 4" xfId="19385"/>
    <cellStyle name="RowTitles1-Detail 4 2 5 5 2 4 2" xfId="19386"/>
    <cellStyle name="RowTitles1-Detail 4 2 5 5 2 5" xfId="19387"/>
    <cellStyle name="RowTitles1-Detail 4 2 5 5 3" xfId="19388"/>
    <cellStyle name="RowTitles1-Detail 4 2 5 5 3 2" xfId="19389"/>
    <cellStyle name="RowTitles1-Detail 4 2 5 5 3 2 2" xfId="19390"/>
    <cellStyle name="RowTitles1-Detail 4 2 5 5 3 2 2 2" xfId="19391"/>
    <cellStyle name="RowTitles1-Detail 4 2 5 5 3 2 3" xfId="19392"/>
    <cellStyle name="RowTitles1-Detail 4 2 5 5 3 3" xfId="19393"/>
    <cellStyle name="RowTitles1-Detail 4 2 5 5 3 3 2" xfId="19394"/>
    <cellStyle name="RowTitles1-Detail 4 2 5 5 3 3 2 2" xfId="19395"/>
    <cellStyle name="RowTitles1-Detail 4 2 5 5 3 4" xfId="19396"/>
    <cellStyle name="RowTitles1-Detail 4 2 5 5 3 4 2" xfId="19397"/>
    <cellStyle name="RowTitles1-Detail 4 2 5 5 3 5" xfId="19398"/>
    <cellStyle name="RowTitles1-Detail 4 2 5 5 4" xfId="19399"/>
    <cellStyle name="RowTitles1-Detail 4 2 5 5 4 2" xfId="19400"/>
    <cellStyle name="RowTitles1-Detail 4 2 5 5 4 2 2" xfId="19401"/>
    <cellStyle name="RowTitles1-Detail 4 2 5 5 4 3" xfId="19402"/>
    <cellStyle name="RowTitles1-Detail 4 2 5 5 5" xfId="19403"/>
    <cellStyle name="RowTitles1-Detail 4 2 5 5 5 2" xfId="19404"/>
    <cellStyle name="RowTitles1-Detail 4 2 5 5 5 2 2" xfId="19405"/>
    <cellStyle name="RowTitles1-Detail 4 2 5 5 6" xfId="19406"/>
    <cellStyle name="RowTitles1-Detail 4 2 5 5 6 2" xfId="19407"/>
    <cellStyle name="RowTitles1-Detail 4 2 5 5 7" xfId="19408"/>
    <cellStyle name="RowTitles1-Detail 4 2 5 6" xfId="19409"/>
    <cellStyle name="RowTitles1-Detail 4 2 5 6 2" xfId="19410"/>
    <cellStyle name="RowTitles1-Detail 4 2 5 6 2 2" xfId="19411"/>
    <cellStyle name="RowTitles1-Detail 4 2 5 6 2 2 2" xfId="19412"/>
    <cellStyle name="RowTitles1-Detail 4 2 5 6 2 2 2 2" xfId="19413"/>
    <cellStyle name="RowTitles1-Detail 4 2 5 6 2 2 3" xfId="19414"/>
    <cellStyle name="RowTitles1-Detail 4 2 5 6 2 3" xfId="19415"/>
    <cellStyle name="RowTitles1-Detail 4 2 5 6 2 3 2" xfId="19416"/>
    <cellStyle name="RowTitles1-Detail 4 2 5 6 2 3 2 2" xfId="19417"/>
    <cellStyle name="RowTitles1-Detail 4 2 5 6 2 4" xfId="19418"/>
    <cellStyle name="RowTitles1-Detail 4 2 5 6 2 4 2" xfId="19419"/>
    <cellStyle name="RowTitles1-Detail 4 2 5 6 2 5" xfId="19420"/>
    <cellStyle name="RowTitles1-Detail 4 2 5 6 3" xfId="19421"/>
    <cellStyle name="RowTitles1-Detail 4 2 5 6 3 2" xfId="19422"/>
    <cellStyle name="RowTitles1-Detail 4 2 5 6 3 2 2" xfId="19423"/>
    <cellStyle name="RowTitles1-Detail 4 2 5 6 3 2 2 2" xfId="19424"/>
    <cellStyle name="RowTitles1-Detail 4 2 5 6 3 2 3" xfId="19425"/>
    <cellStyle name="RowTitles1-Detail 4 2 5 6 3 3" xfId="19426"/>
    <cellStyle name="RowTitles1-Detail 4 2 5 6 3 3 2" xfId="19427"/>
    <cellStyle name="RowTitles1-Detail 4 2 5 6 3 3 2 2" xfId="19428"/>
    <cellStyle name="RowTitles1-Detail 4 2 5 6 3 4" xfId="19429"/>
    <cellStyle name="RowTitles1-Detail 4 2 5 6 3 4 2" xfId="19430"/>
    <cellStyle name="RowTitles1-Detail 4 2 5 6 3 5" xfId="19431"/>
    <cellStyle name="RowTitles1-Detail 4 2 5 6 4" xfId="19432"/>
    <cellStyle name="RowTitles1-Detail 4 2 5 6 4 2" xfId="19433"/>
    <cellStyle name="RowTitles1-Detail 4 2 5 6 4 2 2" xfId="19434"/>
    <cellStyle name="RowTitles1-Detail 4 2 5 6 4 3" xfId="19435"/>
    <cellStyle name="RowTitles1-Detail 4 2 5 6 5" xfId="19436"/>
    <cellStyle name="RowTitles1-Detail 4 2 5 6 5 2" xfId="19437"/>
    <cellStyle name="RowTitles1-Detail 4 2 5 6 5 2 2" xfId="19438"/>
    <cellStyle name="RowTitles1-Detail 4 2 5 6 6" xfId="19439"/>
    <cellStyle name="RowTitles1-Detail 4 2 5 6 6 2" xfId="19440"/>
    <cellStyle name="RowTitles1-Detail 4 2 5 6 7" xfId="19441"/>
    <cellStyle name="RowTitles1-Detail 4 2 5 7" xfId="19442"/>
    <cellStyle name="RowTitles1-Detail 4 2 5 7 2" xfId="19443"/>
    <cellStyle name="RowTitles1-Detail 4 2 5 7 2 2" xfId="19444"/>
    <cellStyle name="RowTitles1-Detail 4 2 5 7 2 2 2" xfId="19445"/>
    <cellStyle name="RowTitles1-Detail 4 2 5 7 2 3" xfId="19446"/>
    <cellStyle name="RowTitles1-Detail 4 2 5 7 3" xfId="19447"/>
    <cellStyle name="RowTitles1-Detail 4 2 5 7 3 2" xfId="19448"/>
    <cellStyle name="RowTitles1-Detail 4 2 5 7 3 2 2" xfId="19449"/>
    <cellStyle name="RowTitles1-Detail 4 2 5 7 4" xfId="19450"/>
    <cellStyle name="RowTitles1-Detail 4 2 5 7 4 2" xfId="19451"/>
    <cellStyle name="RowTitles1-Detail 4 2 5 7 5" xfId="19452"/>
    <cellStyle name="RowTitles1-Detail 4 2 5 8" xfId="19453"/>
    <cellStyle name="RowTitles1-Detail 4 2 5 8 2" xfId="19454"/>
    <cellStyle name="RowTitles1-Detail 4 2 5 9" xfId="19455"/>
    <cellStyle name="RowTitles1-Detail 4 2 5 9 2" xfId="19456"/>
    <cellStyle name="RowTitles1-Detail 4 2 5 9 2 2" xfId="19457"/>
    <cellStyle name="RowTitles1-Detail 4 2 5_STUD aligned by INSTIT" xfId="19458"/>
    <cellStyle name="RowTitles1-Detail 4 2 6" xfId="19459"/>
    <cellStyle name="RowTitles1-Detail 4 2 6 2" xfId="19460"/>
    <cellStyle name="RowTitles1-Detail 4 2 6 2 2" xfId="19461"/>
    <cellStyle name="RowTitles1-Detail 4 2 6 2 2 2" xfId="19462"/>
    <cellStyle name="RowTitles1-Detail 4 2 6 2 2 2 2" xfId="19463"/>
    <cellStyle name="RowTitles1-Detail 4 2 6 2 2 3" xfId="19464"/>
    <cellStyle name="RowTitles1-Detail 4 2 6 2 3" xfId="19465"/>
    <cellStyle name="RowTitles1-Detail 4 2 6 2 3 2" xfId="19466"/>
    <cellStyle name="RowTitles1-Detail 4 2 6 2 3 2 2" xfId="19467"/>
    <cellStyle name="RowTitles1-Detail 4 2 6 2 4" xfId="19468"/>
    <cellStyle name="RowTitles1-Detail 4 2 6 2 4 2" xfId="19469"/>
    <cellStyle name="RowTitles1-Detail 4 2 6 2 5" xfId="19470"/>
    <cellStyle name="RowTitles1-Detail 4 2 6 3" xfId="19471"/>
    <cellStyle name="RowTitles1-Detail 4 2 6 3 2" xfId="19472"/>
    <cellStyle name="RowTitles1-Detail 4 2 6 3 2 2" xfId="19473"/>
    <cellStyle name="RowTitles1-Detail 4 2 6 3 2 2 2" xfId="19474"/>
    <cellStyle name="RowTitles1-Detail 4 2 6 3 2 3" xfId="19475"/>
    <cellStyle name="RowTitles1-Detail 4 2 6 3 3" xfId="19476"/>
    <cellStyle name="RowTitles1-Detail 4 2 6 3 3 2" xfId="19477"/>
    <cellStyle name="RowTitles1-Detail 4 2 6 3 3 2 2" xfId="19478"/>
    <cellStyle name="RowTitles1-Detail 4 2 6 3 4" xfId="19479"/>
    <cellStyle name="RowTitles1-Detail 4 2 6 3 4 2" xfId="19480"/>
    <cellStyle name="RowTitles1-Detail 4 2 6 3 5" xfId="19481"/>
    <cellStyle name="RowTitles1-Detail 4 2 6 4" xfId="19482"/>
    <cellStyle name="RowTitles1-Detail 4 2 6 4 2" xfId="19483"/>
    <cellStyle name="RowTitles1-Detail 4 2 6 5" xfId="19484"/>
    <cellStyle name="RowTitles1-Detail 4 2 6 5 2" xfId="19485"/>
    <cellStyle name="RowTitles1-Detail 4 2 6 5 2 2" xfId="19486"/>
    <cellStyle name="RowTitles1-Detail 4 2 6 5 3" xfId="19487"/>
    <cellStyle name="RowTitles1-Detail 4 2 6 6" xfId="19488"/>
    <cellStyle name="RowTitles1-Detail 4 2 6 6 2" xfId="19489"/>
    <cellStyle name="RowTitles1-Detail 4 2 6 6 2 2" xfId="19490"/>
    <cellStyle name="RowTitles1-Detail 4 2 7" xfId="19491"/>
    <cellStyle name="RowTitles1-Detail 4 2 7 2" xfId="19492"/>
    <cellStyle name="RowTitles1-Detail 4 2 7 2 2" xfId="19493"/>
    <cellStyle name="RowTitles1-Detail 4 2 7 2 2 2" xfId="19494"/>
    <cellStyle name="RowTitles1-Detail 4 2 7 2 2 2 2" xfId="19495"/>
    <cellStyle name="RowTitles1-Detail 4 2 7 2 2 3" xfId="19496"/>
    <cellStyle name="RowTitles1-Detail 4 2 7 2 3" xfId="19497"/>
    <cellStyle name="RowTitles1-Detail 4 2 7 2 3 2" xfId="19498"/>
    <cellStyle name="RowTitles1-Detail 4 2 7 2 3 2 2" xfId="19499"/>
    <cellStyle name="RowTitles1-Detail 4 2 7 2 4" xfId="19500"/>
    <cellStyle name="RowTitles1-Detail 4 2 7 2 4 2" xfId="19501"/>
    <cellStyle name="RowTitles1-Detail 4 2 7 2 5" xfId="19502"/>
    <cellStyle name="RowTitles1-Detail 4 2 7 3" xfId="19503"/>
    <cellStyle name="RowTitles1-Detail 4 2 7 3 2" xfId="19504"/>
    <cellStyle name="RowTitles1-Detail 4 2 7 3 2 2" xfId="19505"/>
    <cellStyle name="RowTitles1-Detail 4 2 7 3 2 2 2" xfId="19506"/>
    <cellStyle name="RowTitles1-Detail 4 2 7 3 2 3" xfId="19507"/>
    <cellStyle name="RowTitles1-Detail 4 2 7 3 3" xfId="19508"/>
    <cellStyle name="RowTitles1-Detail 4 2 7 3 3 2" xfId="19509"/>
    <cellStyle name="RowTitles1-Detail 4 2 7 3 3 2 2" xfId="19510"/>
    <cellStyle name="RowTitles1-Detail 4 2 7 3 4" xfId="19511"/>
    <cellStyle name="RowTitles1-Detail 4 2 7 3 4 2" xfId="19512"/>
    <cellStyle name="RowTitles1-Detail 4 2 7 3 5" xfId="19513"/>
    <cellStyle name="RowTitles1-Detail 4 2 7 4" xfId="19514"/>
    <cellStyle name="RowTitles1-Detail 4 2 7 4 2" xfId="19515"/>
    <cellStyle name="RowTitles1-Detail 4 2 7 5" xfId="19516"/>
    <cellStyle name="RowTitles1-Detail 4 2 7 5 2" xfId="19517"/>
    <cellStyle name="RowTitles1-Detail 4 2 7 5 2 2" xfId="19518"/>
    <cellStyle name="RowTitles1-Detail 4 2 7 6" xfId="19519"/>
    <cellStyle name="RowTitles1-Detail 4 2 7 6 2" xfId="19520"/>
    <cellStyle name="RowTitles1-Detail 4 2 7 7" xfId="19521"/>
    <cellStyle name="RowTitles1-Detail 4 2 8" xfId="19522"/>
    <cellStyle name="RowTitles1-Detail 4 2 8 2" xfId="19523"/>
    <cellStyle name="RowTitles1-Detail 4 2 8 2 2" xfId="19524"/>
    <cellStyle name="RowTitles1-Detail 4 2 8 2 2 2" xfId="19525"/>
    <cellStyle name="RowTitles1-Detail 4 2 8 2 2 2 2" xfId="19526"/>
    <cellStyle name="RowTitles1-Detail 4 2 8 2 2 3" xfId="19527"/>
    <cellStyle name="RowTitles1-Detail 4 2 8 2 3" xfId="19528"/>
    <cellStyle name="RowTitles1-Detail 4 2 8 2 3 2" xfId="19529"/>
    <cellStyle name="RowTitles1-Detail 4 2 8 2 3 2 2" xfId="19530"/>
    <cellStyle name="RowTitles1-Detail 4 2 8 2 4" xfId="19531"/>
    <cellStyle name="RowTitles1-Detail 4 2 8 2 4 2" xfId="19532"/>
    <cellStyle name="RowTitles1-Detail 4 2 8 2 5" xfId="19533"/>
    <cellStyle name="RowTitles1-Detail 4 2 8 3" xfId="19534"/>
    <cellStyle name="RowTitles1-Detail 4 2 8 3 2" xfId="19535"/>
    <cellStyle name="RowTitles1-Detail 4 2 8 3 2 2" xfId="19536"/>
    <cellStyle name="RowTitles1-Detail 4 2 8 3 2 2 2" xfId="19537"/>
    <cellStyle name="RowTitles1-Detail 4 2 8 3 2 3" xfId="19538"/>
    <cellStyle name="RowTitles1-Detail 4 2 8 3 3" xfId="19539"/>
    <cellStyle name="RowTitles1-Detail 4 2 8 3 3 2" xfId="19540"/>
    <cellStyle name="RowTitles1-Detail 4 2 8 3 3 2 2" xfId="19541"/>
    <cellStyle name="RowTitles1-Detail 4 2 8 3 4" xfId="19542"/>
    <cellStyle name="RowTitles1-Detail 4 2 8 3 4 2" xfId="19543"/>
    <cellStyle name="RowTitles1-Detail 4 2 8 3 5" xfId="19544"/>
    <cellStyle name="RowTitles1-Detail 4 2 8 4" xfId="19545"/>
    <cellStyle name="RowTitles1-Detail 4 2 8 4 2" xfId="19546"/>
    <cellStyle name="RowTitles1-Detail 4 2 8 5" xfId="19547"/>
    <cellStyle name="RowTitles1-Detail 4 2 8 5 2" xfId="19548"/>
    <cellStyle name="RowTitles1-Detail 4 2 8 5 2 2" xfId="19549"/>
    <cellStyle name="RowTitles1-Detail 4 2 8 5 3" xfId="19550"/>
    <cellStyle name="RowTitles1-Detail 4 2 8 6" xfId="19551"/>
    <cellStyle name="RowTitles1-Detail 4 2 8 6 2" xfId="19552"/>
    <cellStyle name="RowTitles1-Detail 4 2 8 6 2 2" xfId="19553"/>
    <cellStyle name="RowTitles1-Detail 4 2 8 7" xfId="19554"/>
    <cellStyle name="RowTitles1-Detail 4 2 8 7 2" xfId="19555"/>
    <cellStyle name="RowTitles1-Detail 4 2 8 8" xfId="19556"/>
    <cellStyle name="RowTitles1-Detail 4 2 9" xfId="19557"/>
    <cellStyle name="RowTitles1-Detail 4 2 9 2" xfId="19558"/>
    <cellStyle name="RowTitles1-Detail 4 2 9 2 2" xfId="19559"/>
    <cellStyle name="RowTitles1-Detail 4 2 9 2 2 2" xfId="19560"/>
    <cellStyle name="RowTitles1-Detail 4 2 9 2 2 2 2" xfId="19561"/>
    <cellStyle name="RowTitles1-Detail 4 2 9 2 2 3" xfId="19562"/>
    <cellStyle name="RowTitles1-Detail 4 2 9 2 3" xfId="19563"/>
    <cellStyle name="RowTitles1-Detail 4 2 9 2 3 2" xfId="19564"/>
    <cellStyle name="RowTitles1-Detail 4 2 9 2 3 2 2" xfId="19565"/>
    <cellStyle name="RowTitles1-Detail 4 2 9 2 4" xfId="19566"/>
    <cellStyle name="RowTitles1-Detail 4 2 9 2 4 2" xfId="19567"/>
    <cellStyle name="RowTitles1-Detail 4 2 9 2 5" xfId="19568"/>
    <cellStyle name="RowTitles1-Detail 4 2 9 3" xfId="19569"/>
    <cellStyle name="RowTitles1-Detail 4 2 9 3 2" xfId="19570"/>
    <cellStyle name="RowTitles1-Detail 4 2 9 3 2 2" xfId="19571"/>
    <cellStyle name="RowTitles1-Detail 4 2 9 3 2 2 2" xfId="19572"/>
    <cellStyle name="RowTitles1-Detail 4 2 9 3 2 3" xfId="19573"/>
    <cellStyle name="RowTitles1-Detail 4 2 9 3 3" xfId="19574"/>
    <cellStyle name="RowTitles1-Detail 4 2 9 3 3 2" xfId="19575"/>
    <cellStyle name="RowTitles1-Detail 4 2 9 3 3 2 2" xfId="19576"/>
    <cellStyle name="RowTitles1-Detail 4 2 9 3 4" xfId="19577"/>
    <cellStyle name="RowTitles1-Detail 4 2 9 3 4 2" xfId="19578"/>
    <cellStyle name="RowTitles1-Detail 4 2 9 3 5" xfId="19579"/>
    <cellStyle name="RowTitles1-Detail 4 2 9 4" xfId="19580"/>
    <cellStyle name="RowTitles1-Detail 4 2 9 4 2" xfId="19581"/>
    <cellStyle name="RowTitles1-Detail 4 2 9 4 2 2" xfId="19582"/>
    <cellStyle name="RowTitles1-Detail 4 2 9 4 3" xfId="19583"/>
    <cellStyle name="RowTitles1-Detail 4 2 9 5" xfId="19584"/>
    <cellStyle name="RowTitles1-Detail 4 2 9 5 2" xfId="19585"/>
    <cellStyle name="RowTitles1-Detail 4 2 9 5 2 2" xfId="19586"/>
    <cellStyle name="RowTitles1-Detail 4 2 9 6" xfId="19587"/>
    <cellStyle name="RowTitles1-Detail 4 2 9 6 2" xfId="19588"/>
    <cellStyle name="RowTitles1-Detail 4 2 9 7" xfId="19589"/>
    <cellStyle name="RowTitles1-Detail 4 2_STUD aligned by INSTIT" xfId="19590"/>
    <cellStyle name="RowTitles1-Detail 4 3" xfId="19591"/>
    <cellStyle name="RowTitles1-Detail 4 3 10" xfId="19592"/>
    <cellStyle name="RowTitles1-Detail 4 3 10 2" xfId="19593"/>
    <cellStyle name="RowTitles1-Detail 4 3 10 2 2" xfId="19594"/>
    <cellStyle name="RowTitles1-Detail 4 3 10 2 2 2" xfId="19595"/>
    <cellStyle name="RowTitles1-Detail 4 3 10 2 3" xfId="19596"/>
    <cellStyle name="RowTitles1-Detail 4 3 10 3" xfId="19597"/>
    <cellStyle name="RowTitles1-Detail 4 3 10 3 2" xfId="19598"/>
    <cellStyle name="RowTitles1-Detail 4 3 10 3 2 2" xfId="19599"/>
    <cellStyle name="RowTitles1-Detail 4 3 10 4" xfId="19600"/>
    <cellStyle name="RowTitles1-Detail 4 3 10 4 2" xfId="19601"/>
    <cellStyle name="RowTitles1-Detail 4 3 10 5" xfId="19602"/>
    <cellStyle name="RowTitles1-Detail 4 3 11" xfId="19603"/>
    <cellStyle name="RowTitles1-Detail 4 3 11 2" xfId="19604"/>
    <cellStyle name="RowTitles1-Detail 4 3 12" xfId="19605"/>
    <cellStyle name="RowTitles1-Detail 4 3 12 2" xfId="19606"/>
    <cellStyle name="RowTitles1-Detail 4 3 12 2 2" xfId="19607"/>
    <cellStyle name="RowTitles1-Detail 4 3 2" xfId="19608"/>
    <cellStyle name="RowTitles1-Detail 4 3 2 2" xfId="19609"/>
    <cellStyle name="RowTitles1-Detail 4 3 2 2 2" xfId="19610"/>
    <cellStyle name="RowTitles1-Detail 4 3 2 2 2 2" xfId="19611"/>
    <cellStyle name="RowTitles1-Detail 4 3 2 2 2 2 2" xfId="19612"/>
    <cellStyle name="RowTitles1-Detail 4 3 2 2 2 2 2 2" xfId="19613"/>
    <cellStyle name="RowTitles1-Detail 4 3 2 2 2 2 3" xfId="19614"/>
    <cellStyle name="RowTitles1-Detail 4 3 2 2 2 3" xfId="19615"/>
    <cellStyle name="RowTitles1-Detail 4 3 2 2 2 3 2" xfId="19616"/>
    <cellStyle name="RowTitles1-Detail 4 3 2 2 2 3 2 2" xfId="19617"/>
    <cellStyle name="RowTitles1-Detail 4 3 2 2 2 4" xfId="19618"/>
    <cellStyle name="RowTitles1-Detail 4 3 2 2 2 4 2" xfId="19619"/>
    <cellStyle name="RowTitles1-Detail 4 3 2 2 2 5" xfId="19620"/>
    <cellStyle name="RowTitles1-Detail 4 3 2 2 3" xfId="19621"/>
    <cellStyle name="RowTitles1-Detail 4 3 2 2 3 2" xfId="19622"/>
    <cellStyle name="RowTitles1-Detail 4 3 2 2 3 2 2" xfId="19623"/>
    <cellStyle name="RowTitles1-Detail 4 3 2 2 3 2 2 2" xfId="19624"/>
    <cellStyle name="RowTitles1-Detail 4 3 2 2 3 2 3" xfId="19625"/>
    <cellStyle name="RowTitles1-Detail 4 3 2 2 3 3" xfId="19626"/>
    <cellStyle name="RowTitles1-Detail 4 3 2 2 3 3 2" xfId="19627"/>
    <cellStyle name="RowTitles1-Detail 4 3 2 2 3 3 2 2" xfId="19628"/>
    <cellStyle name="RowTitles1-Detail 4 3 2 2 3 4" xfId="19629"/>
    <cellStyle name="RowTitles1-Detail 4 3 2 2 3 4 2" xfId="19630"/>
    <cellStyle name="RowTitles1-Detail 4 3 2 2 3 5" xfId="19631"/>
    <cellStyle name="RowTitles1-Detail 4 3 2 2 4" xfId="19632"/>
    <cellStyle name="RowTitles1-Detail 4 3 2 2 4 2" xfId="19633"/>
    <cellStyle name="RowTitles1-Detail 4 3 2 2 5" xfId="19634"/>
    <cellStyle name="RowTitles1-Detail 4 3 2 2 5 2" xfId="19635"/>
    <cellStyle name="RowTitles1-Detail 4 3 2 2 5 2 2" xfId="19636"/>
    <cellStyle name="RowTitles1-Detail 4 3 2 3" xfId="19637"/>
    <cellStyle name="RowTitles1-Detail 4 3 2 3 2" xfId="19638"/>
    <cellStyle name="RowTitles1-Detail 4 3 2 3 2 2" xfId="19639"/>
    <cellStyle name="RowTitles1-Detail 4 3 2 3 2 2 2" xfId="19640"/>
    <cellStyle name="RowTitles1-Detail 4 3 2 3 2 2 2 2" xfId="19641"/>
    <cellStyle name="RowTitles1-Detail 4 3 2 3 2 2 3" xfId="19642"/>
    <cellStyle name="RowTitles1-Detail 4 3 2 3 2 3" xfId="19643"/>
    <cellStyle name="RowTitles1-Detail 4 3 2 3 2 3 2" xfId="19644"/>
    <cellStyle name="RowTitles1-Detail 4 3 2 3 2 3 2 2" xfId="19645"/>
    <cellStyle name="RowTitles1-Detail 4 3 2 3 2 4" xfId="19646"/>
    <cellStyle name="RowTitles1-Detail 4 3 2 3 2 4 2" xfId="19647"/>
    <cellStyle name="RowTitles1-Detail 4 3 2 3 2 5" xfId="19648"/>
    <cellStyle name="RowTitles1-Detail 4 3 2 3 3" xfId="19649"/>
    <cellStyle name="RowTitles1-Detail 4 3 2 3 3 2" xfId="19650"/>
    <cellStyle name="RowTitles1-Detail 4 3 2 3 3 2 2" xfId="19651"/>
    <cellStyle name="RowTitles1-Detail 4 3 2 3 3 2 2 2" xfId="19652"/>
    <cellStyle name="RowTitles1-Detail 4 3 2 3 3 2 3" xfId="19653"/>
    <cellStyle name="RowTitles1-Detail 4 3 2 3 3 3" xfId="19654"/>
    <cellStyle name="RowTitles1-Detail 4 3 2 3 3 3 2" xfId="19655"/>
    <cellStyle name="RowTitles1-Detail 4 3 2 3 3 3 2 2" xfId="19656"/>
    <cellStyle name="RowTitles1-Detail 4 3 2 3 3 4" xfId="19657"/>
    <cellStyle name="RowTitles1-Detail 4 3 2 3 3 4 2" xfId="19658"/>
    <cellStyle name="RowTitles1-Detail 4 3 2 3 3 5" xfId="19659"/>
    <cellStyle name="RowTitles1-Detail 4 3 2 3 4" xfId="19660"/>
    <cellStyle name="RowTitles1-Detail 4 3 2 3 4 2" xfId="19661"/>
    <cellStyle name="RowTitles1-Detail 4 3 2 3 5" xfId="19662"/>
    <cellStyle name="RowTitles1-Detail 4 3 2 3 5 2" xfId="19663"/>
    <cellStyle name="RowTitles1-Detail 4 3 2 3 5 2 2" xfId="19664"/>
    <cellStyle name="RowTitles1-Detail 4 3 2 3 5 3" xfId="19665"/>
    <cellStyle name="RowTitles1-Detail 4 3 2 3 6" xfId="19666"/>
    <cellStyle name="RowTitles1-Detail 4 3 2 3 6 2" xfId="19667"/>
    <cellStyle name="RowTitles1-Detail 4 3 2 3 6 2 2" xfId="19668"/>
    <cellStyle name="RowTitles1-Detail 4 3 2 3 7" xfId="19669"/>
    <cellStyle name="RowTitles1-Detail 4 3 2 3 7 2" xfId="19670"/>
    <cellStyle name="RowTitles1-Detail 4 3 2 3 8" xfId="19671"/>
    <cellStyle name="RowTitles1-Detail 4 3 2 4" xfId="19672"/>
    <cellStyle name="RowTitles1-Detail 4 3 2 4 2" xfId="19673"/>
    <cellStyle name="RowTitles1-Detail 4 3 2 4 2 2" xfId="19674"/>
    <cellStyle name="RowTitles1-Detail 4 3 2 4 2 2 2" xfId="19675"/>
    <cellStyle name="RowTitles1-Detail 4 3 2 4 2 2 2 2" xfId="19676"/>
    <cellStyle name="RowTitles1-Detail 4 3 2 4 2 2 3" xfId="19677"/>
    <cellStyle name="RowTitles1-Detail 4 3 2 4 2 3" xfId="19678"/>
    <cellStyle name="RowTitles1-Detail 4 3 2 4 2 3 2" xfId="19679"/>
    <cellStyle name="RowTitles1-Detail 4 3 2 4 2 3 2 2" xfId="19680"/>
    <cellStyle name="RowTitles1-Detail 4 3 2 4 2 4" xfId="19681"/>
    <cellStyle name="RowTitles1-Detail 4 3 2 4 2 4 2" xfId="19682"/>
    <cellStyle name="RowTitles1-Detail 4 3 2 4 2 5" xfId="19683"/>
    <cellStyle name="RowTitles1-Detail 4 3 2 4 3" xfId="19684"/>
    <cellStyle name="RowTitles1-Detail 4 3 2 4 3 2" xfId="19685"/>
    <cellStyle name="RowTitles1-Detail 4 3 2 4 3 2 2" xfId="19686"/>
    <cellStyle name="RowTitles1-Detail 4 3 2 4 3 2 2 2" xfId="19687"/>
    <cellStyle name="RowTitles1-Detail 4 3 2 4 3 2 3" xfId="19688"/>
    <cellStyle name="RowTitles1-Detail 4 3 2 4 3 3" xfId="19689"/>
    <cellStyle name="RowTitles1-Detail 4 3 2 4 3 3 2" xfId="19690"/>
    <cellStyle name="RowTitles1-Detail 4 3 2 4 3 3 2 2" xfId="19691"/>
    <cellStyle name="RowTitles1-Detail 4 3 2 4 3 4" xfId="19692"/>
    <cellStyle name="RowTitles1-Detail 4 3 2 4 3 4 2" xfId="19693"/>
    <cellStyle name="RowTitles1-Detail 4 3 2 4 3 5" xfId="19694"/>
    <cellStyle name="RowTitles1-Detail 4 3 2 4 4" xfId="19695"/>
    <cellStyle name="RowTitles1-Detail 4 3 2 4 4 2" xfId="19696"/>
    <cellStyle name="RowTitles1-Detail 4 3 2 4 4 2 2" xfId="19697"/>
    <cellStyle name="RowTitles1-Detail 4 3 2 4 4 3" xfId="19698"/>
    <cellStyle name="RowTitles1-Detail 4 3 2 4 5" xfId="19699"/>
    <cellStyle name="RowTitles1-Detail 4 3 2 4 5 2" xfId="19700"/>
    <cellStyle name="RowTitles1-Detail 4 3 2 4 5 2 2" xfId="19701"/>
    <cellStyle name="RowTitles1-Detail 4 3 2 4 6" xfId="19702"/>
    <cellStyle name="RowTitles1-Detail 4 3 2 4 6 2" xfId="19703"/>
    <cellStyle name="RowTitles1-Detail 4 3 2 4 7" xfId="19704"/>
    <cellStyle name="RowTitles1-Detail 4 3 2 5" xfId="19705"/>
    <cellStyle name="RowTitles1-Detail 4 3 2 5 2" xfId="19706"/>
    <cellStyle name="RowTitles1-Detail 4 3 2 5 2 2" xfId="19707"/>
    <cellStyle name="RowTitles1-Detail 4 3 2 5 2 2 2" xfId="19708"/>
    <cellStyle name="RowTitles1-Detail 4 3 2 5 2 2 2 2" xfId="19709"/>
    <cellStyle name="RowTitles1-Detail 4 3 2 5 2 2 3" xfId="19710"/>
    <cellStyle name="RowTitles1-Detail 4 3 2 5 2 3" xfId="19711"/>
    <cellStyle name="RowTitles1-Detail 4 3 2 5 2 3 2" xfId="19712"/>
    <cellStyle name="RowTitles1-Detail 4 3 2 5 2 3 2 2" xfId="19713"/>
    <cellStyle name="RowTitles1-Detail 4 3 2 5 2 4" xfId="19714"/>
    <cellStyle name="RowTitles1-Detail 4 3 2 5 2 4 2" xfId="19715"/>
    <cellStyle name="RowTitles1-Detail 4 3 2 5 2 5" xfId="19716"/>
    <cellStyle name="RowTitles1-Detail 4 3 2 5 3" xfId="19717"/>
    <cellStyle name="RowTitles1-Detail 4 3 2 5 3 2" xfId="19718"/>
    <cellStyle name="RowTitles1-Detail 4 3 2 5 3 2 2" xfId="19719"/>
    <cellStyle name="RowTitles1-Detail 4 3 2 5 3 2 2 2" xfId="19720"/>
    <cellStyle name="RowTitles1-Detail 4 3 2 5 3 2 3" xfId="19721"/>
    <cellStyle name="RowTitles1-Detail 4 3 2 5 3 3" xfId="19722"/>
    <cellStyle name="RowTitles1-Detail 4 3 2 5 3 3 2" xfId="19723"/>
    <cellStyle name="RowTitles1-Detail 4 3 2 5 3 3 2 2" xfId="19724"/>
    <cellStyle name="RowTitles1-Detail 4 3 2 5 3 4" xfId="19725"/>
    <cellStyle name="RowTitles1-Detail 4 3 2 5 3 4 2" xfId="19726"/>
    <cellStyle name="RowTitles1-Detail 4 3 2 5 3 5" xfId="19727"/>
    <cellStyle name="RowTitles1-Detail 4 3 2 5 4" xfId="19728"/>
    <cellStyle name="RowTitles1-Detail 4 3 2 5 4 2" xfId="19729"/>
    <cellStyle name="RowTitles1-Detail 4 3 2 5 4 2 2" xfId="19730"/>
    <cellStyle name="RowTitles1-Detail 4 3 2 5 4 3" xfId="19731"/>
    <cellStyle name="RowTitles1-Detail 4 3 2 5 5" xfId="19732"/>
    <cellStyle name="RowTitles1-Detail 4 3 2 5 5 2" xfId="19733"/>
    <cellStyle name="RowTitles1-Detail 4 3 2 5 5 2 2" xfId="19734"/>
    <cellStyle name="RowTitles1-Detail 4 3 2 5 6" xfId="19735"/>
    <cellStyle name="RowTitles1-Detail 4 3 2 5 6 2" xfId="19736"/>
    <cellStyle name="RowTitles1-Detail 4 3 2 5 7" xfId="19737"/>
    <cellStyle name="RowTitles1-Detail 4 3 2 6" xfId="19738"/>
    <cellStyle name="RowTitles1-Detail 4 3 2 6 2" xfId="19739"/>
    <cellStyle name="RowTitles1-Detail 4 3 2 6 2 2" xfId="19740"/>
    <cellStyle name="RowTitles1-Detail 4 3 2 6 2 2 2" xfId="19741"/>
    <cellStyle name="RowTitles1-Detail 4 3 2 6 2 2 2 2" xfId="19742"/>
    <cellStyle name="RowTitles1-Detail 4 3 2 6 2 2 3" xfId="19743"/>
    <cellStyle name="RowTitles1-Detail 4 3 2 6 2 3" xfId="19744"/>
    <cellStyle name="RowTitles1-Detail 4 3 2 6 2 3 2" xfId="19745"/>
    <cellStyle name="RowTitles1-Detail 4 3 2 6 2 3 2 2" xfId="19746"/>
    <cellStyle name="RowTitles1-Detail 4 3 2 6 2 4" xfId="19747"/>
    <cellStyle name="RowTitles1-Detail 4 3 2 6 2 4 2" xfId="19748"/>
    <cellStyle name="RowTitles1-Detail 4 3 2 6 2 5" xfId="19749"/>
    <cellStyle name="RowTitles1-Detail 4 3 2 6 3" xfId="19750"/>
    <cellStyle name="RowTitles1-Detail 4 3 2 6 3 2" xfId="19751"/>
    <cellStyle name="RowTitles1-Detail 4 3 2 6 3 2 2" xfId="19752"/>
    <cellStyle name="RowTitles1-Detail 4 3 2 6 3 2 2 2" xfId="19753"/>
    <cellStyle name="RowTitles1-Detail 4 3 2 6 3 2 3" xfId="19754"/>
    <cellStyle name="RowTitles1-Detail 4 3 2 6 3 3" xfId="19755"/>
    <cellStyle name="RowTitles1-Detail 4 3 2 6 3 3 2" xfId="19756"/>
    <cellStyle name="RowTitles1-Detail 4 3 2 6 3 3 2 2" xfId="19757"/>
    <cellStyle name="RowTitles1-Detail 4 3 2 6 3 4" xfId="19758"/>
    <cellStyle name="RowTitles1-Detail 4 3 2 6 3 4 2" xfId="19759"/>
    <cellStyle name="RowTitles1-Detail 4 3 2 6 3 5" xfId="19760"/>
    <cellStyle name="RowTitles1-Detail 4 3 2 6 4" xfId="19761"/>
    <cellStyle name="RowTitles1-Detail 4 3 2 6 4 2" xfId="19762"/>
    <cellStyle name="RowTitles1-Detail 4 3 2 6 4 2 2" xfId="19763"/>
    <cellStyle name="RowTitles1-Detail 4 3 2 6 4 3" xfId="19764"/>
    <cellStyle name="RowTitles1-Detail 4 3 2 6 5" xfId="19765"/>
    <cellStyle name="RowTitles1-Detail 4 3 2 6 5 2" xfId="19766"/>
    <cellStyle name="RowTitles1-Detail 4 3 2 6 5 2 2" xfId="19767"/>
    <cellStyle name="RowTitles1-Detail 4 3 2 6 6" xfId="19768"/>
    <cellStyle name="RowTitles1-Detail 4 3 2 6 6 2" xfId="19769"/>
    <cellStyle name="RowTitles1-Detail 4 3 2 6 7" xfId="19770"/>
    <cellStyle name="RowTitles1-Detail 4 3 2 7" xfId="19771"/>
    <cellStyle name="RowTitles1-Detail 4 3 2 7 2" xfId="19772"/>
    <cellStyle name="RowTitles1-Detail 4 3 2 7 2 2" xfId="19773"/>
    <cellStyle name="RowTitles1-Detail 4 3 2 7 2 2 2" xfId="19774"/>
    <cellStyle name="RowTitles1-Detail 4 3 2 7 2 3" xfId="19775"/>
    <cellStyle name="RowTitles1-Detail 4 3 2 7 3" xfId="19776"/>
    <cellStyle name="RowTitles1-Detail 4 3 2 7 3 2" xfId="19777"/>
    <cellStyle name="RowTitles1-Detail 4 3 2 7 3 2 2" xfId="19778"/>
    <cellStyle name="RowTitles1-Detail 4 3 2 7 4" xfId="19779"/>
    <cellStyle name="RowTitles1-Detail 4 3 2 7 4 2" xfId="19780"/>
    <cellStyle name="RowTitles1-Detail 4 3 2 7 5" xfId="19781"/>
    <cellStyle name="RowTitles1-Detail 4 3 2 8" xfId="19782"/>
    <cellStyle name="RowTitles1-Detail 4 3 2 8 2" xfId="19783"/>
    <cellStyle name="RowTitles1-Detail 4 3 2 9" xfId="19784"/>
    <cellStyle name="RowTitles1-Detail 4 3 2 9 2" xfId="19785"/>
    <cellStyle name="RowTitles1-Detail 4 3 2 9 2 2" xfId="19786"/>
    <cellStyle name="RowTitles1-Detail 4 3 2_STUD aligned by INSTIT" xfId="19787"/>
    <cellStyle name="RowTitles1-Detail 4 3 3" xfId="19788"/>
    <cellStyle name="RowTitles1-Detail 4 3 3 2" xfId="19789"/>
    <cellStyle name="RowTitles1-Detail 4 3 3 2 2" xfId="19790"/>
    <cellStyle name="RowTitles1-Detail 4 3 3 2 2 2" xfId="19791"/>
    <cellStyle name="RowTitles1-Detail 4 3 3 2 2 2 2" xfId="19792"/>
    <cellStyle name="RowTitles1-Detail 4 3 3 2 2 2 2 2" xfId="19793"/>
    <cellStyle name="RowTitles1-Detail 4 3 3 2 2 2 3" xfId="19794"/>
    <cellStyle name="RowTitles1-Detail 4 3 3 2 2 3" xfId="19795"/>
    <cellStyle name="RowTitles1-Detail 4 3 3 2 2 3 2" xfId="19796"/>
    <cellStyle name="RowTitles1-Detail 4 3 3 2 2 3 2 2" xfId="19797"/>
    <cellStyle name="RowTitles1-Detail 4 3 3 2 2 4" xfId="19798"/>
    <cellStyle name="RowTitles1-Detail 4 3 3 2 2 4 2" xfId="19799"/>
    <cellStyle name="RowTitles1-Detail 4 3 3 2 2 5" xfId="19800"/>
    <cellStyle name="RowTitles1-Detail 4 3 3 2 3" xfId="19801"/>
    <cellStyle name="RowTitles1-Detail 4 3 3 2 3 2" xfId="19802"/>
    <cellStyle name="RowTitles1-Detail 4 3 3 2 3 2 2" xfId="19803"/>
    <cellStyle name="RowTitles1-Detail 4 3 3 2 3 2 2 2" xfId="19804"/>
    <cellStyle name="RowTitles1-Detail 4 3 3 2 3 2 3" xfId="19805"/>
    <cellStyle name="RowTitles1-Detail 4 3 3 2 3 3" xfId="19806"/>
    <cellStyle name="RowTitles1-Detail 4 3 3 2 3 3 2" xfId="19807"/>
    <cellStyle name="RowTitles1-Detail 4 3 3 2 3 3 2 2" xfId="19808"/>
    <cellStyle name="RowTitles1-Detail 4 3 3 2 3 4" xfId="19809"/>
    <cellStyle name="RowTitles1-Detail 4 3 3 2 3 4 2" xfId="19810"/>
    <cellStyle name="RowTitles1-Detail 4 3 3 2 3 5" xfId="19811"/>
    <cellStyle name="RowTitles1-Detail 4 3 3 2 4" xfId="19812"/>
    <cellStyle name="RowTitles1-Detail 4 3 3 2 4 2" xfId="19813"/>
    <cellStyle name="RowTitles1-Detail 4 3 3 2 5" xfId="19814"/>
    <cellStyle name="RowTitles1-Detail 4 3 3 2 5 2" xfId="19815"/>
    <cellStyle name="RowTitles1-Detail 4 3 3 2 5 2 2" xfId="19816"/>
    <cellStyle name="RowTitles1-Detail 4 3 3 2 5 3" xfId="19817"/>
    <cellStyle name="RowTitles1-Detail 4 3 3 2 6" xfId="19818"/>
    <cellStyle name="RowTitles1-Detail 4 3 3 2 6 2" xfId="19819"/>
    <cellStyle name="RowTitles1-Detail 4 3 3 2 6 2 2" xfId="19820"/>
    <cellStyle name="RowTitles1-Detail 4 3 3 2 7" xfId="19821"/>
    <cellStyle name="RowTitles1-Detail 4 3 3 2 7 2" xfId="19822"/>
    <cellStyle name="RowTitles1-Detail 4 3 3 2 8" xfId="19823"/>
    <cellStyle name="RowTitles1-Detail 4 3 3 3" xfId="19824"/>
    <cellStyle name="RowTitles1-Detail 4 3 3 3 2" xfId="19825"/>
    <cellStyle name="RowTitles1-Detail 4 3 3 3 2 2" xfId="19826"/>
    <cellStyle name="RowTitles1-Detail 4 3 3 3 2 2 2" xfId="19827"/>
    <cellStyle name="RowTitles1-Detail 4 3 3 3 2 2 2 2" xfId="19828"/>
    <cellStyle name="RowTitles1-Detail 4 3 3 3 2 2 3" xfId="19829"/>
    <cellStyle name="RowTitles1-Detail 4 3 3 3 2 3" xfId="19830"/>
    <cellStyle name="RowTitles1-Detail 4 3 3 3 2 3 2" xfId="19831"/>
    <cellStyle name="RowTitles1-Detail 4 3 3 3 2 3 2 2" xfId="19832"/>
    <cellStyle name="RowTitles1-Detail 4 3 3 3 2 4" xfId="19833"/>
    <cellStyle name="RowTitles1-Detail 4 3 3 3 2 4 2" xfId="19834"/>
    <cellStyle name="RowTitles1-Detail 4 3 3 3 2 5" xfId="19835"/>
    <cellStyle name="RowTitles1-Detail 4 3 3 3 3" xfId="19836"/>
    <cellStyle name="RowTitles1-Detail 4 3 3 3 3 2" xfId="19837"/>
    <cellStyle name="RowTitles1-Detail 4 3 3 3 3 2 2" xfId="19838"/>
    <cellStyle name="RowTitles1-Detail 4 3 3 3 3 2 2 2" xfId="19839"/>
    <cellStyle name="RowTitles1-Detail 4 3 3 3 3 2 3" xfId="19840"/>
    <cellStyle name="RowTitles1-Detail 4 3 3 3 3 3" xfId="19841"/>
    <cellStyle name="RowTitles1-Detail 4 3 3 3 3 3 2" xfId="19842"/>
    <cellStyle name="RowTitles1-Detail 4 3 3 3 3 3 2 2" xfId="19843"/>
    <cellStyle name="RowTitles1-Detail 4 3 3 3 3 4" xfId="19844"/>
    <cellStyle name="RowTitles1-Detail 4 3 3 3 3 4 2" xfId="19845"/>
    <cellStyle name="RowTitles1-Detail 4 3 3 3 3 5" xfId="19846"/>
    <cellStyle name="RowTitles1-Detail 4 3 3 3 4" xfId="19847"/>
    <cellStyle name="RowTitles1-Detail 4 3 3 3 4 2" xfId="19848"/>
    <cellStyle name="RowTitles1-Detail 4 3 3 3 5" xfId="19849"/>
    <cellStyle name="RowTitles1-Detail 4 3 3 3 5 2" xfId="19850"/>
    <cellStyle name="RowTitles1-Detail 4 3 3 3 5 2 2" xfId="19851"/>
    <cellStyle name="RowTitles1-Detail 4 3 3 4" xfId="19852"/>
    <cellStyle name="RowTitles1-Detail 4 3 3 4 2" xfId="19853"/>
    <cellStyle name="RowTitles1-Detail 4 3 3 4 2 2" xfId="19854"/>
    <cellStyle name="RowTitles1-Detail 4 3 3 4 2 2 2" xfId="19855"/>
    <cellStyle name="RowTitles1-Detail 4 3 3 4 2 2 2 2" xfId="19856"/>
    <cellStyle name="RowTitles1-Detail 4 3 3 4 2 2 3" xfId="19857"/>
    <cellStyle name="RowTitles1-Detail 4 3 3 4 2 3" xfId="19858"/>
    <cellStyle name="RowTitles1-Detail 4 3 3 4 2 3 2" xfId="19859"/>
    <cellStyle name="RowTitles1-Detail 4 3 3 4 2 3 2 2" xfId="19860"/>
    <cellStyle name="RowTitles1-Detail 4 3 3 4 2 4" xfId="19861"/>
    <cellStyle name="RowTitles1-Detail 4 3 3 4 2 4 2" xfId="19862"/>
    <cellStyle name="RowTitles1-Detail 4 3 3 4 2 5" xfId="19863"/>
    <cellStyle name="RowTitles1-Detail 4 3 3 4 3" xfId="19864"/>
    <cellStyle name="RowTitles1-Detail 4 3 3 4 3 2" xfId="19865"/>
    <cellStyle name="RowTitles1-Detail 4 3 3 4 3 2 2" xfId="19866"/>
    <cellStyle name="RowTitles1-Detail 4 3 3 4 3 2 2 2" xfId="19867"/>
    <cellStyle name="RowTitles1-Detail 4 3 3 4 3 2 3" xfId="19868"/>
    <cellStyle name="RowTitles1-Detail 4 3 3 4 3 3" xfId="19869"/>
    <cellStyle name="RowTitles1-Detail 4 3 3 4 3 3 2" xfId="19870"/>
    <cellStyle name="RowTitles1-Detail 4 3 3 4 3 3 2 2" xfId="19871"/>
    <cellStyle name="RowTitles1-Detail 4 3 3 4 3 4" xfId="19872"/>
    <cellStyle name="RowTitles1-Detail 4 3 3 4 3 4 2" xfId="19873"/>
    <cellStyle name="RowTitles1-Detail 4 3 3 4 3 5" xfId="19874"/>
    <cellStyle name="RowTitles1-Detail 4 3 3 4 4" xfId="19875"/>
    <cellStyle name="RowTitles1-Detail 4 3 3 4 4 2" xfId="19876"/>
    <cellStyle name="RowTitles1-Detail 4 3 3 4 4 2 2" xfId="19877"/>
    <cellStyle name="RowTitles1-Detail 4 3 3 4 4 3" xfId="19878"/>
    <cellStyle name="RowTitles1-Detail 4 3 3 4 5" xfId="19879"/>
    <cellStyle name="RowTitles1-Detail 4 3 3 4 5 2" xfId="19880"/>
    <cellStyle name="RowTitles1-Detail 4 3 3 4 5 2 2" xfId="19881"/>
    <cellStyle name="RowTitles1-Detail 4 3 3 4 6" xfId="19882"/>
    <cellStyle name="RowTitles1-Detail 4 3 3 4 6 2" xfId="19883"/>
    <cellStyle name="RowTitles1-Detail 4 3 3 4 7" xfId="19884"/>
    <cellStyle name="RowTitles1-Detail 4 3 3 5" xfId="19885"/>
    <cellStyle name="RowTitles1-Detail 4 3 3 5 2" xfId="19886"/>
    <cellStyle name="RowTitles1-Detail 4 3 3 5 2 2" xfId="19887"/>
    <cellStyle name="RowTitles1-Detail 4 3 3 5 2 2 2" xfId="19888"/>
    <cellStyle name="RowTitles1-Detail 4 3 3 5 2 2 2 2" xfId="19889"/>
    <cellStyle name="RowTitles1-Detail 4 3 3 5 2 2 3" xfId="19890"/>
    <cellStyle name="RowTitles1-Detail 4 3 3 5 2 3" xfId="19891"/>
    <cellStyle name="RowTitles1-Detail 4 3 3 5 2 3 2" xfId="19892"/>
    <cellStyle name="RowTitles1-Detail 4 3 3 5 2 3 2 2" xfId="19893"/>
    <cellStyle name="RowTitles1-Detail 4 3 3 5 2 4" xfId="19894"/>
    <cellStyle name="RowTitles1-Detail 4 3 3 5 2 4 2" xfId="19895"/>
    <cellStyle name="RowTitles1-Detail 4 3 3 5 2 5" xfId="19896"/>
    <cellStyle name="RowTitles1-Detail 4 3 3 5 3" xfId="19897"/>
    <cellStyle name="RowTitles1-Detail 4 3 3 5 3 2" xfId="19898"/>
    <cellStyle name="RowTitles1-Detail 4 3 3 5 3 2 2" xfId="19899"/>
    <cellStyle name="RowTitles1-Detail 4 3 3 5 3 2 2 2" xfId="19900"/>
    <cellStyle name="RowTitles1-Detail 4 3 3 5 3 2 3" xfId="19901"/>
    <cellStyle name="RowTitles1-Detail 4 3 3 5 3 3" xfId="19902"/>
    <cellStyle name="RowTitles1-Detail 4 3 3 5 3 3 2" xfId="19903"/>
    <cellStyle name="RowTitles1-Detail 4 3 3 5 3 3 2 2" xfId="19904"/>
    <cellStyle name="RowTitles1-Detail 4 3 3 5 3 4" xfId="19905"/>
    <cellStyle name="RowTitles1-Detail 4 3 3 5 3 4 2" xfId="19906"/>
    <cellStyle name="RowTitles1-Detail 4 3 3 5 3 5" xfId="19907"/>
    <cellStyle name="RowTitles1-Detail 4 3 3 5 4" xfId="19908"/>
    <cellStyle name="RowTitles1-Detail 4 3 3 5 4 2" xfId="19909"/>
    <cellStyle name="RowTitles1-Detail 4 3 3 5 4 2 2" xfId="19910"/>
    <cellStyle name="RowTitles1-Detail 4 3 3 5 4 3" xfId="19911"/>
    <cellStyle name="RowTitles1-Detail 4 3 3 5 5" xfId="19912"/>
    <cellStyle name="RowTitles1-Detail 4 3 3 5 5 2" xfId="19913"/>
    <cellStyle name="RowTitles1-Detail 4 3 3 5 5 2 2" xfId="19914"/>
    <cellStyle name="RowTitles1-Detail 4 3 3 5 6" xfId="19915"/>
    <cellStyle name="RowTitles1-Detail 4 3 3 5 6 2" xfId="19916"/>
    <cellStyle name="RowTitles1-Detail 4 3 3 5 7" xfId="19917"/>
    <cellStyle name="RowTitles1-Detail 4 3 3 6" xfId="19918"/>
    <cellStyle name="RowTitles1-Detail 4 3 3 6 2" xfId="19919"/>
    <cellStyle name="RowTitles1-Detail 4 3 3 6 2 2" xfId="19920"/>
    <cellStyle name="RowTitles1-Detail 4 3 3 6 2 2 2" xfId="19921"/>
    <cellStyle name="RowTitles1-Detail 4 3 3 6 2 2 2 2" xfId="19922"/>
    <cellStyle name="RowTitles1-Detail 4 3 3 6 2 2 3" xfId="19923"/>
    <cellStyle name="RowTitles1-Detail 4 3 3 6 2 3" xfId="19924"/>
    <cellStyle name="RowTitles1-Detail 4 3 3 6 2 3 2" xfId="19925"/>
    <cellStyle name="RowTitles1-Detail 4 3 3 6 2 3 2 2" xfId="19926"/>
    <cellStyle name="RowTitles1-Detail 4 3 3 6 2 4" xfId="19927"/>
    <cellStyle name="RowTitles1-Detail 4 3 3 6 2 4 2" xfId="19928"/>
    <cellStyle name="RowTitles1-Detail 4 3 3 6 2 5" xfId="19929"/>
    <cellStyle name="RowTitles1-Detail 4 3 3 6 3" xfId="19930"/>
    <cellStyle name="RowTitles1-Detail 4 3 3 6 3 2" xfId="19931"/>
    <cellStyle name="RowTitles1-Detail 4 3 3 6 3 2 2" xfId="19932"/>
    <cellStyle name="RowTitles1-Detail 4 3 3 6 3 2 2 2" xfId="19933"/>
    <cellStyle name="RowTitles1-Detail 4 3 3 6 3 2 3" xfId="19934"/>
    <cellStyle name="RowTitles1-Detail 4 3 3 6 3 3" xfId="19935"/>
    <cellStyle name="RowTitles1-Detail 4 3 3 6 3 3 2" xfId="19936"/>
    <cellStyle name="RowTitles1-Detail 4 3 3 6 3 3 2 2" xfId="19937"/>
    <cellStyle name="RowTitles1-Detail 4 3 3 6 3 4" xfId="19938"/>
    <cellStyle name="RowTitles1-Detail 4 3 3 6 3 4 2" xfId="19939"/>
    <cellStyle name="RowTitles1-Detail 4 3 3 6 3 5" xfId="19940"/>
    <cellStyle name="RowTitles1-Detail 4 3 3 6 4" xfId="19941"/>
    <cellStyle name="RowTitles1-Detail 4 3 3 6 4 2" xfId="19942"/>
    <cellStyle name="RowTitles1-Detail 4 3 3 6 4 2 2" xfId="19943"/>
    <cellStyle name="RowTitles1-Detail 4 3 3 6 4 3" xfId="19944"/>
    <cellStyle name="RowTitles1-Detail 4 3 3 6 5" xfId="19945"/>
    <cellStyle name="RowTitles1-Detail 4 3 3 6 5 2" xfId="19946"/>
    <cellStyle name="RowTitles1-Detail 4 3 3 6 5 2 2" xfId="19947"/>
    <cellStyle name="RowTitles1-Detail 4 3 3 6 6" xfId="19948"/>
    <cellStyle name="RowTitles1-Detail 4 3 3 6 6 2" xfId="19949"/>
    <cellStyle name="RowTitles1-Detail 4 3 3 6 7" xfId="19950"/>
    <cellStyle name="RowTitles1-Detail 4 3 3 7" xfId="19951"/>
    <cellStyle name="RowTitles1-Detail 4 3 3 7 2" xfId="19952"/>
    <cellStyle name="RowTitles1-Detail 4 3 3 7 2 2" xfId="19953"/>
    <cellStyle name="RowTitles1-Detail 4 3 3 7 2 2 2" xfId="19954"/>
    <cellStyle name="RowTitles1-Detail 4 3 3 7 2 3" xfId="19955"/>
    <cellStyle name="RowTitles1-Detail 4 3 3 7 3" xfId="19956"/>
    <cellStyle name="RowTitles1-Detail 4 3 3 7 3 2" xfId="19957"/>
    <cellStyle name="RowTitles1-Detail 4 3 3 7 3 2 2" xfId="19958"/>
    <cellStyle name="RowTitles1-Detail 4 3 3 7 4" xfId="19959"/>
    <cellStyle name="RowTitles1-Detail 4 3 3 7 4 2" xfId="19960"/>
    <cellStyle name="RowTitles1-Detail 4 3 3 7 5" xfId="19961"/>
    <cellStyle name="RowTitles1-Detail 4 3 3 8" xfId="19962"/>
    <cellStyle name="RowTitles1-Detail 4 3 3 8 2" xfId="19963"/>
    <cellStyle name="RowTitles1-Detail 4 3 3 8 2 2" xfId="19964"/>
    <cellStyle name="RowTitles1-Detail 4 3 3 8 2 2 2" xfId="19965"/>
    <cellStyle name="RowTitles1-Detail 4 3 3 8 2 3" xfId="19966"/>
    <cellStyle name="RowTitles1-Detail 4 3 3 8 3" xfId="19967"/>
    <cellStyle name="RowTitles1-Detail 4 3 3 8 3 2" xfId="19968"/>
    <cellStyle name="RowTitles1-Detail 4 3 3 8 3 2 2" xfId="19969"/>
    <cellStyle name="RowTitles1-Detail 4 3 3 8 4" xfId="19970"/>
    <cellStyle name="RowTitles1-Detail 4 3 3 8 4 2" xfId="19971"/>
    <cellStyle name="RowTitles1-Detail 4 3 3 8 5" xfId="19972"/>
    <cellStyle name="RowTitles1-Detail 4 3 3 9" xfId="19973"/>
    <cellStyle name="RowTitles1-Detail 4 3 3 9 2" xfId="19974"/>
    <cellStyle name="RowTitles1-Detail 4 3 3 9 2 2" xfId="19975"/>
    <cellStyle name="RowTitles1-Detail 4 3 3_STUD aligned by INSTIT" xfId="19976"/>
    <cellStyle name="RowTitles1-Detail 4 3 4" xfId="19977"/>
    <cellStyle name="RowTitles1-Detail 4 3 4 2" xfId="19978"/>
    <cellStyle name="RowTitles1-Detail 4 3 4 2 2" xfId="19979"/>
    <cellStyle name="RowTitles1-Detail 4 3 4 2 2 2" xfId="19980"/>
    <cellStyle name="RowTitles1-Detail 4 3 4 2 2 2 2" xfId="19981"/>
    <cellStyle name="RowTitles1-Detail 4 3 4 2 2 2 2 2" xfId="19982"/>
    <cellStyle name="RowTitles1-Detail 4 3 4 2 2 2 3" xfId="19983"/>
    <cellStyle name="RowTitles1-Detail 4 3 4 2 2 3" xfId="19984"/>
    <cellStyle name="RowTitles1-Detail 4 3 4 2 2 3 2" xfId="19985"/>
    <cellStyle name="RowTitles1-Detail 4 3 4 2 2 3 2 2" xfId="19986"/>
    <cellStyle name="RowTitles1-Detail 4 3 4 2 2 4" xfId="19987"/>
    <cellStyle name="RowTitles1-Detail 4 3 4 2 2 4 2" xfId="19988"/>
    <cellStyle name="RowTitles1-Detail 4 3 4 2 2 5" xfId="19989"/>
    <cellStyle name="RowTitles1-Detail 4 3 4 2 3" xfId="19990"/>
    <cellStyle name="RowTitles1-Detail 4 3 4 2 3 2" xfId="19991"/>
    <cellStyle name="RowTitles1-Detail 4 3 4 2 3 2 2" xfId="19992"/>
    <cellStyle name="RowTitles1-Detail 4 3 4 2 3 2 2 2" xfId="19993"/>
    <cellStyle name="RowTitles1-Detail 4 3 4 2 3 2 3" xfId="19994"/>
    <cellStyle name="RowTitles1-Detail 4 3 4 2 3 3" xfId="19995"/>
    <cellStyle name="RowTitles1-Detail 4 3 4 2 3 3 2" xfId="19996"/>
    <cellStyle name="RowTitles1-Detail 4 3 4 2 3 3 2 2" xfId="19997"/>
    <cellStyle name="RowTitles1-Detail 4 3 4 2 3 4" xfId="19998"/>
    <cellStyle name="RowTitles1-Detail 4 3 4 2 3 4 2" xfId="19999"/>
    <cellStyle name="RowTitles1-Detail 4 3 4 2 3 5" xfId="20000"/>
    <cellStyle name="RowTitles1-Detail 4 3 4 2 4" xfId="20001"/>
    <cellStyle name="RowTitles1-Detail 4 3 4 2 4 2" xfId="20002"/>
    <cellStyle name="RowTitles1-Detail 4 3 4 2 5" xfId="20003"/>
    <cellStyle name="RowTitles1-Detail 4 3 4 2 5 2" xfId="20004"/>
    <cellStyle name="RowTitles1-Detail 4 3 4 2 5 2 2" xfId="20005"/>
    <cellStyle name="RowTitles1-Detail 4 3 4 2 5 3" xfId="20006"/>
    <cellStyle name="RowTitles1-Detail 4 3 4 2 6" xfId="20007"/>
    <cellStyle name="RowTitles1-Detail 4 3 4 2 6 2" xfId="20008"/>
    <cellStyle name="RowTitles1-Detail 4 3 4 2 6 2 2" xfId="20009"/>
    <cellStyle name="RowTitles1-Detail 4 3 4 3" xfId="20010"/>
    <cellStyle name="RowTitles1-Detail 4 3 4 3 2" xfId="20011"/>
    <cellStyle name="RowTitles1-Detail 4 3 4 3 2 2" xfId="20012"/>
    <cellStyle name="RowTitles1-Detail 4 3 4 3 2 2 2" xfId="20013"/>
    <cellStyle name="RowTitles1-Detail 4 3 4 3 2 2 2 2" xfId="20014"/>
    <cellStyle name="RowTitles1-Detail 4 3 4 3 2 2 3" xfId="20015"/>
    <cellStyle name="RowTitles1-Detail 4 3 4 3 2 3" xfId="20016"/>
    <cellStyle name="RowTitles1-Detail 4 3 4 3 2 3 2" xfId="20017"/>
    <cellStyle name="RowTitles1-Detail 4 3 4 3 2 3 2 2" xfId="20018"/>
    <cellStyle name="RowTitles1-Detail 4 3 4 3 2 4" xfId="20019"/>
    <cellStyle name="RowTitles1-Detail 4 3 4 3 2 4 2" xfId="20020"/>
    <cellStyle name="RowTitles1-Detail 4 3 4 3 2 5" xfId="20021"/>
    <cellStyle name="RowTitles1-Detail 4 3 4 3 3" xfId="20022"/>
    <cellStyle name="RowTitles1-Detail 4 3 4 3 3 2" xfId="20023"/>
    <cellStyle name="RowTitles1-Detail 4 3 4 3 3 2 2" xfId="20024"/>
    <cellStyle name="RowTitles1-Detail 4 3 4 3 3 2 2 2" xfId="20025"/>
    <cellStyle name="RowTitles1-Detail 4 3 4 3 3 2 3" xfId="20026"/>
    <cellStyle name="RowTitles1-Detail 4 3 4 3 3 3" xfId="20027"/>
    <cellStyle name="RowTitles1-Detail 4 3 4 3 3 3 2" xfId="20028"/>
    <cellStyle name="RowTitles1-Detail 4 3 4 3 3 3 2 2" xfId="20029"/>
    <cellStyle name="RowTitles1-Detail 4 3 4 3 3 4" xfId="20030"/>
    <cellStyle name="RowTitles1-Detail 4 3 4 3 3 4 2" xfId="20031"/>
    <cellStyle name="RowTitles1-Detail 4 3 4 3 3 5" xfId="20032"/>
    <cellStyle name="RowTitles1-Detail 4 3 4 3 4" xfId="20033"/>
    <cellStyle name="RowTitles1-Detail 4 3 4 3 4 2" xfId="20034"/>
    <cellStyle name="RowTitles1-Detail 4 3 4 3 5" xfId="20035"/>
    <cellStyle name="RowTitles1-Detail 4 3 4 3 5 2" xfId="20036"/>
    <cellStyle name="RowTitles1-Detail 4 3 4 3 5 2 2" xfId="20037"/>
    <cellStyle name="RowTitles1-Detail 4 3 4 3 6" xfId="20038"/>
    <cellStyle name="RowTitles1-Detail 4 3 4 3 6 2" xfId="20039"/>
    <cellStyle name="RowTitles1-Detail 4 3 4 3 7" xfId="20040"/>
    <cellStyle name="RowTitles1-Detail 4 3 4 4" xfId="20041"/>
    <cellStyle name="RowTitles1-Detail 4 3 4 4 2" xfId="20042"/>
    <cellStyle name="RowTitles1-Detail 4 3 4 4 2 2" xfId="20043"/>
    <cellStyle name="RowTitles1-Detail 4 3 4 4 2 2 2" xfId="20044"/>
    <cellStyle name="RowTitles1-Detail 4 3 4 4 2 2 2 2" xfId="20045"/>
    <cellStyle name="RowTitles1-Detail 4 3 4 4 2 2 3" xfId="20046"/>
    <cellStyle name="RowTitles1-Detail 4 3 4 4 2 3" xfId="20047"/>
    <cellStyle name="RowTitles1-Detail 4 3 4 4 2 3 2" xfId="20048"/>
    <cellStyle name="RowTitles1-Detail 4 3 4 4 2 3 2 2" xfId="20049"/>
    <cellStyle name="RowTitles1-Detail 4 3 4 4 2 4" xfId="20050"/>
    <cellStyle name="RowTitles1-Detail 4 3 4 4 2 4 2" xfId="20051"/>
    <cellStyle name="RowTitles1-Detail 4 3 4 4 2 5" xfId="20052"/>
    <cellStyle name="RowTitles1-Detail 4 3 4 4 3" xfId="20053"/>
    <cellStyle name="RowTitles1-Detail 4 3 4 4 3 2" xfId="20054"/>
    <cellStyle name="RowTitles1-Detail 4 3 4 4 3 2 2" xfId="20055"/>
    <cellStyle name="RowTitles1-Detail 4 3 4 4 3 2 2 2" xfId="20056"/>
    <cellStyle name="RowTitles1-Detail 4 3 4 4 3 2 3" xfId="20057"/>
    <cellStyle name="RowTitles1-Detail 4 3 4 4 3 3" xfId="20058"/>
    <cellStyle name="RowTitles1-Detail 4 3 4 4 3 3 2" xfId="20059"/>
    <cellStyle name="RowTitles1-Detail 4 3 4 4 3 3 2 2" xfId="20060"/>
    <cellStyle name="RowTitles1-Detail 4 3 4 4 3 4" xfId="20061"/>
    <cellStyle name="RowTitles1-Detail 4 3 4 4 3 4 2" xfId="20062"/>
    <cellStyle name="RowTitles1-Detail 4 3 4 4 3 5" xfId="20063"/>
    <cellStyle name="RowTitles1-Detail 4 3 4 4 4" xfId="20064"/>
    <cellStyle name="RowTitles1-Detail 4 3 4 4 4 2" xfId="20065"/>
    <cellStyle name="RowTitles1-Detail 4 3 4 4 5" xfId="20066"/>
    <cellStyle name="RowTitles1-Detail 4 3 4 4 5 2" xfId="20067"/>
    <cellStyle name="RowTitles1-Detail 4 3 4 4 5 2 2" xfId="20068"/>
    <cellStyle name="RowTitles1-Detail 4 3 4 4 5 3" xfId="20069"/>
    <cellStyle name="RowTitles1-Detail 4 3 4 4 6" xfId="20070"/>
    <cellStyle name="RowTitles1-Detail 4 3 4 4 6 2" xfId="20071"/>
    <cellStyle name="RowTitles1-Detail 4 3 4 4 6 2 2" xfId="20072"/>
    <cellStyle name="RowTitles1-Detail 4 3 4 4 7" xfId="20073"/>
    <cellStyle name="RowTitles1-Detail 4 3 4 4 7 2" xfId="20074"/>
    <cellStyle name="RowTitles1-Detail 4 3 4 4 8" xfId="20075"/>
    <cellStyle name="RowTitles1-Detail 4 3 4 5" xfId="20076"/>
    <cellStyle name="RowTitles1-Detail 4 3 4 5 2" xfId="20077"/>
    <cellStyle name="RowTitles1-Detail 4 3 4 5 2 2" xfId="20078"/>
    <cellStyle name="RowTitles1-Detail 4 3 4 5 2 2 2" xfId="20079"/>
    <cellStyle name="RowTitles1-Detail 4 3 4 5 2 2 2 2" xfId="20080"/>
    <cellStyle name="RowTitles1-Detail 4 3 4 5 2 2 3" xfId="20081"/>
    <cellStyle name="RowTitles1-Detail 4 3 4 5 2 3" xfId="20082"/>
    <cellStyle name="RowTitles1-Detail 4 3 4 5 2 3 2" xfId="20083"/>
    <cellStyle name="RowTitles1-Detail 4 3 4 5 2 3 2 2" xfId="20084"/>
    <cellStyle name="RowTitles1-Detail 4 3 4 5 2 4" xfId="20085"/>
    <cellStyle name="RowTitles1-Detail 4 3 4 5 2 4 2" xfId="20086"/>
    <cellStyle name="RowTitles1-Detail 4 3 4 5 2 5" xfId="20087"/>
    <cellStyle name="RowTitles1-Detail 4 3 4 5 3" xfId="20088"/>
    <cellStyle name="RowTitles1-Detail 4 3 4 5 3 2" xfId="20089"/>
    <cellStyle name="RowTitles1-Detail 4 3 4 5 3 2 2" xfId="20090"/>
    <cellStyle name="RowTitles1-Detail 4 3 4 5 3 2 2 2" xfId="20091"/>
    <cellStyle name="RowTitles1-Detail 4 3 4 5 3 2 3" xfId="20092"/>
    <cellStyle name="RowTitles1-Detail 4 3 4 5 3 3" xfId="20093"/>
    <cellStyle name="RowTitles1-Detail 4 3 4 5 3 3 2" xfId="20094"/>
    <cellStyle name="RowTitles1-Detail 4 3 4 5 3 3 2 2" xfId="20095"/>
    <cellStyle name="RowTitles1-Detail 4 3 4 5 3 4" xfId="20096"/>
    <cellStyle name="RowTitles1-Detail 4 3 4 5 3 4 2" xfId="20097"/>
    <cellStyle name="RowTitles1-Detail 4 3 4 5 3 5" xfId="20098"/>
    <cellStyle name="RowTitles1-Detail 4 3 4 5 4" xfId="20099"/>
    <cellStyle name="RowTitles1-Detail 4 3 4 5 4 2" xfId="20100"/>
    <cellStyle name="RowTitles1-Detail 4 3 4 5 4 2 2" xfId="20101"/>
    <cellStyle name="RowTitles1-Detail 4 3 4 5 4 3" xfId="20102"/>
    <cellStyle name="RowTitles1-Detail 4 3 4 5 5" xfId="20103"/>
    <cellStyle name="RowTitles1-Detail 4 3 4 5 5 2" xfId="20104"/>
    <cellStyle name="RowTitles1-Detail 4 3 4 5 5 2 2" xfId="20105"/>
    <cellStyle name="RowTitles1-Detail 4 3 4 5 6" xfId="20106"/>
    <cellStyle name="RowTitles1-Detail 4 3 4 5 6 2" xfId="20107"/>
    <cellStyle name="RowTitles1-Detail 4 3 4 5 7" xfId="20108"/>
    <cellStyle name="RowTitles1-Detail 4 3 4 6" xfId="20109"/>
    <cellStyle name="RowTitles1-Detail 4 3 4 6 2" xfId="20110"/>
    <cellStyle name="RowTitles1-Detail 4 3 4 6 2 2" xfId="20111"/>
    <cellStyle name="RowTitles1-Detail 4 3 4 6 2 2 2" xfId="20112"/>
    <cellStyle name="RowTitles1-Detail 4 3 4 6 2 2 2 2" xfId="20113"/>
    <cellStyle name="RowTitles1-Detail 4 3 4 6 2 2 3" xfId="20114"/>
    <cellStyle name="RowTitles1-Detail 4 3 4 6 2 3" xfId="20115"/>
    <cellStyle name="RowTitles1-Detail 4 3 4 6 2 3 2" xfId="20116"/>
    <cellStyle name="RowTitles1-Detail 4 3 4 6 2 3 2 2" xfId="20117"/>
    <cellStyle name="RowTitles1-Detail 4 3 4 6 2 4" xfId="20118"/>
    <cellStyle name="RowTitles1-Detail 4 3 4 6 2 4 2" xfId="20119"/>
    <cellStyle name="RowTitles1-Detail 4 3 4 6 2 5" xfId="20120"/>
    <cellStyle name="RowTitles1-Detail 4 3 4 6 3" xfId="20121"/>
    <cellStyle name="RowTitles1-Detail 4 3 4 6 3 2" xfId="20122"/>
    <cellStyle name="RowTitles1-Detail 4 3 4 6 3 2 2" xfId="20123"/>
    <cellStyle name="RowTitles1-Detail 4 3 4 6 3 2 2 2" xfId="20124"/>
    <cellStyle name="RowTitles1-Detail 4 3 4 6 3 2 3" xfId="20125"/>
    <cellStyle name="RowTitles1-Detail 4 3 4 6 3 3" xfId="20126"/>
    <cellStyle name="RowTitles1-Detail 4 3 4 6 3 3 2" xfId="20127"/>
    <cellStyle name="RowTitles1-Detail 4 3 4 6 3 3 2 2" xfId="20128"/>
    <cellStyle name="RowTitles1-Detail 4 3 4 6 3 4" xfId="20129"/>
    <cellStyle name="RowTitles1-Detail 4 3 4 6 3 4 2" xfId="20130"/>
    <cellStyle name="RowTitles1-Detail 4 3 4 6 3 5" xfId="20131"/>
    <cellStyle name="RowTitles1-Detail 4 3 4 6 4" xfId="20132"/>
    <cellStyle name="RowTitles1-Detail 4 3 4 6 4 2" xfId="20133"/>
    <cellStyle name="RowTitles1-Detail 4 3 4 6 4 2 2" xfId="20134"/>
    <cellStyle name="RowTitles1-Detail 4 3 4 6 4 3" xfId="20135"/>
    <cellStyle name="RowTitles1-Detail 4 3 4 6 5" xfId="20136"/>
    <cellStyle name="RowTitles1-Detail 4 3 4 6 5 2" xfId="20137"/>
    <cellStyle name="RowTitles1-Detail 4 3 4 6 5 2 2" xfId="20138"/>
    <cellStyle name="RowTitles1-Detail 4 3 4 6 6" xfId="20139"/>
    <cellStyle name="RowTitles1-Detail 4 3 4 6 6 2" xfId="20140"/>
    <cellStyle name="RowTitles1-Detail 4 3 4 6 7" xfId="20141"/>
    <cellStyle name="RowTitles1-Detail 4 3 4 7" xfId="20142"/>
    <cellStyle name="RowTitles1-Detail 4 3 4 7 2" xfId="20143"/>
    <cellStyle name="RowTitles1-Detail 4 3 4 7 2 2" xfId="20144"/>
    <cellStyle name="RowTitles1-Detail 4 3 4 7 2 2 2" xfId="20145"/>
    <cellStyle name="RowTitles1-Detail 4 3 4 7 2 3" xfId="20146"/>
    <cellStyle name="RowTitles1-Detail 4 3 4 7 3" xfId="20147"/>
    <cellStyle name="RowTitles1-Detail 4 3 4 7 3 2" xfId="20148"/>
    <cellStyle name="RowTitles1-Detail 4 3 4 7 3 2 2" xfId="20149"/>
    <cellStyle name="RowTitles1-Detail 4 3 4 7 4" xfId="20150"/>
    <cellStyle name="RowTitles1-Detail 4 3 4 7 4 2" xfId="20151"/>
    <cellStyle name="RowTitles1-Detail 4 3 4 7 5" xfId="20152"/>
    <cellStyle name="RowTitles1-Detail 4 3 4 8" xfId="20153"/>
    <cellStyle name="RowTitles1-Detail 4 3 4 8 2" xfId="20154"/>
    <cellStyle name="RowTitles1-Detail 4 3 4 9" xfId="20155"/>
    <cellStyle name="RowTitles1-Detail 4 3 4 9 2" xfId="20156"/>
    <cellStyle name="RowTitles1-Detail 4 3 4 9 2 2" xfId="20157"/>
    <cellStyle name="RowTitles1-Detail 4 3 4_STUD aligned by INSTIT" xfId="20158"/>
    <cellStyle name="RowTitles1-Detail 4 3 5" xfId="20159"/>
    <cellStyle name="RowTitles1-Detail 4 3 5 2" xfId="20160"/>
    <cellStyle name="RowTitles1-Detail 4 3 5 2 2" xfId="20161"/>
    <cellStyle name="RowTitles1-Detail 4 3 5 2 2 2" xfId="20162"/>
    <cellStyle name="RowTitles1-Detail 4 3 5 2 2 2 2" xfId="20163"/>
    <cellStyle name="RowTitles1-Detail 4 3 5 2 2 3" xfId="20164"/>
    <cellStyle name="RowTitles1-Detail 4 3 5 2 3" xfId="20165"/>
    <cellStyle name="RowTitles1-Detail 4 3 5 2 3 2" xfId="20166"/>
    <cellStyle name="RowTitles1-Detail 4 3 5 2 3 2 2" xfId="20167"/>
    <cellStyle name="RowTitles1-Detail 4 3 5 2 4" xfId="20168"/>
    <cellStyle name="RowTitles1-Detail 4 3 5 2 4 2" xfId="20169"/>
    <cellStyle name="RowTitles1-Detail 4 3 5 2 5" xfId="20170"/>
    <cellStyle name="RowTitles1-Detail 4 3 5 3" xfId="20171"/>
    <cellStyle name="RowTitles1-Detail 4 3 5 3 2" xfId="20172"/>
    <cellStyle name="RowTitles1-Detail 4 3 5 3 2 2" xfId="20173"/>
    <cellStyle name="RowTitles1-Detail 4 3 5 3 2 2 2" xfId="20174"/>
    <cellStyle name="RowTitles1-Detail 4 3 5 3 2 3" xfId="20175"/>
    <cellStyle name="RowTitles1-Detail 4 3 5 3 3" xfId="20176"/>
    <cellStyle name="RowTitles1-Detail 4 3 5 3 3 2" xfId="20177"/>
    <cellStyle name="RowTitles1-Detail 4 3 5 3 3 2 2" xfId="20178"/>
    <cellStyle name="RowTitles1-Detail 4 3 5 3 4" xfId="20179"/>
    <cellStyle name="RowTitles1-Detail 4 3 5 3 4 2" xfId="20180"/>
    <cellStyle name="RowTitles1-Detail 4 3 5 3 5" xfId="20181"/>
    <cellStyle name="RowTitles1-Detail 4 3 5 4" xfId="20182"/>
    <cellStyle name="RowTitles1-Detail 4 3 5 4 2" xfId="20183"/>
    <cellStyle name="RowTitles1-Detail 4 3 5 5" xfId="20184"/>
    <cellStyle name="RowTitles1-Detail 4 3 5 5 2" xfId="20185"/>
    <cellStyle name="RowTitles1-Detail 4 3 5 5 2 2" xfId="20186"/>
    <cellStyle name="RowTitles1-Detail 4 3 5 5 3" xfId="20187"/>
    <cellStyle name="RowTitles1-Detail 4 3 5 6" xfId="20188"/>
    <cellStyle name="RowTitles1-Detail 4 3 5 6 2" xfId="20189"/>
    <cellStyle name="RowTitles1-Detail 4 3 5 6 2 2" xfId="20190"/>
    <cellStyle name="RowTitles1-Detail 4 3 6" xfId="20191"/>
    <cellStyle name="RowTitles1-Detail 4 3 6 2" xfId="20192"/>
    <cellStyle name="RowTitles1-Detail 4 3 6 2 2" xfId="20193"/>
    <cellStyle name="RowTitles1-Detail 4 3 6 2 2 2" xfId="20194"/>
    <cellStyle name="RowTitles1-Detail 4 3 6 2 2 2 2" xfId="20195"/>
    <cellStyle name="RowTitles1-Detail 4 3 6 2 2 3" xfId="20196"/>
    <cellStyle name="RowTitles1-Detail 4 3 6 2 3" xfId="20197"/>
    <cellStyle name="RowTitles1-Detail 4 3 6 2 3 2" xfId="20198"/>
    <cellStyle name="RowTitles1-Detail 4 3 6 2 3 2 2" xfId="20199"/>
    <cellStyle name="RowTitles1-Detail 4 3 6 2 4" xfId="20200"/>
    <cellStyle name="RowTitles1-Detail 4 3 6 2 4 2" xfId="20201"/>
    <cellStyle name="RowTitles1-Detail 4 3 6 2 5" xfId="20202"/>
    <cellStyle name="RowTitles1-Detail 4 3 6 3" xfId="20203"/>
    <cellStyle name="RowTitles1-Detail 4 3 6 3 2" xfId="20204"/>
    <cellStyle name="RowTitles1-Detail 4 3 6 3 2 2" xfId="20205"/>
    <cellStyle name="RowTitles1-Detail 4 3 6 3 2 2 2" xfId="20206"/>
    <cellStyle name="RowTitles1-Detail 4 3 6 3 2 3" xfId="20207"/>
    <cellStyle name="RowTitles1-Detail 4 3 6 3 3" xfId="20208"/>
    <cellStyle name="RowTitles1-Detail 4 3 6 3 3 2" xfId="20209"/>
    <cellStyle name="RowTitles1-Detail 4 3 6 3 3 2 2" xfId="20210"/>
    <cellStyle name="RowTitles1-Detail 4 3 6 3 4" xfId="20211"/>
    <cellStyle name="RowTitles1-Detail 4 3 6 3 4 2" xfId="20212"/>
    <cellStyle name="RowTitles1-Detail 4 3 6 3 5" xfId="20213"/>
    <cellStyle name="RowTitles1-Detail 4 3 6 4" xfId="20214"/>
    <cellStyle name="RowTitles1-Detail 4 3 6 4 2" xfId="20215"/>
    <cellStyle name="RowTitles1-Detail 4 3 6 5" xfId="20216"/>
    <cellStyle name="RowTitles1-Detail 4 3 6 5 2" xfId="20217"/>
    <cellStyle name="RowTitles1-Detail 4 3 6 5 2 2" xfId="20218"/>
    <cellStyle name="RowTitles1-Detail 4 3 6 6" xfId="20219"/>
    <cellStyle name="RowTitles1-Detail 4 3 6 6 2" xfId="20220"/>
    <cellStyle name="RowTitles1-Detail 4 3 6 7" xfId="20221"/>
    <cellStyle name="RowTitles1-Detail 4 3 7" xfId="20222"/>
    <cellStyle name="RowTitles1-Detail 4 3 7 2" xfId="20223"/>
    <cellStyle name="RowTitles1-Detail 4 3 7 2 2" xfId="20224"/>
    <cellStyle name="RowTitles1-Detail 4 3 7 2 2 2" xfId="20225"/>
    <cellStyle name="RowTitles1-Detail 4 3 7 2 2 2 2" xfId="20226"/>
    <cellStyle name="RowTitles1-Detail 4 3 7 2 2 3" xfId="20227"/>
    <cellStyle name="RowTitles1-Detail 4 3 7 2 3" xfId="20228"/>
    <cellStyle name="RowTitles1-Detail 4 3 7 2 3 2" xfId="20229"/>
    <cellStyle name="RowTitles1-Detail 4 3 7 2 3 2 2" xfId="20230"/>
    <cellStyle name="RowTitles1-Detail 4 3 7 2 4" xfId="20231"/>
    <cellStyle name="RowTitles1-Detail 4 3 7 2 4 2" xfId="20232"/>
    <cellStyle name="RowTitles1-Detail 4 3 7 2 5" xfId="20233"/>
    <cellStyle name="RowTitles1-Detail 4 3 7 3" xfId="20234"/>
    <cellStyle name="RowTitles1-Detail 4 3 7 3 2" xfId="20235"/>
    <cellStyle name="RowTitles1-Detail 4 3 7 3 2 2" xfId="20236"/>
    <cellStyle name="RowTitles1-Detail 4 3 7 3 2 2 2" xfId="20237"/>
    <cellStyle name="RowTitles1-Detail 4 3 7 3 2 3" xfId="20238"/>
    <cellStyle name="RowTitles1-Detail 4 3 7 3 3" xfId="20239"/>
    <cellStyle name="RowTitles1-Detail 4 3 7 3 3 2" xfId="20240"/>
    <cellStyle name="RowTitles1-Detail 4 3 7 3 3 2 2" xfId="20241"/>
    <cellStyle name="RowTitles1-Detail 4 3 7 3 4" xfId="20242"/>
    <cellStyle name="RowTitles1-Detail 4 3 7 3 4 2" xfId="20243"/>
    <cellStyle name="RowTitles1-Detail 4 3 7 3 5" xfId="20244"/>
    <cellStyle name="RowTitles1-Detail 4 3 7 4" xfId="20245"/>
    <cellStyle name="RowTitles1-Detail 4 3 7 4 2" xfId="20246"/>
    <cellStyle name="RowTitles1-Detail 4 3 7 5" xfId="20247"/>
    <cellStyle name="RowTitles1-Detail 4 3 7 5 2" xfId="20248"/>
    <cellStyle name="RowTitles1-Detail 4 3 7 5 2 2" xfId="20249"/>
    <cellStyle name="RowTitles1-Detail 4 3 7 5 3" xfId="20250"/>
    <cellStyle name="RowTitles1-Detail 4 3 7 6" xfId="20251"/>
    <cellStyle name="RowTitles1-Detail 4 3 7 6 2" xfId="20252"/>
    <cellStyle name="RowTitles1-Detail 4 3 7 6 2 2" xfId="20253"/>
    <cellStyle name="RowTitles1-Detail 4 3 7 7" xfId="20254"/>
    <cellStyle name="RowTitles1-Detail 4 3 7 7 2" xfId="20255"/>
    <cellStyle name="RowTitles1-Detail 4 3 7 8" xfId="20256"/>
    <cellStyle name="RowTitles1-Detail 4 3 8" xfId="20257"/>
    <cellStyle name="RowTitles1-Detail 4 3 8 2" xfId="20258"/>
    <cellStyle name="RowTitles1-Detail 4 3 8 2 2" xfId="20259"/>
    <cellStyle name="RowTitles1-Detail 4 3 8 2 2 2" xfId="20260"/>
    <cellStyle name="RowTitles1-Detail 4 3 8 2 2 2 2" xfId="20261"/>
    <cellStyle name="RowTitles1-Detail 4 3 8 2 2 3" xfId="20262"/>
    <cellStyle name="RowTitles1-Detail 4 3 8 2 3" xfId="20263"/>
    <cellStyle name="RowTitles1-Detail 4 3 8 2 3 2" xfId="20264"/>
    <cellStyle name="RowTitles1-Detail 4 3 8 2 3 2 2" xfId="20265"/>
    <cellStyle name="RowTitles1-Detail 4 3 8 2 4" xfId="20266"/>
    <cellStyle name="RowTitles1-Detail 4 3 8 2 4 2" xfId="20267"/>
    <cellStyle name="RowTitles1-Detail 4 3 8 2 5" xfId="20268"/>
    <cellStyle name="RowTitles1-Detail 4 3 8 3" xfId="20269"/>
    <cellStyle name="RowTitles1-Detail 4 3 8 3 2" xfId="20270"/>
    <cellStyle name="RowTitles1-Detail 4 3 8 3 2 2" xfId="20271"/>
    <cellStyle name="RowTitles1-Detail 4 3 8 3 2 2 2" xfId="20272"/>
    <cellStyle name="RowTitles1-Detail 4 3 8 3 2 3" xfId="20273"/>
    <cellStyle name="RowTitles1-Detail 4 3 8 3 3" xfId="20274"/>
    <cellStyle name="RowTitles1-Detail 4 3 8 3 3 2" xfId="20275"/>
    <cellStyle name="RowTitles1-Detail 4 3 8 3 3 2 2" xfId="20276"/>
    <cellStyle name="RowTitles1-Detail 4 3 8 3 4" xfId="20277"/>
    <cellStyle name="RowTitles1-Detail 4 3 8 3 4 2" xfId="20278"/>
    <cellStyle name="RowTitles1-Detail 4 3 8 3 5" xfId="20279"/>
    <cellStyle name="RowTitles1-Detail 4 3 8 4" xfId="20280"/>
    <cellStyle name="RowTitles1-Detail 4 3 8 4 2" xfId="20281"/>
    <cellStyle name="RowTitles1-Detail 4 3 8 4 2 2" xfId="20282"/>
    <cellStyle name="RowTitles1-Detail 4 3 8 4 3" xfId="20283"/>
    <cellStyle name="RowTitles1-Detail 4 3 8 5" xfId="20284"/>
    <cellStyle name="RowTitles1-Detail 4 3 8 5 2" xfId="20285"/>
    <cellStyle name="RowTitles1-Detail 4 3 8 5 2 2" xfId="20286"/>
    <cellStyle name="RowTitles1-Detail 4 3 8 6" xfId="20287"/>
    <cellStyle name="RowTitles1-Detail 4 3 8 6 2" xfId="20288"/>
    <cellStyle name="RowTitles1-Detail 4 3 8 7" xfId="20289"/>
    <cellStyle name="RowTitles1-Detail 4 3 9" xfId="20290"/>
    <cellStyle name="RowTitles1-Detail 4 3 9 2" xfId="20291"/>
    <cellStyle name="RowTitles1-Detail 4 3 9 2 2" xfId="20292"/>
    <cellStyle name="RowTitles1-Detail 4 3 9 2 2 2" xfId="20293"/>
    <cellStyle name="RowTitles1-Detail 4 3 9 2 2 2 2" xfId="20294"/>
    <cellStyle name="RowTitles1-Detail 4 3 9 2 2 3" xfId="20295"/>
    <cellStyle name="RowTitles1-Detail 4 3 9 2 3" xfId="20296"/>
    <cellStyle name="RowTitles1-Detail 4 3 9 2 3 2" xfId="20297"/>
    <cellStyle name="RowTitles1-Detail 4 3 9 2 3 2 2" xfId="20298"/>
    <cellStyle name="RowTitles1-Detail 4 3 9 2 4" xfId="20299"/>
    <cellStyle name="RowTitles1-Detail 4 3 9 2 4 2" xfId="20300"/>
    <cellStyle name="RowTitles1-Detail 4 3 9 2 5" xfId="20301"/>
    <cellStyle name="RowTitles1-Detail 4 3 9 3" xfId="20302"/>
    <cellStyle name="RowTitles1-Detail 4 3 9 3 2" xfId="20303"/>
    <cellStyle name="RowTitles1-Detail 4 3 9 3 2 2" xfId="20304"/>
    <cellStyle name="RowTitles1-Detail 4 3 9 3 2 2 2" xfId="20305"/>
    <cellStyle name="RowTitles1-Detail 4 3 9 3 2 3" xfId="20306"/>
    <cellStyle name="RowTitles1-Detail 4 3 9 3 3" xfId="20307"/>
    <cellStyle name="RowTitles1-Detail 4 3 9 3 3 2" xfId="20308"/>
    <cellStyle name="RowTitles1-Detail 4 3 9 3 3 2 2" xfId="20309"/>
    <cellStyle name="RowTitles1-Detail 4 3 9 3 4" xfId="20310"/>
    <cellStyle name="RowTitles1-Detail 4 3 9 3 4 2" xfId="20311"/>
    <cellStyle name="RowTitles1-Detail 4 3 9 3 5" xfId="20312"/>
    <cellStyle name="RowTitles1-Detail 4 3 9 4" xfId="20313"/>
    <cellStyle name="RowTitles1-Detail 4 3 9 4 2" xfId="20314"/>
    <cellStyle name="RowTitles1-Detail 4 3 9 4 2 2" xfId="20315"/>
    <cellStyle name="RowTitles1-Detail 4 3 9 4 3" xfId="20316"/>
    <cellStyle name="RowTitles1-Detail 4 3 9 5" xfId="20317"/>
    <cellStyle name="RowTitles1-Detail 4 3 9 5 2" xfId="20318"/>
    <cellStyle name="RowTitles1-Detail 4 3 9 5 2 2" xfId="20319"/>
    <cellStyle name="RowTitles1-Detail 4 3 9 6" xfId="20320"/>
    <cellStyle name="RowTitles1-Detail 4 3 9 6 2" xfId="20321"/>
    <cellStyle name="RowTitles1-Detail 4 3 9 7" xfId="20322"/>
    <cellStyle name="RowTitles1-Detail 4 3_STUD aligned by INSTIT" xfId="20323"/>
    <cellStyle name="RowTitles1-Detail 4 4" xfId="20324"/>
    <cellStyle name="RowTitles1-Detail 4 4 2" xfId="20325"/>
    <cellStyle name="RowTitles1-Detail 4 4 2 2" xfId="20326"/>
    <cellStyle name="RowTitles1-Detail 4 4 2 2 2" xfId="20327"/>
    <cellStyle name="RowTitles1-Detail 4 4 2 2 2 2" xfId="20328"/>
    <cellStyle name="RowTitles1-Detail 4 4 2 2 2 2 2" xfId="20329"/>
    <cellStyle name="RowTitles1-Detail 4 4 2 2 2 3" xfId="20330"/>
    <cellStyle name="RowTitles1-Detail 4 4 2 2 3" xfId="20331"/>
    <cellStyle name="RowTitles1-Detail 4 4 2 2 3 2" xfId="20332"/>
    <cellStyle name="RowTitles1-Detail 4 4 2 2 3 2 2" xfId="20333"/>
    <cellStyle name="RowTitles1-Detail 4 4 2 2 4" xfId="20334"/>
    <cellStyle name="RowTitles1-Detail 4 4 2 2 4 2" xfId="20335"/>
    <cellStyle name="RowTitles1-Detail 4 4 2 2 5" xfId="20336"/>
    <cellStyle name="RowTitles1-Detail 4 4 2 3" xfId="20337"/>
    <cellStyle name="RowTitles1-Detail 4 4 2 3 2" xfId="20338"/>
    <cellStyle name="RowTitles1-Detail 4 4 2 3 2 2" xfId="20339"/>
    <cellStyle name="RowTitles1-Detail 4 4 2 3 2 2 2" xfId="20340"/>
    <cellStyle name="RowTitles1-Detail 4 4 2 3 2 3" xfId="20341"/>
    <cellStyle name="RowTitles1-Detail 4 4 2 3 3" xfId="20342"/>
    <cellStyle name="RowTitles1-Detail 4 4 2 3 3 2" xfId="20343"/>
    <cellStyle name="RowTitles1-Detail 4 4 2 3 3 2 2" xfId="20344"/>
    <cellStyle name="RowTitles1-Detail 4 4 2 3 4" xfId="20345"/>
    <cellStyle name="RowTitles1-Detail 4 4 2 3 4 2" xfId="20346"/>
    <cellStyle name="RowTitles1-Detail 4 4 2 3 5" xfId="20347"/>
    <cellStyle name="RowTitles1-Detail 4 4 2 4" xfId="20348"/>
    <cellStyle name="RowTitles1-Detail 4 4 2 4 2" xfId="20349"/>
    <cellStyle name="RowTitles1-Detail 4 4 2 5" xfId="20350"/>
    <cellStyle name="RowTitles1-Detail 4 4 2 5 2" xfId="20351"/>
    <cellStyle name="RowTitles1-Detail 4 4 2 5 2 2" xfId="20352"/>
    <cellStyle name="RowTitles1-Detail 4 4 3" xfId="20353"/>
    <cellStyle name="RowTitles1-Detail 4 4 3 2" xfId="20354"/>
    <cellStyle name="RowTitles1-Detail 4 4 3 2 2" xfId="20355"/>
    <cellStyle name="RowTitles1-Detail 4 4 3 2 2 2" xfId="20356"/>
    <cellStyle name="RowTitles1-Detail 4 4 3 2 2 2 2" xfId="20357"/>
    <cellStyle name="RowTitles1-Detail 4 4 3 2 2 3" xfId="20358"/>
    <cellStyle name="RowTitles1-Detail 4 4 3 2 3" xfId="20359"/>
    <cellStyle name="RowTitles1-Detail 4 4 3 2 3 2" xfId="20360"/>
    <cellStyle name="RowTitles1-Detail 4 4 3 2 3 2 2" xfId="20361"/>
    <cellStyle name="RowTitles1-Detail 4 4 3 2 4" xfId="20362"/>
    <cellStyle name="RowTitles1-Detail 4 4 3 2 4 2" xfId="20363"/>
    <cellStyle name="RowTitles1-Detail 4 4 3 2 5" xfId="20364"/>
    <cellStyle name="RowTitles1-Detail 4 4 3 3" xfId="20365"/>
    <cellStyle name="RowTitles1-Detail 4 4 3 3 2" xfId="20366"/>
    <cellStyle name="RowTitles1-Detail 4 4 3 3 2 2" xfId="20367"/>
    <cellStyle name="RowTitles1-Detail 4 4 3 3 2 2 2" xfId="20368"/>
    <cellStyle name="RowTitles1-Detail 4 4 3 3 2 3" xfId="20369"/>
    <cellStyle name="RowTitles1-Detail 4 4 3 3 3" xfId="20370"/>
    <cellStyle name="RowTitles1-Detail 4 4 3 3 3 2" xfId="20371"/>
    <cellStyle name="RowTitles1-Detail 4 4 3 3 3 2 2" xfId="20372"/>
    <cellStyle name="RowTitles1-Detail 4 4 3 3 4" xfId="20373"/>
    <cellStyle name="RowTitles1-Detail 4 4 3 3 4 2" xfId="20374"/>
    <cellStyle name="RowTitles1-Detail 4 4 3 3 5" xfId="20375"/>
    <cellStyle name="RowTitles1-Detail 4 4 3 4" xfId="20376"/>
    <cellStyle name="RowTitles1-Detail 4 4 3 4 2" xfId="20377"/>
    <cellStyle name="RowTitles1-Detail 4 4 3 5" xfId="20378"/>
    <cellStyle name="RowTitles1-Detail 4 4 3 5 2" xfId="20379"/>
    <cellStyle name="RowTitles1-Detail 4 4 3 5 2 2" xfId="20380"/>
    <cellStyle name="RowTitles1-Detail 4 4 3 5 3" xfId="20381"/>
    <cellStyle name="RowTitles1-Detail 4 4 3 6" xfId="20382"/>
    <cellStyle name="RowTitles1-Detail 4 4 3 6 2" xfId="20383"/>
    <cellStyle name="RowTitles1-Detail 4 4 3 6 2 2" xfId="20384"/>
    <cellStyle name="RowTitles1-Detail 4 4 3 7" xfId="20385"/>
    <cellStyle name="RowTitles1-Detail 4 4 3 7 2" xfId="20386"/>
    <cellStyle name="RowTitles1-Detail 4 4 3 8" xfId="20387"/>
    <cellStyle name="RowTitles1-Detail 4 4 4" xfId="20388"/>
    <cellStyle name="RowTitles1-Detail 4 4 4 2" xfId="20389"/>
    <cellStyle name="RowTitles1-Detail 4 4 4 2 2" xfId="20390"/>
    <cellStyle name="RowTitles1-Detail 4 4 4 2 2 2" xfId="20391"/>
    <cellStyle name="RowTitles1-Detail 4 4 4 2 2 2 2" xfId="20392"/>
    <cellStyle name="RowTitles1-Detail 4 4 4 2 2 3" xfId="20393"/>
    <cellStyle name="RowTitles1-Detail 4 4 4 2 3" xfId="20394"/>
    <cellStyle name="RowTitles1-Detail 4 4 4 2 3 2" xfId="20395"/>
    <cellStyle name="RowTitles1-Detail 4 4 4 2 3 2 2" xfId="20396"/>
    <cellStyle name="RowTitles1-Detail 4 4 4 2 4" xfId="20397"/>
    <cellStyle name="RowTitles1-Detail 4 4 4 2 4 2" xfId="20398"/>
    <cellStyle name="RowTitles1-Detail 4 4 4 2 5" xfId="20399"/>
    <cellStyle name="RowTitles1-Detail 4 4 4 3" xfId="20400"/>
    <cellStyle name="RowTitles1-Detail 4 4 4 3 2" xfId="20401"/>
    <cellStyle name="RowTitles1-Detail 4 4 4 3 2 2" xfId="20402"/>
    <cellStyle name="RowTitles1-Detail 4 4 4 3 2 2 2" xfId="20403"/>
    <cellStyle name="RowTitles1-Detail 4 4 4 3 2 3" xfId="20404"/>
    <cellStyle name="RowTitles1-Detail 4 4 4 3 3" xfId="20405"/>
    <cellStyle name="RowTitles1-Detail 4 4 4 3 3 2" xfId="20406"/>
    <cellStyle name="RowTitles1-Detail 4 4 4 3 3 2 2" xfId="20407"/>
    <cellStyle name="RowTitles1-Detail 4 4 4 3 4" xfId="20408"/>
    <cellStyle name="RowTitles1-Detail 4 4 4 3 4 2" xfId="20409"/>
    <cellStyle name="RowTitles1-Detail 4 4 4 3 5" xfId="20410"/>
    <cellStyle name="RowTitles1-Detail 4 4 4 4" xfId="20411"/>
    <cellStyle name="RowTitles1-Detail 4 4 4 4 2" xfId="20412"/>
    <cellStyle name="RowTitles1-Detail 4 4 4 4 2 2" xfId="20413"/>
    <cellStyle name="RowTitles1-Detail 4 4 4 4 3" xfId="20414"/>
    <cellStyle name="RowTitles1-Detail 4 4 4 5" xfId="20415"/>
    <cellStyle name="RowTitles1-Detail 4 4 4 5 2" xfId="20416"/>
    <cellStyle name="RowTitles1-Detail 4 4 4 5 2 2" xfId="20417"/>
    <cellStyle name="RowTitles1-Detail 4 4 4 6" xfId="20418"/>
    <cellStyle name="RowTitles1-Detail 4 4 4 6 2" xfId="20419"/>
    <cellStyle name="RowTitles1-Detail 4 4 4 7" xfId="20420"/>
    <cellStyle name="RowTitles1-Detail 4 4 5" xfId="20421"/>
    <cellStyle name="RowTitles1-Detail 4 4 5 2" xfId="20422"/>
    <cellStyle name="RowTitles1-Detail 4 4 5 2 2" xfId="20423"/>
    <cellStyle name="RowTitles1-Detail 4 4 5 2 2 2" xfId="20424"/>
    <cellStyle name="RowTitles1-Detail 4 4 5 2 2 2 2" xfId="20425"/>
    <cellStyle name="RowTitles1-Detail 4 4 5 2 2 3" xfId="20426"/>
    <cellStyle name="RowTitles1-Detail 4 4 5 2 3" xfId="20427"/>
    <cellStyle name="RowTitles1-Detail 4 4 5 2 3 2" xfId="20428"/>
    <cellStyle name="RowTitles1-Detail 4 4 5 2 3 2 2" xfId="20429"/>
    <cellStyle name="RowTitles1-Detail 4 4 5 2 4" xfId="20430"/>
    <cellStyle name="RowTitles1-Detail 4 4 5 2 4 2" xfId="20431"/>
    <cellStyle name="RowTitles1-Detail 4 4 5 2 5" xfId="20432"/>
    <cellStyle name="RowTitles1-Detail 4 4 5 3" xfId="20433"/>
    <cellStyle name="RowTitles1-Detail 4 4 5 3 2" xfId="20434"/>
    <cellStyle name="RowTitles1-Detail 4 4 5 3 2 2" xfId="20435"/>
    <cellStyle name="RowTitles1-Detail 4 4 5 3 2 2 2" xfId="20436"/>
    <cellStyle name="RowTitles1-Detail 4 4 5 3 2 3" xfId="20437"/>
    <cellStyle name="RowTitles1-Detail 4 4 5 3 3" xfId="20438"/>
    <cellStyle name="RowTitles1-Detail 4 4 5 3 3 2" xfId="20439"/>
    <cellStyle name="RowTitles1-Detail 4 4 5 3 3 2 2" xfId="20440"/>
    <cellStyle name="RowTitles1-Detail 4 4 5 3 4" xfId="20441"/>
    <cellStyle name="RowTitles1-Detail 4 4 5 3 4 2" xfId="20442"/>
    <cellStyle name="RowTitles1-Detail 4 4 5 3 5" xfId="20443"/>
    <cellStyle name="RowTitles1-Detail 4 4 5 4" xfId="20444"/>
    <cellStyle name="RowTitles1-Detail 4 4 5 4 2" xfId="20445"/>
    <cellStyle name="RowTitles1-Detail 4 4 5 4 2 2" xfId="20446"/>
    <cellStyle name="RowTitles1-Detail 4 4 5 4 3" xfId="20447"/>
    <cellStyle name="RowTitles1-Detail 4 4 5 5" xfId="20448"/>
    <cellStyle name="RowTitles1-Detail 4 4 5 5 2" xfId="20449"/>
    <cellStyle name="RowTitles1-Detail 4 4 5 5 2 2" xfId="20450"/>
    <cellStyle name="RowTitles1-Detail 4 4 5 6" xfId="20451"/>
    <cellStyle name="RowTitles1-Detail 4 4 5 6 2" xfId="20452"/>
    <cellStyle name="RowTitles1-Detail 4 4 5 7" xfId="20453"/>
    <cellStyle name="RowTitles1-Detail 4 4 6" xfId="20454"/>
    <cellStyle name="RowTitles1-Detail 4 4 6 2" xfId="20455"/>
    <cellStyle name="RowTitles1-Detail 4 4 6 2 2" xfId="20456"/>
    <cellStyle name="RowTitles1-Detail 4 4 6 2 2 2" xfId="20457"/>
    <cellStyle name="RowTitles1-Detail 4 4 6 2 2 2 2" xfId="20458"/>
    <cellStyle name="RowTitles1-Detail 4 4 6 2 2 3" xfId="20459"/>
    <cellStyle name="RowTitles1-Detail 4 4 6 2 3" xfId="20460"/>
    <cellStyle name="RowTitles1-Detail 4 4 6 2 3 2" xfId="20461"/>
    <cellStyle name="RowTitles1-Detail 4 4 6 2 3 2 2" xfId="20462"/>
    <cellStyle name="RowTitles1-Detail 4 4 6 2 4" xfId="20463"/>
    <cellStyle name="RowTitles1-Detail 4 4 6 2 4 2" xfId="20464"/>
    <cellStyle name="RowTitles1-Detail 4 4 6 2 5" xfId="20465"/>
    <cellStyle name="RowTitles1-Detail 4 4 6 3" xfId="20466"/>
    <cellStyle name="RowTitles1-Detail 4 4 6 3 2" xfId="20467"/>
    <cellStyle name="RowTitles1-Detail 4 4 6 3 2 2" xfId="20468"/>
    <cellStyle name="RowTitles1-Detail 4 4 6 3 2 2 2" xfId="20469"/>
    <cellStyle name="RowTitles1-Detail 4 4 6 3 2 3" xfId="20470"/>
    <cellStyle name="RowTitles1-Detail 4 4 6 3 3" xfId="20471"/>
    <cellStyle name="RowTitles1-Detail 4 4 6 3 3 2" xfId="20472"/>
    <cellStyle name="RowTitles1-Detail 4 4 6 3 3 2 2" xfId="20473"/>
    <cellStyle name="RowTitles1-Detail 4 4 6 3 4" xfId="20474"/>
    <cellStyle name="RowTitles1-Detail 4 4 6 3 4 2" xfId="20475"/>
    <cellStyle name="RowTitles1-Detail 4 4 6 3 5" xfId="20476"/>
    <cellStyle name="RowTitles1-Detail 4 4 6 4" xfId="20477"/>
    <cellStyle name="RowTitles1-Detail 4 4 6 4 2" xfId="20478"/>
    <cellStyle name="RowTitles1-Detail 4 4 6 4 2 2" xfId="20479"/>
    <cellStyle name="RowTitles1-Detail 4 4 6 4 3" xfId="20480"/>
    <cellStyle name="RowTitles1-Detail 4 4 6 5" xfId="20481"/>
    <cellStyle name="RowTitles1-Detail 4 4 6 5 2" xfId="20482"/>
    <cellStyle name="RowTitles1-Detail 4 4 6 5 2 2" xfId="20483"/>
    <cellStyle name="RowTitles1-Detail 4 4 6 6" xfId="20484"/>
    <cellStyle name="RowTitles1-Detail 4 4 6 6 2" xfId="20485"/>
    <cellStyle name="RowTitles1-Detail 4 4 6 7" xfId="20486"/>
    <cellStyle name="RowTitles1-Detail 4 4 7" xfId="20487"/>
    <cellStyle name="RowTitles1-Detail 4 4 7 2" xfId="20488"/>
    <cellStyle name="RowTitles1-Detail 4 4 7 2 2" xfId="20489"/>
    <cellStyle name="RowTitles1-Detail 4 4 7 2 2 2" xfId="20490"/>
    <cellStyle name="RowTitles1-Detail 4 4 7 2 3" xfId="20491"/>
    <cellStyle name="RowTitles1-Detail 4 4 7 3" xfId="20492"/>
    <cellStyle name="RowTitles1-Detail 4 4 7 3 2" xfId="20493"/>
    <cellStyle name="RowTitles1-Detail 4 4 7 3 2 2" xfId="20494"/>
    <cellStyle name="RowTitles1-Detail 4 4 7 4" xfId="20495"/>
    <cellStyle name="RowTitles1-Detail 4 4 7 4 2" xfId="20496"/>
    <cellStyle name="RowTitles1-Detail 4 4 7 5" xfId="20497"/>
    <cellStyle name="RowTitles1-Detail 4 4 8" xfId="20498"/>
    <cellStyle name="RowTitles1-Detail 4 4 8 2" xfId="20499"/>
    <cellStyle name="RowTitles1-Detail 4 4 9" xfId="20500"/>
    <cellStyle name="RowTitles1-Detail 4 4 9 2" xfId="20501"/>
    <cellStyle name="RowTitles1-Detail 4 4 9 2 2" xfId="20502"/>
    <cellStyle name="RowTitles1-Detail 4 4_STUD aligned by INSTIT" xfId="20503"/>
    <cellStyle name="RowTitles1-Detail 4 5" xfId="20504"/>
    <cellStyle name="RowTitles1-Detail 4 5 2" xfId="20505"/>
    <cellStyle name="RowTitles1-Detail 4 5 2 2" xfId="20506"/>
    <cellStyle name="RowTitles1-Detail 4 5 2 2 2" xfId="20507"/>
    <cellStyle name="RowTitles1-Detail 4 5 2 2 2 2" xfId="20508"/>
    <cellStyle name="RowTitles1-Detail 4 5 2 2 2 2 2" xfId="20509"/>
    <cellStyle name="RowTitles1-Detail 4 5 2 2 2 3" xfId="20510"/>
    <cellStyle name="RowTitles1-Detail 4 5 2 2 3" xfId="20511"/>
    <cellStyle name="RowTitles1-Detail 4 5 2 2 3 2" xfId="20512"/>
    <cellStyle name="RowTitles1-Detail 4 5 2 2 3 2 2" xfId="20513"/>
    <cellStyle name="RowTitles1-Detail 4 5 2 2 4" xfId="20514"/>
    <cellStyle name="RowTitles1-Detail 4 5 2 2 4 2" xfId="20515"/>
    <cellStyle name="RowTitles1-Detail 4 5 2 2 5" xfId="20516"/>
    <cellStyle name="RowTitles1-Detail 4 5 2 3" xfId="20517"/>
    <cellStyle name="RowTitles1-Detail 4 5 2 3 2" xfId="20518"/>
    <cellStyle name="RowTitles1-Detail 4 5 2 3 2 2" xfId="20519"/>
    <cellStyle name="RowTitles1-Detail 4 5 2 3 2 2 2" xfId="20520"/>
    <cellStyle name="RowTitles1-Detail 4 5 2 3 2 3" xfId="20521"/>
    <cellStyle name="RowTitles1-Detail 4 5 2 3 3" xfId="20522"/>
    <cellStyle name="RowTitles1-Detail 4 5 2 3 3 2" xfId="20523"/>
    <cellStyle name="RowTitles1-Detail 4 5 2 3 3 2 2" xfId="20524"/>
    <cellStyle name="RowTitles1-Detail 4 5 2 3 4" xfId="20525"/>
    <cellStyle name="RowTitles1-Detail 4 5 2 3 4 2" xfId="20526"/>
    <cellStyle name="RowTitles1-Detail 4 5 2 3 5" xfId="20527"/>
    <cellStyle name="RowTitles1-Detail 4 5 2 4" xfId="20528"/>
    <cellStyle name="RowTitles1-Detail 4 5 2 4 2" xfId="20529"/>
    <cellStyle name="RowTitles1-Detail 4 5 2 5" xfId="20530"/>
    <cellStyle name="RowTitles1-Detail 4 5 2 5 2" xfId="20531"/>
    <cellStyle name="RowTitles1-Detail 4 5 2 5 2 2" xfId="20532"/>
    <cellStyle name="RowTitles1-Detail 4 5 2 5 3" xfId="20533"/>
    <cellStyle name="RowTitles1-Detail 4 5 2 6" xfId="20534"/>
    <cellStyle name="RowTitles1-Detail 4 5 2 6 2" xfId="20535"/>
    <cellStyle name="RowTitles1-Detail 4 5 2 6 2 2" xfId="20536"/>
    <cellStyle name="RowTitles1-Detail 4 5 2 7" xfId="20537"/>
    <cellStyle name="RowTitles1-Detail 4 5 2 7 2" xfId="20538"/>
    <cellStyle name="RowTitles1-Detail 4 5 2 8" xfId="20539"/>
    <cellStyle name="RowTitles1-Detail 4 5 3" xfId="20540"/>
    <cellStyle name="RowTitles1-Detail 4 5 3 2" xfId="20541"/>
    <cellStyle name="RowTitles1-Detail 4 5 3 2 2" xfId="20542"/>
    <cellStyle name="RowTitles1-Detail 4 5 3 2 2 2" xfId="20543"/>
    <cellStyle name="RowTitles1-Detail 4 5 3 2 2 2 2" xfId="20544"/>
    <cellStyle name="RowTitles1-Detail 4 5 3 2 2 3" xfId="20545"/>
    <cellStyle name="RowTitles1-Detail 4 5 3 2 3" xfId="20546"/>
    <cellStyle name="RowTitles1-Detail 4 5 3 2 3 2" xfId="20547"/>
    <cellStyle name="RowTitles1-Detail 4 5 3 2 3 2 2" xfId="20548"/>
    <cellStyle name="RowTitles1-Detail 4 5 3 2 4" xfId="20549"/>
    <cellStyle name="RowTitles1-Detail 4 5 3 2 4 2" xfId="20550"/>
    <cellStyle name="RowTitles1-Detail 4 5 3 2 5" xfId="20551"/>
    <cellStyle name="RowTitles1-Detail 4 5 3 3" xfId="20552"/>
    <cellStyle name="RowTitles1-Detail 4 5 3 3 2" xfId="20553"/>
    <cellStyle name="RowTitles1-Detail 4 5 3 3 2 2" xfId="20554"/>
    <cellStyle name="RowTitles1-Detail 4 5 3 3 2 2 2" xfId="20555"/>
    <cellStyle name="RowTitles1-Detail 4 5 3 3 2 3" xfId="20556"/>
    <cellStyle name="RowTitles1-Detail 4 5 3 3 3" xfId="20557"/>
    <cellStyle name="RowTitles1-Detail 4 5 3 3 3 2" xfId="20558"/>
    <cellStyle name="RowTitles1-Detail 4 5 3 3 3 2 2" xfId="20559"/>
    <cellStyle name="RowTitles1-Detail 4 5 3 3 4" xfId="20560"/>
    <cellStyle name="RowTitles1-Detail 4 5 3 3 4 2" xfId="20561"/>
    <cellStyle name="RowTitles1-Detail 4 5 3 3 5" xfId="20562"/>
    <cellStyle name="RowTitles1-Detail 4 5 3 4" xfId="20563"/>
    <cellStyle name="RowTitles1-Detail 4 5 3 4 2" xfId="20564"/>
    <cellStyle name="RowTitles1-Detail 4 5 3 5" xfId="20565"/>
    <cellStyle name="RowTitles1-Detail 4 5 3 5 2" xfId="20566"/>
    <cellStyle name="RowTitles1-Detail 4 5 3 5 2 2" xfId="20567"/>
    <cellStyle name="RowTitles1-Detail 4 5 4" xfId="20568"/>
    <cellStyle name="RowTitles1-Detail 4 5 4 2" xfId="20569"/>
    <cellStyle name="RowTitles1-Detail 4 5 4 2 2" xfId="20570"/>
    <cellStyle name="RowTitles1-Detail 4 5 4 2 2 2" xfId="20571"/>
    <cellStyle name="RowTitles1-Detail 4 5 4 2 2 2 2" xfId="20572"/>
    <cellStyle name="RowTitles1-Detail 4 5 4 2 2 3" xfId="20573"/>
    <cellStyle name="RowTitles1-Detail 4 5 4 2 3" xfId="20574"/>
    <cellStyle name="RowTitles1-Detail 4 5 4 2 3 2" xfId="20575"/>
    <cellStyle name="RowTitles1-Detail 4 5 4 2 3 2 2" xfId="20576"/>
    <cellStyle name="RowTitles1-Detail 4 5 4 2 4" xfId="20577"/>
    <cellStyle name="RowTitles1-Detail 4 5 4 2 4 2" xfId="20578"/>
    <cellStyle name="RowTitles1-Detail 4 5 4 2 5" xfId="20579"/>
    <cellStyle name="RowTitles1-Detail 4 5 4 3" xfId="20580"/>
    <cellStyle name="RowTitles1-Detail 4 5 4 3 2" xfId="20581"/>
    <cellStyle name="RowTitles1-Detail 4 5 4 3 2 2" xfId="20582"/>
    <cellStyle name="RowTitles1-Detail 4 5 4 3 2 2 2" xfId="20583"/>
    <cellStyle name="RowTitles1-Detail 4 5 4 3 2 3" xfId="20584"/>
    <cellStyle name="RowTitles1-Detail 4 5 4 3 3" xfId="20585"/>
    <cellStyle name="RowTitles1-Detail 4 5 4 3 3 2" xfId="20586"/>
    <cellStyle name="RowTitles1-Detail 4 5 4 3 3 2 2" xfId="20587"/>
    <cellStyle name="RowTitles1-Detail 4 5 4 3 4" xfId="20588"/>
    <cellStyle name="RowTitles1-Detail 4 5 4 3 4 2" xfId="20589"/>
    <cellStyle name="RowTitles1-Detail 4 5 4 3 5" xfId="20590"/>
    <cellStyle name="RowTitles1-Detail 4 5 4 4" xfId="20591"/>
    <cellStyle name="RowTitles1-Detail 4 5 4 4 2" xfId="20592"/>
    <cellStyle name="RowTitles1-Detail 4 5 4 4 2 2" xfId="20593"/>
    <cellStyle name="RowTitles1-Detail 4 5 4 4 3" xfId="20594"/>
    <cellStyle name="RowTitles1-Detail 4 5 4 5" xfId="20595"/>
    <cellStyle name="RowTitles1-Detail 4 5 4 5 2" xfId="20596"/>
    <cellStyle name="RowTitles1-Detail 4 5 4 5 2 2" xfId="20597"/>
    <cellStyle name="RowTitles1-Detail 4 5 4 6" xfId="20598"/>
    <cellStyle name="RowTitles1-Detail 4 5 4 6 2" xfId="20599"/>
    <cellStyle name="RowTitles1-Detail 4 5 4 7" xfId="20600"/>
    <cellStyle name="RowTitles1-Detail 4 5 5" xfId="20601"/>
    <cellStyle name="RowTitles1-Detail 4 5 5 2" xfId="20602"/>
    <cellStyle name="RowTitles1-Detail 4 5 5 2 2" xfId="20603"/>
    <cellStyle name="RowTitles1-Detail 4 5 5 2 2 2" xfId="20604"/>
    <cellStyle name="RowTitles1-Detail 4 5 5 2 2 2 2" xfId="20605"/>
    <cellStyle name="RowTitles1-Detail 4 5 5 2 2 3" xfId="20606"/>
    <cellStyle name="RowTitles1-Detail 4 5 5 2 3" xfId="20607"/>
    <cellStyle name="RowTitles1-Detail 4 5 5 2 3 2" xfId="20608"/>
    <cellStyle name="RowTitles1-Detail 4 5 5 2 3 2 2" xfId="20609"/>
    <cellStyle name="RowTitles1-Detail 4 5 5 2 4" xfId="20610"/>
    <cellStyle name="RowTitles1-Detail 4 5 5 2 4 2" xfId="20611"/>
    <cellStyle name="RowTitles1-Detail 4 5 5 2 5" xfId="20612"/>
    <cellStyle name="RowTitles1-Detail 4 5 5 3" xfId="20613"/>
    <cellStyle name="RowTitles1-Detail 4 5 5 3 2" xfId="20614"/>
    <cellStyle name="RowTitles1-Detail 4 5 5 3 2 2" xfId="20615"/>
    <cellStyle name="RowTitles1-Detail 4 5 5 3 2 2 2" xfId="20616"/>
    <cellStyle name="RowTitles1-Detail 4 5 5 3 2 3" xfId="20617"/>
    <cellStyle name="RowTitles1-Detail 4 5 5 3 3" xfId="20618"/>
    <cellStyle name="RowTitles1-Detail 4 5 5 3 3 2" xfId="20619"/>
    <cellStyle name="RowTitles1-Detail 4 5 5 3 3 2 2" xfId="20620"/>
    <cellStyle name="RowTitles1-Detail 4 5 5 3 4" xfId="20621"/>
    <cellStyle name="RowTitles1-Detail 4 5 5 3 4 2" xfId="20622"/>
    <cellStyle name="RowTitles1-Detail 4 5 5 3 5" xfId="20623"/>
    <cellStyle name="RowTitles1-Detail 4 5 5 4" xfId="20624"/>
    <cellStyle name="RowTitles1-Detail 4 5 5 4 2" xfId="20625"/>
    <cellStyle name="RowTitles1-Detail 4 5 5 4 2 2" xfId="20626"/>
    <cellStyle name="RowTitles1-Detail 4 5 5 4 3" xfId="20627"/>
    <cellStyle name="RowTitles1-Detail 4 5 5 5" xfId="20628"/>
    <cellStyle name="RowTitles1-Detail 4 5 5 5 2" xfId="20629"/>
    <cellStyle name="RowTitles1-Detail 4 5 5 5 2 2" xfId="20630"/>
    <cellStyle name="RowTitles1-Detail 4 5 5 6" xfId="20631"/>
    <cellStyle name="RowTitles1-Detail 4 5 5 6 2" xfId="20632"/>
    <cellStyle name="RowTitles1-Detail 4 5 5 7" xfId="20633"/>
    <cellStyle name="RowTitles1-Detail 4 5 6" xfId="20634"/>
    <cellStyle name="RowTitles1-Detail 4 5 6 2" xfId="20635"/>
    <cellStyle name="RowTitles1-Detail 4 5 6 2 2" xfId="20636"/>
    <cellStyle name="RowTitles1-Detail 4 5 6 2 2 2" xfId="20637"/>
    <cellStyle name="RowTitles1-Detail 4 5 6 2 2 2 2" xfId="20638"/>
    <cellStyle name="RowTitles1-Detail 4 5 6 2 2 3" xfId="20639"/>
    <cellStyle name="RowTitles1-Detail 4 5 6 2 3" xfId="20640"/>
    <cellStyle name="RowTitles1-Detail 4 5 6 2 3 2" xfId="20641"/>
    <cellStyle name="RowTitles1-Detail 4 5 6 2 3 2 2" xfId="20642"/>
    <cellStyle name="RowTitles1-Detail 4 5 6 2 4" xfId="20643"/>
    <cellStyle name="RowTitles1-Detail 4 5 6 2 4 2" xfId="20644"/>
    <cellStyle name="RowTitles1-Detail 4 5 6 2 5" xfId="20645"/>
    <cellStyle name="RowTitles1-Detail 4 5 6 3" xfId="20646"/>
    <cellStyle name="RowTitles1-Detail 4 5 6 3 2" xfId="20647"/>
    <cellStyle name="RowTitles1-Detail 4 5 6 3 2 2" xfId="20648"/>
    <cellStyle name="RowTitles1-Detail 4 5 6 3 2 2 2" xfId="20649"/>
    <cellStyle name="RowTitles1-Detail 4 5 6 3 2 3" xfId="20650"/>
    <cellStyle name="RowTitles1-Detail 4 5 6 3 3" xfId="20651"/>
    <cellStyle name="RowTitles1-Detail 4 5 6 3 3 2" xfId="20652"/>
    <cellStyle name="RowTitles1-Detail 4 5 6 3 3 2 2" xfId="20653"/>
    <cellStyle name="RowTitles1-Detail 4 5 6 3 4" xfId="20654"/>
    <cellStyle name="RowTitles1-Detail 4 5 6 3 4 2" xfId="20655"/>
    <cellStyle name="RowTitles1-Detail 4 5 6 3 5" xfId="20656"/>
    <cellStyle name="RowTitles1-Detail 4 5 6 4" xfId="20657"/>
    <cellStyle name="RowTitles1-Detail 4 5 6 4 2" xfId="20658"/>
    <cellStyle name="RowTitles1-Detail 4 5 6 4 2 2" xfId="20659"/>
    <cellStyle name="RowTitles1-Detail 4 5 6 4 3" xfId="20660"/>
    <cellStyle name="RowTitles1-Detail 4 5 6 5" xfId="20661"/>
    <cellStyle name="RowTitles1-Detail 4 5 6 5 2" xfId="20662"/>
    <cellStyle name="RowTitles1-Detail 4 5 6 5 2 2" xfId="20663"/>
    <cellStyle name="RowTitles1-Detail 4 5 6 6" xfId="20664"/>
    <cellStyle name="RowTitles1-Detail 4 5 6 6 2" xfId="20665"/>
    <cellStyle name="RowTitles1-Detail 4 5 6 7" xfId="20666"/>
    <cellStyle name="RowTitles1-Detail 4 5 7" xfId="20667"/>
    <cellStyle name="RowTitles1-Detail 4 5 7 2" xfId="20668"/>
    <cellStyle name="RowTitles1-Detail 4 5 7 2 2" xfId="20669"/>
    <cellStyle name="RowTitles1-Detail 4 5 7 2 2 2" xfId="20670"/>
    <cellStyle name="RowTitles1-Detail 4 5 7 2 3" xfId="20671"/>
    <cellStyle name="RowTitles1-Detail 4 5 7 3" xfId="20672"/>
    <cellStyle name="RowTitles1-Detail 4 5 7 3 2" xfId="20673"/>
    <cellStyle name="RowTitles1-Detail 4 5 7 3 2 2" xfId="20674"/>
    <cellStyle name="RowTitles1-Detail 4 5 7 4" xfId="20675"/>
    <cellStyle name="RowTitles1-Detail 4 5 7 4 2" xfId="20676"/>
    <cellStyle name="RowTitles1-Detail 4 5 7 5" xfId="20677"/>
    <cellStyle name="RowTitles1-Detail 4 5 8" xfId="20678"/>
    <cellStyle name="RowTitles1-Detail 4 5 8 2" xfId="20679"/>
    <cellStyle name="RowTitles1-Detail 4 5 8 2 2" xfId="20680"/>
    <cellStyle name="RowTitles1-Detail 4 5 8 2 2 2" xfId="20681"/>
    <cellStyle name="RowTitles1-Detail 4 5 8 2 3" xfId="20682"/>
    <cellStyle name="RowTitles1-Detail 4 5 8 3" xfId="20683"/>
    <cellStyle name="RowTitles1-Detail 4 5 8 3 2" xfId="20684"/>
    <cellStyle name="RowTitles1-Detail 4 5 8 3 2 2" xfId="20685"/>
    <cellStyle name="RowTitles1-Detail 4 5 8 4" xfId="20686"/>
    <cellStyle name="RowTitles1-Detail 4 5 8 4 2" xfId="20687"/>
    <cellStyle name="RowTitles1-Detail 4 5 8 5" xfId="20688"/>
    <cellStyle name="RowTitles1-Detail 4 5 9" xfId="20689"/>
    <cellStyle name="RowTitles1-Detail 4 5 9 2" xfId="20690"/>
    <cellStyle name="RowTitles1-Detail 4 5 9 2 2" xfId="20691"/>
    <cellStyle name="RowTitles1-Detail 4 5_STUD aligned by INSTIT" xfId="20692"/>
    <cellStyle name="RowTitles1-Detail 4 6" xfId="20693"/>
    <cellStyle name="RowTitles1-Detail 4 6 2" xfId="20694"/>
    <cellStyle name="RowTitles1-Detail 4 6 2 2" xfId="20695"/>
    <cellStyle name="RowTitles1-Detail 4 6 2 2 2" xfId="20696"/>
    <cellStyle name="RowTitles1-Detail 4 6 2 2 2 2" xfId="20697"/>
    <cellStyle name="RowTitles1-Detail 4 6 2 2 2 2 2" xfId="20698"/>
    <cellStyle name="RowTitles1-Detail 4 6 2 2 2 3" xfId="20699"/>
    <cellStyle name="RowTitles1-Detail 4 6 2 2 3" xfId="20700"/>
    <cellStyle name="RowTitles1-Detail 4 6 2 2 3 2" xfId="20701"/>
    <cellStyle name="RowTitles1-Detail 4 6 2 2 3 2 2" xfId="20702"/>
    <cellStyle name="RowTitles1-Detail 4 6 2 2 4" xfId="20703"/>
    <cellStyle name="RowTitles1-Detail 4 6 2 2 4 2" xfId="20704"/>
    <cellStyle name="RowTitles1-Detail 4 6 2 2 5" xfId="20705"/>
    <cellStyle name="RowTitles1-Detail 4 6 2 3" xfId="20706"/>
    <cellStyle name="RowTitles1-Detail 4 6 2 3 2" xfId="20707"/>
    <cellStyle name="RowTitles1-Detail 4 6 2 3 2 2" xfId="20708"/>
    <cellStyle name="RowTitles1-Detail 4 6 2 3 2 2 2" xfId="20709"/>
    <cellStyle name="RowTitles1-Detail 4 6 2 3 2 3" xfId="20710"/>
    <cellStyle name="RowTitles1-Detail 4 6 2 3 3" xfId="20711"/>
    <cellStyle name="RowTitles1-Detail 4 6 2 3 3 2" xfId="20712"/>
    <cellStyle name="RowTitles1-Detail 4 6 2 3 3 2 2" xfId="20713"/>
    <cellStyle name="RowTitles1-Detail 4 6 2 3 4" xfId="20714"/>
    <cellStyle name="RowTitles1-Detail 4 6 2 3 4 2" xfId="20715"/>
    <cellStyle name="RowTitles1-Detail 4 6 2 3 5" xfId="20716"/>
    <cellStyle name="RowTitles1-Detail 4 6 2 4" xfId="20717"/>
    <cellStyle name="RowTitles1-Detail 4 6 2 4 2" xfId="20718"/>
    <cellStyle name="RowTitles1-Detail 4 6 2 5" xfId="20719"/>
    <cellStyle name="RowTitles1-Detail 4 6 2 5 2" xfId="20720"/>
    <cellStyle name="RowTitles1-Detail 4 6 2 5 2 2" xfId="20721"/>
    <cellStyle name="RowTitles1-Detail 4 6 2 5 3" xfId="20722"/>
    <cellStyle name="RowTitles1-Detail 4 6 2 6" xfId="20723"/>
    <cellStyle name="RowTitles1-Detail 4 6 2 6 2" xfId="20724"/>
    <cellStyle name="RowTitles1-Detail 4 6 2 6 2 2" xfId="20725"/>
    <cellStyle name="RowTitles1-Detail 4 6 3" xfId="20726"/>
    <cellStyle name="RowTitles1-Detail 4 6 3 2" xfId="20727"/>
    <cellStyle name="RowTitles1-Detail 4 6 3 2 2" xfId="20728"/>
    <cellStyle name="RowTitles1-Detail 4 6 3 2 2 2" xfId="20729"/>
    <cellStyle name="RowTitles1-Detail 4 6 3 2 2 2 2" xfId="20730"/>
    <cellStyle name="RowTitles1-Detail 4 6 3 2 2 3" xfId="20731"/>
    <cellStyle name="RowTitles1-Detail 4 6 3 2 3" xfId="20732"/>
    <cellStyle name="RowTitles1-Detail 4 6 3 2 3 2" xfId="20733"/>
    <cellStyle name="RowTitles1-Detail 4 6 3 2 3 2 2" xfId="20734"/>
    <cellStyle name="RowTitles1-Detail 4 6 3 2 4" xfId="20735"/>
    <cellStyle name="RowTitles1-Detail 4 6 3 2 4 2" xfId="20736"/>
    <cellStyle name="RowTitles1-Detail 4 6 3 2 5" xfId="20737"/>
    <cellStyle name="RowTitles1-Detail 4 6 3 3" xfId="20738"/>
    <cellStyle name="RowTitles1-Detail 4 6 3 3 2" xfId="20739"/>
    <cellStyle name="RowTitles1-Detail 4 6 3 3 2 2" xfId="20740"/>
    <cellStyle name="RowTitles1-Detail 4 6 3 3 2 2 2" xfId="20741"/>
    <cellStyle name="RowTitles1-Detail 4 6 3 3 2 3" xfId="20742"/>
    <cellStyle name="RowTitles1-Detail 4 6 3 3 3" xfId="20743"/>
    <cellStyle name="RowTitles1-Detail 4 6 3 3 3 2" xfId="20744"/>
    <cellStyle name="RowTitles1-Detail 4 6 3 3 3 2 2" xfId="20745"/>
    <cellStyle name="RowTitles1-Detail 4 6 3 3 4" xfId="20746"/>
    <cellStyle name="RowTitles1-Detail 4 6 3 3 4 2" xfId="20747"/>
    <cellStyle name="RowTitles1-Detail 4 6 3 3 5" xfId="20748"/>
    <cellStyle name="RowTitles1-Detail 4 6 3 4" xfId="20749"/>
    <cellStyle name="RowTitles1-Detail 4 6 3 4 2" xfId="20750"/>
    <cellStyle name="RowTitles1-Detail 4 6 3 5" xfId="20751"/>
    <cellStyle name="RowTitles1-Detail 4 6 3 5 2" xfId="20752"/>
    <cellStyle name="RowTitles1-Detail 4 6 3 5 2 2" xfId="20753"/>
    <cellStyle name="RowTitles1-Detail 4 6 3 6" xfId="20754"/>
    <cellStyle name="RowTitles1-Detail 4 6 3 6 2" xfId="20755"/>
    <cellStyle name="RowTitles1-Detail 4 6 3 7" xfId="20756"/>
    <cellStyle name="RowTitles1-Detail 4 6 4" xfId="20757"/>
    <cellStyle name="RowTitles1-Detail 4 6 4 2" xfId="20758"/>
    <cellStyle name="RowTitles1-Detail 4 6 4 2 2" xfId="20759"/>
    <cellStyle name="RowTitles1-Detail 4 6 4 2 2 2" xfId="20760"/>
    <cellStyle name="RowTitles1-Detail 4 6 4 2 2 2 2" xfId="20761"/>
    <cellStyle name="RowTitles1-Detail 4 6 4 2 2 3" xfId="20762"/>
    <cellStyle name="RowTitles1-Detail 4 6 4 2 3" xfId="20763"/>
    <cellStyle name="RowTitles1-Detail 4 6 4 2 3 2" xfId="20764"/>
    <cellStyle name="RowTitles1-Detail 4 6 4 2 3 2 2" xfId="20765"/>
    <cellStyle name="RowTitles1-Detail 4 6 4 2 4" xfId="20766"/>
    <cellStyle name="RowTitles1-Detail 4 6 4 2 4 2" xfId="20767"/>
    <cellStyle name="RowTitles1-Detail 4 6 4 2 5" xfId="20768"/>
    <cellStyle name="RowTitles1-Detail 4 6 4 3" xfId="20769"/>
    <cellStyle name="RowTitles1-Detail 4 6 4 3 2" xfId="20770"/>
    <cellStyle name="RowTitles1-Detail 4 6 4 3 2 2" xfId="20771"/>
    <cellStyle name="RowTitles1-Detail 4 6 4 3 2 2 2" xfId="20772"/>
    <cellStyle name="RowTitles1-Detail 4 6 4 3 2 3" xfId="20773"/>
    <cellStyle name="RowTitles1-Detail 4 6 4 3 3" xfId="20774"/>
    <cellStyle name="RowTitles1-Detail 4 6 4 3 3 2" xfId="20775"/>
    <cellStyle name="RowTitles1-Detail 4 6 4 3 3 2 2" xfId="20776"/>
    <cellStyle name="RowTitles1-Detail 4 6 4 3 4" xfId="20777"/>
    <cellStyle name="RowTitles1-Detail 4 6 4 3 4 2" xfId="20778"/>
    <cellStyle name="RowTitles1-Detail 4 6 4 3 5" xfId="20779"/>
    <cellStyle name="RowTitles1-Detail 4 6 4 4" xfId="20780"/>
    <cellStyle name="RowTitles1-Detail 4 6 4 4 2" xfId="20781"/>
    <cellStyle name="RowTitles1-Detail 4 6 4 5" xfId="20782"/>
    <cellStyle name="RowTitles1-Detail 4 6 4 5 2" xfId="20783"/>
    <cellStyle name="RowTitles1-Detail 4 6 4 5 2 2" xfId="20784"/>
    <cellStyle name="RowTitles1-Detail 4 6 4 5 3" xfId="20785"/>
    <cellStyle name="RowTitles1-Detail 4 6 4 6" xfId="20786"/>
    <cellStyle name="RowTitles1-Detail 4 6 4 6 2" xfId="20787"/>
    <cellStyle name="RowTitles1-Detail 4 6 4 6 2 2" xfId="20788"/>
    <cellStyle name="RowTitles1-Detail 4 6 4 7" xfId="20789"/>
    <cellStyle name="RowTitles1-Detail 4 6 4 7 2" xfId="20790"/>
    <cellStyle name="RowTitles1-Detail 4 6 4 8" xfId="20791"/>
    <cellStyle name="RowTitles1-Detail 4 6 5" xfId="20792"/>
    <cellStyle name="RowTitles1-Detail 4 6 5 2" xfId="20793"/>
    <cellStyle name="RowTitles1-Detail 4 6 5 2 2" xfId="20794"/>
    <cellStyle name="RowTitles1-Detail 4 6 5 2 2 2" xfId="20795"/>
    <cellStyle name="RowTitles1-Detail 4 6 5 2 2 2 2" xfId="20796"/>
    <cellStyle name="RowTitles1-Detail 4 6 5 2 2 3" xfId="20797"/>
    <cellStyle name="RowTitles1-Detail 4 6 5 2 3" xfId="20798"/>
    <cellStyle name="RowTitles1-Detail 4 6 5 2 3 2" xfId="20799"/>
    <cellStyle name="RowTitles1-Detail 4 6 5 2 3 2 2" xfId="20800"/>
    <cellStyle name="RowTitles1-Detail 4 6 5 2 4" xfId="20801"/>
    <cellStyle name="RowTitles1-Detail 4 6 5 2 4 2" xfId="20802"/>
    <cellStyle name="RowTitles1-Detail 4 6 5 2 5" xfId="20803"/>
    <cellStyle name="RowTitles1-Detail 4 6 5 3" xfId="20804"/>
    <cellStyle name="RowTitles1-Detail 4 6 5 3 2" xfId="20805"/>
    <cellStyle name="RowTitles1-Detail 4 6 5 3 2 2" xfId="20806"/>
    <cellStyle name="RowTitles1-Detail 4 6 5 3 2 2 2" xfId="20807"/>
    <cellStyle name="RowTitles1-Detail 4 6 5 3 2 3" xfId="20808"/>
    <cellStyle name="RowTitles1-Detail 4 6 5 3 3" xfId="20809"/>
    <cellStyle name="RowTitles1-Detail 4 6 5 3 3 2" xfId="20810"/>
    <cellStyle name="RowTitles1-Detail 4 6 5 3 3 2 2" xfId="20811"/>
    <cellStyle name="RowTitles1-Detail 4 6 5 3 4" xfId="20812"/>
    <cellStyle name="RowTitles1-Detail 4 6 5 3 4 2" xfId="20813"/>
    <cellStyle name="RowTitles1-Detail 4 6 5 3 5" xfId="20814"/>
    <cellStyle name="RowTitles1-Detail 4 6 5 4" xfId="20815"/>
    <cellStyle name="RowTitles1-Detail 4 6 5 4 2" xfId="20816"/>
    <cellStyle name="RowTitles1-Detail 4 6 5 4 2 2" xfId="20817"/>
    <cellStyle name="RowTitles1-Detail 4 6 5 4 3" xfId="20818"/>
    <cellStyle name="RowTitles1-Detail 4 6 5 5" xfId="20819"/>
    <cellStyle name="RowTitles1-Detail 4 6 5 5 2" xfId="20820"/>
    <cellStyle name="RowTitles1-Detail 4 6 5 5 2 2" xfId="20821"/>
    <cellStyle name="RowTitles1-Detail 4 6 5 6" xfId="20822"/>
    <cellStyle name="RowTitles1-Detail 4 6 5 6 2" xfId="20823"/>
    <cellStyle name="RowTitles1-Detail 4 6 5 7" xfId="20824"/>
    <cellStyle name="RowTitles1-Detail 4 6 6" xfId="20825"/>
    <cellStyle name="RowTitles1-Detail 4 6 6 2" xfId="20826"/>
    <cellStyle name="RowTitles1-Detail 4 6 6 2 2" xfId="20827"/>
    <cellStyle name="RowTitles1-Detail 4 6 6 2 2 2" xfId="20828"/>
    <cellStyle name="RowTitles1-Detail 4 6 6 2 2 2 2" xfId="20829"/>
    <cellStyle name="RowTitles1-Detail 4 6 6 2 2 3" xfId="20830"/>
    <cellStyle name="RowTitles1-Detail 4 6 6 2 3" xfId="20831"/>
    <cellStyle name="RowTitles1-Detail 4 6 6 2 3 2" xfId="20832"/>
    <cellStyle name="RowTitles1-Detail 4 6 6 2 3 2 2" xfId="20833"/>
    <cellStyle name="RowTitles1-Detail 4 6 6 2 4" xfId="20834"/>
    <cellStyle name="RowTitles1-Detail 4 6 6 2 4 2" xfId="20835"/>
    <cellStyle name="RowTitles1-Detail 4 6 6 2 5" xfId="20836"/>
    <cellStyle name="RowTitles1-Detail 4 6 6 3" xfId="20837"/>
    <cellStyle name="RowTitles1-Detail 4 6 6 3 2" xfId="20838"/>
    <cellStyle name="RowTitles1-Detail 4 6 6 3 2 2" xfId="20839"/>
    <cellStyle name="RowTitles1-Detail 4 6 6 3 2 2 2" xfId="20840"/>
    <cellStyle name="RowTitles1-Detail 4 6 6 3 2 3" xfId="20841"/>
    <cellStyle name="RowTitles1-Detail 4 6 6 3 3" xfId="20842"/>
    <cellStyle name="RowTitles1-Detail 4 6 6 3 3 2" xfId="20843"/>
    <cellStyle name="RowTitles1-Detail 4 6 6 3 3 2 2" xfId="20844"/>
    <cellStyle name="RowTitles1-Detail 4 6 6 3 4" xfId="20845"/>
    <cellStyle name="RowTitles1-Detail 4 6 6 3 4 2" xfId="20846"/>
    <cellStyle name="RowTitles1-Detail 4 6 6 3 5" xfId="20847"/>
    <cellStyle name="RowTitles1-Detail 4 6 6 4" xfId="20848"/>
    <cellStyle name="RowTitles1-Detail 4 6 6 4 2" xfId="20849"/>
    <cellStyle name="RowTitles1-Detail 4 6 6 4 2 2" xfId="20850"/>
    <cellStyle name="RowTitles1-Detail 4 6 6 4 3" xfId="20851"/>
    <cellStyle name="RowTitles1-Detail 4 6 6 5" xfId="20852"/>
    <cellStyle name="RowTitles1-Detail 4 6 6 5 2" xfId="20853"/>
    <cellStyle name="RowTitles1-Detail 4 6 6 5 2 2" xfId="20854"/>
    <cellStyle name="RowTitles1-Detail 4 6 6 6" xfId="20855"/>
    <cellStyle name="RowTitles1-Detail 4 6 6 6 2" xfId="20856"/>
    <cellStyle name="RowTitles1-Detail 4 6 6 7" xfId="20857"/>
    <cellStyle name="RowTitles1-Detail 4 6 7" xfId="20858"/>
    <cellStyle name="RowTitles1-Detail 4 6 7 2" xfId="20859"/>
    <cellStyle name="RowTitles1-Detail 4 6 7 2 2" xfId="20860"/>
    <cellStyle name="RowTitles1-Detail 4 6 7 2 2 2" xfId="20861"/>
    <cellStyle name="RowTitles1-Detail 4 6 7 2 3" xfId="20862"/>
    <cellStyle name="RowTitles1-Detail 4 6 7 3" xfId="20863"/>
    <cellStyle name="RowTitles1-Detail 4 6 7 3 2" xfId="20864"/>
    <cellStyle name="RowTitles1-Detail 4 6 7 3 2 2" xfId="20865"/>
    <cellStyle name="RowTitles1-Detail 4 6 7 4" xfId="20866"/>
    <cellStyle name="RowTitles1-Detail 4 6 7 4 2" xfId="20867"/>
    <cellStyle name="RowTitles1-Detail 4 6 7 5" xfId="20868"/>
    <cellStyle name="RowTitles1-Detail 4 6 8" xfId="20869"/>
    <cellStyle name="RowTitles1-Detail 4 6 8 2" xfId="20870"/>
    <cellStyle name="RowTitles1-Detail 4 6 9" xfId="20871"/>
    <cellStyle name="RowTitles1-Detail 4 6 9 2" xfId="20872"/>
    <cellStyle name="RowTitles1-Detail 4 6 9 2 2" xfId="20873"/>
    <cellStyle name="RowTitles1-Detail 4 6_STUD aligned by INSTIT" xfId="20874"/>
    <cellStyle name="RowTitles1-Detail 4 7" xfId="20875"/>
    <cellStyle name="RowTitles1-Detail 4 7 2" xfId="20876"/>
    <cellStyle name="RowTitles1-Detail 4 7 2 2" xfId="20877"/>
    <cellStyle name="RowTitles1-Detail 4 7 2 2 2" xfId="20878"/>
    <cellStyle name="RowTitles1-Detail 4 7 2 2 2 2" xfId="20879"/>
    <cellStyle name="RowTitles1-Detail 4 7 2 2 3" xfId="20880"/>
    <cellStyle name="RowTitles1-Detail 4 7 2 3" xfId="20881"/>
    <cellStyle name="RowTitles1-Detail 4 7 2 3 2" xfId="20882"/>
    <cellStyle name="RowTitles1-Detail 4 7 2 3 2 2" xfId="20883"/>
    <cellStyle name="RowTitles1-Detail 4 7 2 4" xfId="20884"/>
    <cellStyle name="RowTitles1-Detail 4 7 2 4 2" xfId="20885"/>
    <cellStyle name="RowTitles1-Detail 4 7 2 5" xfId="20886"/>
    <cellStyle name="RowTitles1-Detail 4 7 3" xfId="20887"/>
    <cellStyle name="RowTitles1-Detail 4 7 3 2" xfId="20888"/>
    <cellStyle name="RowTitles1-Detail 4 7 3 2 2" xfId="20889"/>
    <cellStyle name="RowTitles1-Detail 4 7 3 2 2 2" xfId="20890"/>
    <cellStyle name="RowTitles1-Detail 4 7 3 2 3" xfId="20891"/>
    <cellStyle name="RowTitles1-Detail 4 7 3 3" xfId="20892"/>
    <cellStyle name="RowTitles1-Detail 4 7 3 3 2" xfId="20893"/>
    <cellStyle name="RowTitles1-Detail 4 7 3 3 2 2" xfId="20894"/>
    <cellStyle name="RowTitles1-Detail 4 7 3 4" xfId="20895"/>
    <cellStyle name="RowTitles1-Detail 4 7 3 4 2" xfId="20896"/>
    <cellStyle name="RowTitles1-Detail 4 7 3 5" xfId="20897"/>
    <cellStyle name="RowTitles1-Detail 4 7 4" xfId="20898"/>
    <cellStyle name="RowTitles1-Detail 4 7 4 2" xfId="20899"/>
    <cellStyle name="RowTitles1-Detail 4 7 5" xfId="20900"/>
    <cellStyle name="RowTitles1-Detail 4 7 5 2" xfId="20901"/>
    <cellStyle name="RowTitles1-Detail 4 7 5 2 2" xfId="20902"/>
    <cellStyle name="RowTitles1-Detail 4 7 5 3" xfId="20903"/>
    <cellStyle name="RowTitles1-Detail 4 7 6" xfId="20904"/>
    <cellStyle name="RowTitles1-Detail 4 7 6 2" xfId="20905"/>
    <cellStyle name="RowTitles1-Detail 4 7 6 2 2" xfId="20906"/>
    <cellStyle name="RowTitles1-Detail 4 8" xfId="20907"/>
    <cellStyle name="RowTitles1-Detail 4 8 2" xfId="20908"/>
    <cellStyle name="RowTitles1-Detail 4 8 2 2" xfId="20909"/>
    <cellStyle name="RowTitles1-Detail 4 8 2 2 2" xfId="20910"/>
    <cellStyle name="RowTitles1-Detail 4 8 2 2 2 2" xfId="20911"/>
    <cellStyle name="RowTitles1-Detail 4 8 2 2 3" xfId="20912"/>
    <cellStyle name="RowTitles1-Detail 4 8 2 3" xfId="20913"/>
    <cellStyle name="RowTitles1-Detail 4 8 2 3 2" xfId="20914"/>
    <cellStyle name="RowTitles1-Detail 4 8 2 3 2 2" xfId="20915"/>
    <cellStyle name="RowTitles1-Detail 4 8 2 4" xfId="20916"/>
    <cellStyle name="RowTitles1-Detail 4 8 2 4 2" xfId="20917"/>
    <cellStyle name="RowTitles1-Detail 4 8 2 5" xfId="20918"/>
    <cellStyle name="RowTitles1-Detail 4 8 3" xfId="20919"/>
    <cellStyle name="RowTitles1-Detail 4 8 3 2" xfId="20920"/>
    <cellStyle name="RowTitles1-Detail 4 8 3 2 2" xfId="20921"/>
    <cellStyle name="RowTitles1-Detail 4 8 3 2 2 2" xfId="20922"/>
    <cellStyle name="RowTitles1-Detail 4 8 3 2 3" xfId="20923"/>
    <cellStyle name="RowTitles1-Detail 4 8 3 3" xfId="20924"/>
    <cellStyle name="RowTitles1-Detail 4 8 3 3 2" xfId="20925"/>
    <cellStyle name="RowTitles1-Detail 4 8 3 3 2 2" xfId="20926"/>
    <cellStyle name="RowTitles1-Detail 4 8 3 4" xfId="20927"/>
    <cellStyle name="RowTitles1-Detail 4 8 3 4 2" xfId="20928"/>
    <cellStyle name="RowTitles1-Detail 4 8 3 5" xfId="20929"/>
    <cellStyle name="RowTitles1-Detail 4 8 4" xfId="20930"/>
    <cellStyle name="RowTitles1-Detail 4 8 4 2" xfId="20931"/>
    <cellStyle name="RowTitles1-Detail 4 8 5" xfId="20932"/>
    <cellStyle name="RowTitles1-Detail 4 8 5 2" xfId="20933"/>
    <cellStyle name="RowTitles1-Detail 4 8 5 2 2" xfId="20934"/>
    <cellStyle name="RowTitles1-Detail 4 8 6" xfId="20935"/>
    <cellStyle name="RowTitles1-Detail 4 8 6 2" xfId="20936"/>
    <cellStyle name="RowTitles1-Detail 4 8 7" xfId="20937"/>
    <cellStyle name="RowTitles1-Detail 4 9" xfId="20938"/>
    <cellStyle name="RowTitles1-Detail 4 9 2" xfId="20939"/>
    <cellStyle name="RowTitles1-Detail 4 9 2 2" xfId="20940"/>
    <cellStyle name="RowTitles1-Detail 4 9 2 2 2" xfId="20941"/>
    <cellStyle name="RowTitles1-Detail 4 9 2 2 2 2" xfId="20942"/>
    <cellStyle name="RowTitles1-Detail 4 9 2 2 3" xfId="20943"/>
    <cellStyle name="RowTitles1-Detail 4 9 2 3" xfId="20944"/>
    <cellStyle name="RowTitles1-Detail 4 9 2 3 2" xfId="20945"/>
    <cellStyle name="RowTitles1-Detail 4 9 2 3 2 2" xfId="20946"/>
    <cellStyle name="RowTitles1-Detail 4 9 2 4" xfId="20947"/>
    <cellStyle name="RowTitles1-Detail 4 9 2 4 2" xfId="20948"/>
    <cellStyle name="RowTitles1-Detail 4 9 2 5" xfId="20949"/>
    <cellStyle name="RowTitles1-Detail 4 9 3" xfId="20950"/>
    <cellStyle name="RowTitles1-Detail 4 9 3 2" xfId="20951"/>
    <cellStyle name="RowTitles1-Detail 4 9 3 2 2" xfId="20952"/>
    <cellStyle name="RowTitles1-Detail 4 9 3 2 2 2" xfId="20953"/>
    <cellStyle name="RowTitles1-Detail 4 9 3 2 3" xfId="20954"/>
    <cellStyle name="RowTitles1-Detail 4 9 3 3" xfId="20955"/>
    <cellStyle name="RowTitles1-Detail 4 9 3 3 2" xfId="20956"/>
    <cellStyle name="RowTitles1-Detail 4 9 3 3 2 2" xfId="20957"/>
    <cellStyle name="RowTitles1-Detail 4 9 3 4" xfId="20958"/>
    <cellStyle name="RowTitles1-Detail 4 9 3 4 2" xfId="20959"/>
    <cellStyle name="RowTitles1-Detail 4 9 3 5" xfId="20960"/>
    <cellStyle name="RowTitles1-Detail 4 9 4" xfId="20961"/>
    <cellStyle name="RowTitles1-Detail 4 9 4 2" xfId="20962"/>
    <cellStyle name="RowTitles1-Detail 4 9 5" xfId="20963"/>
    <cellStyle name="RowTitles1-Detail 4 9 5 2" xfId="20964"/>
    <cellStyle name="RowTitles1-Detail 4 9 5 2 2" xfId="20965"/>
    <cellStyle name="RowTitles1-Detail 4 9 5 3" xfId="20966"/>
    <cellStyle name="RowTitles1-Detail 4 9 6" xfId="20967"/>
    <cellStyle name="RowTitles1-Detail 4 9 6 2" xfId="20968"/>
    <cellStyle name="RowTitles1-Detail 4 9 6 2 2" xfId="20969"/>
    <cellStyle name="RowTitles1-Detail 4 9 7" xfId="20970"/>
    <cellStyle name="RowTitles1-Detail 4 9 7 2" xfId="20971"/>
    <cellStyle name="RowTitles1-Detail 4 9 8" xfId="20972"/>
    <cellStyle name="RowTitles1-Detail 4_STUD aligned by INSTIT" xfId="20973"/>
    <cellStyle name="RowTitles1-Detail 5" xfId="69"/>
    <cellStyle name="RowTitles1-Detail 5 10" xfId="20974"/>
    <cellStyle name="RowTitles1-Detail 5 2" xfId="20975"/>
    <cellStyle name="RowTitles1-Detail 5 2 2" xfId="20976"/>
    <cellStyle name="RowTitles1-Detail 5 2 2 2" xfId="20977"/>
    <cellStyle name="RowTitles1-Detail 5 2 2 2 2" xfId="20978"/>
    <cellStyle name="RowTitles1-Detail 5 2 2 2 2 2" xfId="20979"/>
    <cellStyle name="RowTitles1-Detail 5 2 2 2 3" xfId="20980"/>
    <cellStyle name="RowTitles1-Detail 5 2 2 3" xfId="20981"/>
    <cellStyle name="RowTitles1-Detail 5 2 2 3 2" xfId="20982"/>
    <cellStyle name="RowTitles1-Detail 5 2 2 3 2 2" xfId="20983"/>
    <cellStyle name="RowTitles1-Detail 5 2 2 4" xfId="20984"/>
    <cellStyle name="RowTitles1-Detail 5 2 2 4 2" xfId="20985"/>
    <cellStyle name="RowTitles1-Detail 5 2 2 5" xfId="20986"/>
    <cellStyle name="RowTitles1-Detail 5 2 3" xfId="20987"/>
    <cellStyle name="RowTitles1-Detail 5 2 3 2" xfId="20988"/>
    <cellStyle name="RowTitles1-Detail 5 2 3 2 2" xfId="20989"/>
    <cellStyle name="RowTitles1-Detail 5 2 3 2 2 2" xfId="20990"/>
    <cellStyle name="RowTitles1-Detail 5 2 3 2 3" xfId="20991"/>
    <cellStyle name="RowTitles1-Detail 5 2 3 3" xfId="20992"/>
    <cellStyle name="RowTitles1-Detail 5 2 3 3 2" xfId="20993"/>
    <cellStyle name="RowTitles1-Detail 5 2 3 3 2 2" xfId="20994"/>
    <cellStyle name="RowTitles1-Detail 5 2 3 4" xfId="20995"/>
    <cellStyle name="RowTitles1-Detail 5 2 3 4 2" xfId="20996"/>
    <cellStyle name="RowTitles1-Detail 5 2 3 5" xfId="20997"/>
    <cellStyle name="RowTitles1-Detail 5 2 4" xfId="20998"/>
    <cellStyle name="RowTitles1-Detail 5 2 4 2" xfId="20999"/>
    <cellStyle name="RowTitles1-Detail 5 2 5" xfId="21000"/>
    <cellStyle name="RowTitles1-Detail 5 2 5 2" xfId="21001"/>
    <cellStyle name="RowTitles1-Detail 5 2 5 2 2" xfId="21002"/>
    <cellStyle name="RowTitles1-Detail 5 3" xfId="21003"/>
    <cellStyle name="RowTitles1-Detail 5 3 2" xfId="21004"/>
    <cellStyle name="RowTitles1-Detail 5 3 2 2" xfId="21005"/>
    <cellStyle name="RowTitles1-Detail 5 3 2 2 2" xfId="21006"/>
    <cellStyle name="RowTitles1-Detail 5 3 2 2 2 2" xfId="21007"/>
    <cellStyle name="RowTitles1-Detail 5 3 2 2 3" xfId="21008"/>
    <cellStyle name="RowTitles1-Detail 5 3 2 3" xfId="21009"/>
    <cellStyle name="RowTitles1-Detail 5 3 2 3 2" xfId="21010"/>
    <cellStyle name="RowTitles1-Detail 5 3 2 3 2 2" xfId="21011"/>
    <cellStyle name="RowTitles1-Detail 5 3 2 4" xfId="21012"/>
    <cellStyle name="RowTitles1-Detail 5 3 2 4 2" xfId="21013"/>
    <cellStyle name="RowTitles1-Detail 5 3 2 5" xfId="21014"/>
    <cellStyle name="RowTitles1-Detail 5 3 3" xfId="21015"/>
    <cellStyle name="RowTitles1-Detail 5 3 3 2" xfId="21016"/>
    <cellStyle name="RowTitles1-Detail 5 3 3 2 2" xfId="21017"/>
    <cellStyle name="RowTitles1-Detail 5 3 3 2 2 2" xfId="21018"/>
    <cellStyle name="RowTitles1-Detail 5 3 3 2 3" xfId="21019"/>
    <cellStyle name="RowTitles1-Detail 5 3 3 3" xfId="21020"/>
    <cellStyle name="RowTitles1-Detail 5 3 3 3 2" xfId="21021"/>
    <cellStyle name="RowTitles1-Detail 5 3 3 3 2 2" xfId="21022"/>
    <cellStyle name="RowTitles1-Detail 5 3 3 4" xfId="21023"/>
    <cellStyle name="RowTitles1-Detail 5 3 3 4 2" xfId="21024"/>
    <cellStyle name="RowTitles1-Detail 5 3 3 5" xfId="21025"/>
    <cellStyle name="RowTitles1-Detail 5 3 4" xfId="21026"/>
    <cellStyle name="RowTitles1-Detail 5 3 4 2" xfId="21027"/>
    <cellStyle name="RowTitles1-Detail 5 3 5" xfId="21028"/>
    <cellStyle name="RowTitles1-Detail 5 3 5 2" xfId="21029"/>
    <cellStyle name="RowTitles1-Detail 5 3 5 2 2" xfId="21030"/>
    <cellStyle name="RowTitles1-Detail 5 3 5 3" xfId="21031"/>
    <cellStyle name="RowTitles1-Detail 5 3 6" xfId="21032"/>
    <cellStyle name="RowTitles1-Detail 5 3 6 2" xfId="21033"/>
    <cellStyle name="RowTitles1-Detail 5 3 6 2 2" xfId="21034"/>
    <cellStyle name="RowTitles1-Detail 5 3 7" xfId="21035"/>
    <cellStyle name="RowTitles1-Detail 5 3 7 2" xfId="21036"/>
    <cellStyle name="RowTitles1-Detail 5 3 8" xfId="21037"/>
    <cellStyle name="RowTitles1-Detail 5 4" xfId="21038"/>
    <cellStyle name="RowTitles1-Detail 5 4 2" xfId="21039"/>
    <cellStyle name="RowTitles1-Detail 5 4 2 2" xfId="21040"/>
    <cellStyle name="RowTitles1-Detail 5 4 2 2 2" xfId="21041"/>
    <cellStyle name="RowTitles1-Detail 5 4 2 2 2 2" xfId="21042"/>
    <cellStyle name="RowTitles1-Detail 5 4 2 2 3" xfId="21043"/>
    <cellStyle name="RowTitles1-Detail 5 4 2 3" xfId="21044"/>
    <cellStyle name="RowTitles1-Detail 5 4 2 3 2" xfId="21045"/>
    <cellStyle name="RowTitles1-Detail 5 4 2 3 2 2" xfId="21046"/>
    <cellStyle name="RowTitles1-Detail 5 4 2 4" xfId="21047"/>
    <cellStyle name="RowTitles1-Detail 5 4 2 4 2" xfId="21048"/>
    <cellStyle name="RowTitles1-Detail 5 4 2 5" xfId="21049"/>
    <cellStyle name="RowTitles1-Detail 5 4 3" xfId="21050"/>
    <cellStyle name="RowTitles1-Detail 5 4 3 2" xfId="21051"/>
    <cellStyle name="RowTitles1-Detail 5 4 3 2 2" xfId="21052"/>
    <cellStyle name="RowTitles1-Detail 5 4 3 2 2 2" xfId="21053"/>
    <cellStyle name="RowTitles1-Detail 5 4 3 2 3" xfId="21054"/>
    <cellStyle name="RowTitles1-Detail 5 4 3 3" xfId="21055"/>
    <cellStyle name="RowTitles1-Detail 5 4 3 3 2" xfId="21056"/>
    <cellStyle name="RowTitles1-Detail 5 4 3 3 2 2" xfId="21057"/>
    <cellStyle name="RowTitles1-Detail 5 4 3 4" xfId="21058"/>
    <cellStyle name="RowTitles1-Detail 5 4 3 4 2" xfId="21059"/>
    <cellStyle name="RowTitles1-Detail 5 4 3 5" xfId="21060"/>
    <cellStyle name="RowTitles1-Detail 5 4 4" xfId="21061"/>
    <cellStyle name="RowTitles1-Detail 5 4 4 2" xfId="21062"/>
    <cellStyle name="RowTitles1-Detail 5 4 4 2 2" xfId="21063"/>
    <cellStyle name="RowTitles1-Detail 5 4 4 3" xfId="21064"/>
    <cellStyle name="RowTitles1-Detail 5 4 5" xfId="21065"/>
    <cellStyle name="RowTitles1-Detail 5 4 5 2" xfId="21066"/>
    <cellStyle name="RowTitles1-Detail 5 4 5 2 2" xfId="21067"/>
    <cellStyle name="RowTitles1-Detail 5 4 6" xfId="21068"/>
    <cellStyle name="RowTitles1-Detail 5 4 6 2" xfId="21069"/>
    <cellStyle name="RowTitles1-Detail 5 4 7" xfId="21070"/>
    <cellStyle name="RowTitles1-Detail 5 5" xfId="21071"/>
    <cellStyle name="RowTitles1-Detail 5 5 2" xfId="21072"/>
    <cellStyle name="RowTitles1-Detail 5 5 2 2" xfId="21073"/>
    <cellStyle name="RowTitles1-Detail 5 5 2 2 2" xfId="21074"/>
    <cellStyle name="RowTitles1-Detail 5 5 2 2 2 2" xfId="21075"/>
    <cellStyle name="RowTitles1-Detail 5 5 2 2 3" xfId="21076"/>
    <cellStyle name="RowTitles1-Detail 5 5 2 3" xfId="21077"/>
    <cellStyle name="RowTitles1-Detail 5 5 2 3 2" xfId="21078"/>
    <cellStyle name="RowTitles1-Detail 5 5 2 3 2 2" xfId="21079"/>
    <cellStyle name="RowTitles1-Detail 5 5 2 4" xfId="21080"/>
    <cellStyle name="RowTitles1-Detail 5 5 2 4 2" xfId="21081"/>
    <cellStyle name="RowTitles1-Detail 5 5 2 5" xfId="21082"/>
    <cellStyle name="RowTitles1-Detail 5 5 3" xfId="21083"/>
    <cellStyle name="RowTitles1-Detail 5 5 3 2" xfId="21084"/>
    <cellStyle name="RowTitles1-Detail 5 5 3 2 2" xfId="21085"/>
    <cellStyle name="RowTitles1-Detail 5 5 3 2 2 2" xfId="21086"/>
    <cellStyle name="RowTitles1-Detail 5 5 3 2 3" xfId="21087"/>
    <cellStyle name="RowTitles1-Detail 5 5 3 3" xfId="21088"/>
    <cellStyle name="RowTitles1-Detail 5 5 3 3 2" xfId="21089"/>
    <cellStyle name="RowTitles1-Detail 5 5 3 3 2 2" xfId="21090"/>
    <cellStyle name="RowTitles1-Detail 5 5 3 4" xfId="21091"/>
    <cellStyle name="RowTitles1-Detail 5 5 3 4 2" xfId="21092"/>
    <cellStyle name="RowTitles1-Detail 5 5 3 5" xfId="21093"/>
    <cellStyle name="RowTitles1-Detail 5 5 4" xfId="21094"/>
    <cellStyle name="RowTitles1-Detail 5 5 4 2" xfId="21095"/>
    <cellStyle name="RowTitles1-Detail 5 5 4 2 2" xfId="21096"/>
    <cellStyle name="RowTitles1-Detail 5 5 4 3" xfId="21097"/>
    <cellStyle name="RowTitles1-Detail 5 5 5" xfId="21098"/>
    <cellStyle name="RowTitles1-Detail 5 5 5 2" xfId="21099"/>
    <cellStyle name="RowTitles1-Detail 5 5 5 2 2" xfId="21100"/>
    <cellStyle name="RowTitles1-Detail 5 5 6" xfId="21101"/>
    <cellStyle name="RowTitles1-Detail 5 5 6 2" xfId="21102"/>
    <cellStyle name="RowTitles1-Detail 5 5 7" xfId="21103"/>
    <cellStyle name="RowTitles1-Detail 5 6" xfId="21104"/>
    <cellStyle name="RowTitles1-Detail 5 6 2" xfId="21105"/>
    <cellStyle name="RowTitles1-Detail 5 6 2 2" xfId="21106"/>
    <cellStyle name="RowTitles1-Detail 5 6 2 2 2" xfId="21107"/>
    <cellStyle name="RowTitles1-Detail 5 6 2 2 2 2" xfId="21108"/>
    <cellStyle name="RowTitles1-Detail 5 6 2 2 3" xfId="21109"/>
    <cellStyle name="RowTitles1-Detail 5 6 2 3" xfId="21110"/>
    <cellStyle name="RowTitles1-Detail 5 6 2 3 2" xfId="21111"/>
    <cellStyle name="RowTitles1-Detail 5 6 2 3 2 2" xfId="21112"/>
    <cellStyle name="RowTitles1-Detail 5 6 2 4" xfId="21113"/>
    <cellStyle name="RowTitles1-Detail 5 6 2 4 2" xfId="21114"/>
    <cellStyle name="RowTitles1-Detail 5 6 2 5" xfId="21115"/>
    <cellStyle name="RowTitles1-Detail 5 6 3" xfId="21116"/>
    <cellStyle name="RowTitles1-Detail 5 6 3 2" xfId="21117"/>
    <cellStyle name="RowTitles1-Detail 5 6 3 2 2" xfId="21118"/>
    <cellStyle name="RowTitles1-Detail 5 6 3 2 2 2" xfId="21119"/>
    <cellStyle name="RowTitles1-Detail 5 6 3 2 3" xfId="21120"/>
    <cellStyle name="RowTitles1-Detail 5 6 3 3" xfId="21121"/>
    <cellStyle name="RowTitles1-Detail 5 6 3 3 2" xfId="21122"/>
    <cellStyle name="RowTitles1-Detail 5 6 3 3 2 2" xfId="21123"/>
    <cellStyle name="RowTitles1-Detail 5 6 3 4" xfId="21124"/>
    <cellStyle name="RowTitles1-Detail 5 6 3 4 2" xfId="21125"/>
    <cellStyle name="RowTitles1-Detail 5 6 3 5" xfId="21126"/>
    <cellStyle name="RowTitles1-Detail 5 6 4" xfId="21127"/>
    <cellStyle name="RowTitles1-Detail 5 6 4 2" xfId="21128"/>
    <cellStyle name="RowTitles1-Detail 5 6 4 2 2" xfId="21129"/>
    <cellStyle name="RowTitles1-Detail 5 6 4 3" xfId="21130"/>
    <cellStyle name="RowTitles1-Detail 5 6 5" xfId="21131"/>
    <cellStyle name="RowTitles1-Detail 5 6 5 2" xfId="21132"/>
    <cellStyle name="RowTitles1-Detail 5 6 5 2 2" xfId="21133"/>
    <cellStyle name="RowTitles1-Detail 5 6 6" xfId="21134"/>
    <cellStyle name="RowTitles1-Detail 5 6 6 2" xfId="21135"/>
    <cellStyle name="RowTitles1-Detail 5 6 7" xfId="21136"/>
    <cellStyle name="RowTitles1-Detail 5 7" xfId="21137"/>
    <cellStyle name="RowTitles1-Detail 5 7 2" xfId="21138"/>
    <cellStyle name="RowTitles1-Detail 5 7 2 2" xfId="21139"/>
    <cellStyle name="RowTitles1-Detail 5 7 2 2 2" xfId="21140"/>
    <cellStyle name="RowTitles1-Detail 5 7 2 3" xfId="21141"/>
    <cellStyle name="RowTitles1-Detail 5 7 3" xfId="21142"/>
    <cellStyle name="RowTitles1-Detail 5 7 3 2" xfId="21143"/>
    <cellStyle name="RowTitles1-Detail 5 7 3 2 2" xfId="21144"/>
    <cellStyle name="RowTitles1-Detail 5 7 4" xfId="21145"/>
    <cellStyle name="RowTitles1-Detail 5 7 4 2" xfId="21146"/>
    <cellStyle name="RowTitles1-Detail 5 7 5" xfId="21147"/>
    <cellStyle name="RowTitles1-Detail 5 8" xfId="21148"/>
    <cellStyle name="RowTitles1-Detail 5 8 2" xfId="21149"/>
    <cellStyle name="RowTitles1-Detail 5 9" xfId="21150"/>
    <cellStyle name="RowTitles1-Detail 5 9 2" xfId="21151"/>
    <cellStyle name="RowTitles1-Detail 5 9 2 2" xfId="21152"/>
    <cellStyle name="RowTitles1-Detail 5_STUD aligned by INSTIT" xfId="21153"/>
    <cellStyle name="RowTitles1-Detail 6" xfId="21154"/>
    <cellStyle name="RowTitles1-Detail 6 2" xfId="21155"/>
    <cellStyle name="RowTitles1-Detail 6 2 2" xfId="21156"/>
    <cellStyle name="RowTitles1-Detail 6 2 2 2" xfId="21157"/>
    <cellStyle name="RowTitles1-Detail 6 2 2 2 2" xfId="21158"/>
    <cellStyle name="RowTitles1-Detail 6 2 2 2 2 2" xfId="21159"/>
    <cellStyle name="RowTitles1-Detail 6 2 2 2 3" xfId="21160"/>
    <cellStyle name="RowTitles1-Detail 6 2 2 3" xfId="21161"/>
    <cellStyle name="RowTitles1-Detail 6 2 2 3 2" xfId="21162"/>
    <cellStyle name="RowTitles1-Detail 6 2 2 3 2 2" xfId="21163"/>
    <cellStyle name="RowTitles1-Detail 6 2 2 4" xfId="21164"/>
    <cellStyle name="RowTitles1-Detail 6 2 2 4 2" xfId="21165"/>
    <cellStyle name="RowTitles1-Detail 6 2 2 5" xfId="21166"/>
    <cellStyle name="RowTitles1-Detail 6 2 3" xfId="21167"/>
    <cellStyle name="RowTitles1-Detail 6 2 3 2" xfId="21168"/>
    <cellStyle name="RowTitles1-Detail 6 2 3 2 2" xfId="21169"/>
    <cellStyle name="RowTitles1-Detail 6 2 3 2 2 2" xfId="21170"/>
    <cellStyle name="RowTitles1-Detail 6 2 3 2 3" xfId="21171"/>
    <cellStyle name="RowTitles1-Detail 6 2 3 3" xfId="21172"/>
    <cellStyle name="RowTitles1-Detail 6 2 3 3 2" xfId="21173"/>
    <cellStyle name="RowTitles1-Detail 6 2 3 3 2 2" xfId="21174"/>
    <cellStyle name="RowTitles1-Detail 6 2 3 4" xfId="21175"/>
    <cellStyle name="RowTitles1-Detail 6 2 3 4 2" xfId="21176"/>
    <cellStyle name="RowTitles1-Detail 6 2 3 5" xfId="21177"/>
    <cellStyle name="RowTitles1-Detail 6 2 4" xfId="21178"/>
    <cellStyle name="RowTitles1-Detail 6 2 4 2" xfId="21179"/>
    <cellStyle name="RowTitles1-Detail 6 2 5" xfId="21180"/>
    <cellStyle name="RowTitles1-Detail 6 2 5 2" xfId="21181"/>
    <cellStyle name="RowTitles1-Detail 6 2 5 2 2" xfId="21182"/>
    <cellStyle name="RowTitles1-Detail 6 2 5 3" xfId="21183"/>
    <cellStyle name="RowTitles1-Detail 6 2 6" xfId="21184"/>
    <cellStyle name="RowTitles1-Detail 6 2 6 2" xfId="21185"/>
    <cellStyle name="RowTitles1-Detail 6 2 6 2 2" xfId="21186"/>
    <cellStyle name="RowTitles1-Detail 6 2 7" xfId="21187"/>
    <cellStyle name="RowTitles1-Detail 6 2 7 2" xfId="21188"/>
    <cellStyle name="RowTitles1-Detail 6 2 8" xfId="21189"/>
    <cellStyle name="RowTitles1-Detail 6 3" xfId="21190"/>
    <cellStyle name="RowTitles1-Detail 6 3 2" xfId="21191"/>
    <cellStyle name="RowTitles1-Detail 6 3 2 2" xfId="21192"/>
    <cellStyle name="RowTitles1-Detail 6 3 2 2 2" xfId="21193"/>
    <cellStyle name="RowTitles1-Detail 6 3 2 2 2 2" xfId="21194"/>
    <cellStyle name="RowTitles1-Detail 6 3 2 2 3" xfId="21195"/>
    <cellStyle name="RowTitles1-Detail 6 3 2 3" xfId="21196"/>
    <cellStyle name="RowTitles1-Detail 6 3 2 3 2" xfId="21197"/>
    <cellStyle name="RowTitles1-Detail 6 3 2 3 2 2" xfId="21198"/>
    <cellStyle name="RowTitles1-Detail 6 3 2 4" xfId="21199"/>
    <cellStyle name="RowTitles1-Detail 6 3 2 4 2" xfId="21200"/>
    <cellStyle name="RowTitles1-Detail 6 3 2 5" xfId="21201"/>
    <cellStyle name="RowTitles1-Detail 6 3 3" xfId="21202"/>
    <cellStyle name="RowTitles1-Detail 6 3 3 2" xfId="21203"/>
    <cellStyle name="RowTitles1-Detail 6 3 3 2 2" xfId="21204"/>
    <cellStyle name="RowTitles1-Detail 6 3 3 2 2 2" xfId="21205"/>
    <cellStyle name="RowTitles1-Detail 6 3 3 2 3" xfId="21206"/>
    <cellStyle name="RowTitles1-Detail 6 3 3 3" xfId="21207"/>
    <cellStyle name="RowTitles1-Detail 6 3 3 3 2" xfId="21208"/>
    <cellStyle name="RowTitles1-Detail 6 3 3 3 2 2" xfId="21209"/>
    <cellStyle name="RowTitles1-Detail 6 3 3 4" xfId="21210"/>
    <cellStyle name="RowTitles1-Detail 6 3 3 4 2" xfId="21211"/>
    <cellStyle name="RowTitles1-Detail 6 3 3 5" xfId="21212"/>
    <cellStyle name="RowTitles1-Detail 6 3 4" xfId="21213"/>
    <cellStyle name="RowTitles1-Detail 6 3 4 2" xfId="21214"/>
    <cellStyle name="RowTitles1-Detail 6 3 5" xfId="21215"/>
    <cellStyle name="RowTitles1-Detail 6 3 5 2" xfId="21216"/>
    <cellStyle name="RowTitles1-Detail 6 3 5 2 2" xfId="21217"/>
    <cellStyle name="RowTitles1-Detail 6 4" xfId="21218"/>
    <cellStyle name="RowTitles1-Detail 6 4 2" xfId="21219"/>
    <cellStyle name="RowTitles1-Detail 6 4 2 2" xfId="21220"/>
    <cellStyle name="RowTitles1-Detail 6 4 2 2 2" xfId="21221"/>
    <cellStyle name="RowTitles1-Detail 6 4 2 2 2 2" xfId="21222"/>
    <cellStyle name="RowTitles1-Detail 6 4 2 2 3" xfId="21223"/>
    <cellStyle name="RowTitles1-Detail 6 4 2 3" xfId="21224"/>
    <cellStyle name="RowTitles1-Detail 6 4 2 3 2" xfId="21225"/>
    <cellStyle name="RowTitles1-Detail 6 4 2 3 2 2" xfId="21226"/>
    <cellStyle name="RowTitles1-Detail 6 4 2 4" xfId="21227"/>
    <cellStyle name="RowTitles1-Detail 6 4 2 4 2" xfId="21228"/>
    <cellStyle name="RowTitles1-Detail 6 4 2 5" xfId="21229"/>
    <cellStyle name="RowTitles1-Detail 6 4 3" xfId="21230"/>
    <cellStyle name="RowTitles1-Detail 6 4 3 2" xfId="21231"/>
    <cellStyle name="RowTitles1-Detail 6 4 3 2 2" xfId="21232"/>
    <cellStyle name="RowTitles1-Detail 6 4 3 2 2 2" xfId="21233"/>
    <cellStyle name="RowTitles1-Detail 6 4 3 2 3" xfId="21234"/>
    <cellStyle name="RowTitles1-Detail 6 4 3 3" xfId="21235"/>
    <cellStyle name="RowTitles1-Detail 6 4 3 3 2" xfId="21236"/>
    <cellStyle name="RowTitles1-Detail 6 4 3 3 2 2" xfId="21237"/>
    <cellStyle name="RowTitles1-Detail 6 4 3 4" xfId="21238"/>
    <cellStyle name="RowTitles1-Detail 6 4 3 4 2" xfId="21239"/>
    <cellStyle name="RowTitles1-Detail 6 4 3 5" xfId="21240"/>
    <cellStyle name="RowTitles1-Detail 6 4 4" xfId="21241"/>
    <cellStyle name="RowTitles1-Detail 6 4 4 2" xfId="21242"/>
    <cellStyle name="RowTitles1-Detail 6 4 4 2 2" xfId="21243"/>
    <cellStyle name="RowTitles1-Detail 6 4 4 3" xfId="21244"/>
    <cellStyle name="RowTitles1-Detail 6 4 5" xfId="21245"/>
    <cellStyle name="RowTitles1-Detail 6 4 5 2" xfId="21246"/>
    <cellStyle name="RowTitles1-Detail 6 4 5 2 2" xfId="21247"/>
    <cellStyle name="RowTitles1-Detail 6 4 6" xfId="21248"/>
    <cellStyle name="RowTitles1-Detail 6 4 6 2" xfId="21249"/>
    <cellStyle name="RowTitles1-Detail 6 4 7" xfId="21250"/>
    <cellStyle name="RowTitles1-Detail 6 5" xfId="21251"/>
    <cellStyle name="RowTitles1-Detail 6 5 2" xfId="21252"/>
    <cellStyle name="RowTitles1-Detail 6 5 2 2" xfId="21253"/>
    <cellStyle name="RowTitles1-Detail 6 5 2 2 2" xfId="21254"/>
    <cellStyle name="RowTitles1-Detail 6 5 2 2 2 2" xfId="21255"/>
    <cellStyle name="RowTitles1-Detail 6 5 2 2 3" xfId="21256"/>
    <cellStyle name="RowTitles1-Detail 6 5 2 3" xfId="21257"/>
    <cellStyle name="RowTitles1-Detail 6 5 2 3 2" xfId="21258"/>
    <cellStyle name="RowTitles1-Detail 6 5 2 3 2 2" xfId="21259"/>
    <cellStyle name="RowTitles1-Detail 6 5 2 4" xfId="21260"/>
    <cellStyle name="RowTitles1-Detail 6 5 2 4 2" xfId="21261"/>
    <cellStyle name="RowTitles1-Detail 6 5 2 5" xfId="21262"/>
    <cellStyle name="RowTitles1-Detail 6 5 3" xfId="21263"/>
    <cellStyle name="RowTitles1-Detail 6 5 3 2" xfId="21264"/>
    <cellStyle name="RowTitles1-Detail 6 5 3 2 2" xfId="21265"/>
    <cellStyle name="RowTitles1-Detail 6 5 3 2 2 2" xfId="21266"/>
    <cellStyle name="RowTitles1-Detail 6 5 3 2 3" xfId="21267"/>
    <cellStyle name="RowTitles1-Detail 6 5 3 3" xfId="21268"/>
    <cellStyle name="RowTitles1-Detail 6 5 3 3 2" xfId="21269"/>
    <cellStyle name="RowTitles1-Detail 6 5 3 3 2 2" xfId="21270"/>
    <cellStyle name="RowTitles1-Detail 6 5 3 4" xfId="21271"/>
    <cellStyle name="RowTitles1-Detail 6 5 3 4 2" xfId="21272"/>
    <cellStyle name="RowTitles1-Detail 6 5 3 5" xfId="21273"/>
    <cellStyle name="RowTitles1-Detail 6 5 4" xfId="21274"/>
    <cellStyle name="RowTitles1-Detail 6 5 4 2" xfId="21275"/>
    <cellStyle name="RowTitles1-Detail 6 5 4 2 2" xfId="21276"/>
    <cellStyle name="RowTitles1-Detail 6 5 4 3" xfId="21277"/>
    <cellStyle name="RowTitles1-Detail 6 5 5" xfId="21278"/>
    <cellStyle name="RowTitles1-Detail 6 5 5 2" xfId="21279"/>
    <cellStyle name="RowTitles1-Detail 6 5 5 2 2" xfId="21280"/>
    <cellStyle name="RowTitles1-Detail 6 5 6" xfId="21281"/>
    <cellStyle name="RowTitles1-Detail 6 5 6 2" xfId="21282"/>
    <cellStyle name="RowTitles1-Detail 6 5 7" xfId="21283"/>
    <cellStyle name="RowTitles1-Detail 6 6" xfId="21284"/>
    <cellStyle name="RowTitles1-Detail 6 6 2" xfId="21285"/>
    <cellStyle name="RowTitles1-Detail 6 6 2 2" xfId="21286"/>
    <cellStyle name="RowTitles1-Detail 6 6 2 2 2" xfId="21287"/>
    <cellStyle name="RowTitles1-Detail 6 6 2 2 2 2" xfId="21288"/>
    <cellStyle name="RowTitles1-Detail 6 6 2 2 3" xfId="21289"/>
    <cellStyle name="RowTitles1-Detail 6 6 2 3" xfId="21290"/>
    <cellStyle name="RowTitles1-Detail 6 6 2 3 2" xfId="21291"/>
    <cellStyle name="RowTitles1-Detail 6 6 2 3 2 2" xfId="21292"/>
    <cellStyle name="RowTitles1-Detail 6 6 2 4" xfId="21293"/>
    <cellStyle name="RowTitles1-Detail 6 6 2 4 2" xfId="21294"/>
    <cellStyle name="RowTitles1-Detail 6 6 2 5" xfId="21295"/>
    <cellStyle name="RowTitles1-Detail 6 6 3" xfId="21296"/>
    <cellStyle name="RowTitles1-Detail 6 6 3 2" xfId="21297"/>
    <cellStyle name="RowTitles1-Detail 6 6 3 2 2" xfId="21298"/>
    <cellStyle name="RowTitles1-Detail 6 6 3 2 2 2" xfId="21299"/>
    <cellStyle name="RowTitles1-Detail 6 6 3 2 3" xfId="21300"/>
    <cellStyle name="RowTitles1-Detail 6 6 3 3" xfId="21301"/>
    <cellStyle name="RowTitles1-Detail 6 6 3 3 2" xfId="21302"/>
    <cellStyle name="RowTitles1-Detail 6 6 3 3 2 2" xfId="21303"/>
    <cellStyle name="RowTitles1-Detail 6 6 3 4" xfId="21304"/>
    <cellStyle name="RowTitles1-Detail 6 6 3 4 2" xfId="21305"/>
    <cellStyle name="RowTitles1-Detail 6 6 3 5" xfId="21306"/>
    <cellStyle name="RowTitles1-Detail 6 6 4" xfId="21307"/>
    <cellStyle name="RowTitles1-Detail 6 6 4 2" xfId="21308"/>
    <cellStyle name="RowTitles1-Detail 6 6 4 2 2" xfId="21309"/>
    <cellStyle name="RowTitles1-Detail 6 6 4 3" xfId="21310"/>
    <cellStyle name="RowTitles1-Detail 6 6 5" xfId="21311"/>
    <cellStyle name="RowTitles1-Detail 6 6 5 2" xfId="21312"/>
    <cellStyle name="RowTitles1-Detail 6 6 5 2 2" xfId="21313"/>
    <cellStyle name="RowTitles1-Detail 6 6 6" xfId="21314"/>
    <cellStyle name="RowTitles1-Detail 6 6 6 2" xfId="21315"/>
    <cellStyle name="RowTitles1-Detail 6 6 7" xfId="21316"/>
    <cellStyle name="RowTitles1-Detail 6 7" xfId="21317"/>
    <cellStyle name="RowTitles1-Detail 6 7 2" xfId="21318"/>
    <cellStyle name="RowTitles1-Detail 6 7 2 2" xfId="21319"/>
    <cellStyle name="RowTitles1-Detail 6 7 2 2 2" xfId="21320"/>
    <cellStyle name="RowTitles1-Detail 6 7 2 3" xfId="21321"/>
    <cellStyle name="RowTitles1-Detail 6 7 3" xfId="21322"/>
    <cellStyle name="RowTitles1-Detail 6 7 3 2" xfId="21323"/>
    <cellStyle name="RowTitles1-Detail 6 7 3 2 2" xfId="21324"/>
    <cellStyle name="RowTitles1-Detail 6 7 4" xfId="21325"/>
    <cellStyle name="RowTitles1-Detail 6 7 4 2" xfId="21326"/>
    <cellStyle name="RowTitles1-Detail 6 7 5" xfId="21327"/>
    <cellStyle name="RowTitles1-Detail 6 8" xfId="21328"/>
    <cellStyle name="RowTitles1-Detail 6 8 2" xfId="21329"/>
    <cellStyle name="RowTitles1-Detail 6 8 2 2" xfId="21330"/>
    <cellStyle name="RowTitles1-Detail 6 8 2 2 2" xfId="21331"/>
    <cellStyle name="RowTitles1-Detail 6 8 2 3" xfId="21332"/>
    <cellStyle name="RowTitles1-Detail 6 8 3" xfId="21333"/>
    <cellStyle name="RowTitles1-Detail 6 8 3 2" xfId="21334"/>
    <cellStyle name="RowTitles1-Detail 6 8 3 2 2" xfId="21335"/>
    <cellStyle name="RowTitles1-Detail 6 8 4" xfId="21336"/>
    <cellStyle name="RowTitles1-Detail 6 8 4 2" xfId="21337"/>
    <cellStyle name="RowTitles1-Detail 6 8 5" xfId="21338"/>
    <cellStyle name="RowTitles1-Detail 6 9" xfId="21339"/>
    <cellStyle name="RowTitles1-Detail 6 9 2" xfId="21340"/>
    <cellStyle name="RowTitles1-Detail 6 9 2 2" xfId="21341"/>
    <cellStyle name="RowTitles1-Detail 6_STUD aligned by INSTIT" xfId="21342"/>
    <cellStyle name="RowTitles1-Detail 7" xfId="21343"/>
    <cellStyle name="RowTitles1-Detail 7 2" xfId="21344"/>
    <cellStyle name="RowTitles1-Detail 7 2 2" xfId="21345"/>
    <cellStyle name="RowTitles1-Detail 7 2 2 2" xfId="21346"/>
    <cellStyle name="RowTitles1-Detail 7 2 2 2 2" xfId="21347"/>
    <cellStyle name="RowTitles1-Detail 7 2 2 2 2 2" xfId="21348"/>
    <cellStyle name="RowTitles1-Detail 7 2 2 2 3" xfId="21349"/>
    <cellStyle name="RowTitles1-Detail 7 2 2 3" xfId="21350"/>
    <cellStyle name="RowTitles1-Detail 7 2 2 3 2" xfId="21351"/>
    <cellStyle name="RowTitles1-Detail 7 2 2 3 2 2" xfId="21352"/>
    <cellStyle name="RowTitles1-Detail 7 2 2 4" xfId="21353"/>
    <cellStyle name="RowTitles1-Detail 7 2 2 4 2" xfId="21354"/>
    <cellStyle name="RowTitles1-Detail 7 2 2 5" xfId="21355"/>
    <cellStyle name="RowTitles1-Detail 7 2 3" xfId="21356"/>
    <cellStyle name="RowTitles1-Detail 7 2 3 2" xfId="21357"/>
    <cellStyle name="RowTitles1-Detail 7 2 3 2 2" xfId="21358"/>
    <cellStyle name="RowTitles1-Detail 7 2 3 2 2 2" xfId="21359"/>
    <cellStyle name="RowTitles1-Detail 7 2 3 2 3" xfId="21360"/>
    <cellStyle name="RowTitles1-Detail 7 2 3 3" xfId="21361"/>
    <cellStyle name="RowTitles1-Detail 7 2 3 3 2" xfId="21362"/>
    <cellStyle name="RowTitles1-Detail 7 2 3 3 2 2" xfId="21363"/>
    <cellStyle name="RowTitles1-Detail 7 2 3 4" xfId="21364"/>
    <cellStyle name="RowTitles1-Detail 7 2 3 4 2" xfId="21365"/>
    <cellStyle name="RowTitles1-Detail 7 2 3 5" xfId="21366"/>
    <cellStyle name="RowTitles1-Detail 7 2 4" xfId="21367"/>
    <cellStyle name="RowTitles1-Detail 7 2 4 2" xfId="21368"/>
    <cellStyle name="RowTitles1-Detail 7 2 5" xfId="21369"/>
    <cellStyle name="RowTitles1-Detail 7 2 5 2" xfId="21370"/>
    <cellStyle name="RowTitles1-Detail 7 2 5 2 2" xfId="21371"/>
    <cellStyle name="RowTitles1-Detail 7 2 6" xfId="21372"/>
    <cellStyle name="RowTitles1-Detail 7 2 6 2" xfId="21373"/>
    <cellStyle name="RowTitles1-Detail 7 2 7" xfId="21374"/>
    <cellStyle name="RowTitles1-Detail 7 3" xfId="21375"/>
    <cellStyle name="RowTitles1-Detail 7 3 2" xfId="21376"/>
    <cellStyle name="RowTitles1-Detail 7 3 2 2" xfId="21377"/>
    <cellStyle name="RowTitles1-Detail 7 3 2 2 2" xfId="21378"/>
    <cellStyle name="RowTitles1-Detail 7 3 2 2 2 2" xfId="21379"/>
    <cellStyle name="RowTitles1-Detail 7 3 2 2 3" xfId="21380"/>
    <cellStyle name="RowTitles1-Detail 7 3 2 3" xfId="21381"/>
    <cellStyle name="RowTitles1-Detail 7 3 2 3 2" xfId="21382"/>
    <cellStyle name="RowTitles1-Detail 7 3 2 3 2 2" xfId="21383"/>
    <cellStyle name="RowTitles1-Detail 7 3 2 4" xfId="21384"/>
    <cellStyle name="RowTitles1-Detail 7 3 2 4 2" xfId="21385"/>
    <cellStyle name="RowTitles1-Detail 7 3 2 5" xfId="21386"/>
    <cellStyle name="RowTitles1-Detail 7 3 3" xfId="21387"/>
    <cellStyle name="RowTitles1-Detail 7 3 3 2" xfId="21388"/>
    <cellStyle name="RowTitles1-Detail 7 3 3 2 2" xfId="21389"/>
    <cellStyle name="RowTitles1-Detail 7 3 3 2 2 2" xfId="21390"/>
    <cellStyle name="RowTitles1-Detail 7 3 3 2 3" xfId="21391"/>
    <cellStyle name="RowTitles1-Detail 7 3 3 3" xfId="21392"/>
    <cellStyle name="RowTitles1-Detail 7 3 3 3 2" xfId="21393"/>
    <cellStyle name="RowTitles1-Detail 7 3 3 3 2 2" xfId="21394"/>
    <cellStyle name="RowTitles1-Detail 7 3 3 4" xfId="21395"/>
    <cellStyle name="RowTitles1-Detail 7 3 3 4 2" xfId="21396"/>
    <cellStyle name="RowTitles1-Detail 7 3 3 5" xfId="21397"/>
    <cellStyle name="RowTitles1-Detail 7 3 4" xfId="21398"/>
    <cellStyle name="RowTitles1-Detail 7 3 4 2" xfId="21399"/>
    <cellStyle name="RowTitles1-Detail 7 3 4 2 2" xfId="21400"/>
    <cellStyle name="RowTitles1-Detail 7 3 4 3" xfId="21401"/>
    <cellStyle name="RowTitles1-Detail 7 3 5" xfId="21402"/>
    <cellStyle name="RowTitles1-Detail 7 3 5 2" xfId="21403"/>
    <cellStyle name="RowTitles1-Detail 7 3 5 2 2" xfId="21404"/>
    <cellStyle name="RowTitles1-Detail 7 4" xfId="21405"/>
    <cellStyle name="RowTitles1-Detail 7 4 2" xfId="21406"/>
    <cellStyle name="RowTitles1-Detail 7 4 2 2" xfId="21407"/>
    <cellStyle name="RowTitles1-Detail 7 4 2 2 2" xfId="21408"/>
    <cellStyle name="RowTitles1-Detail 7 4 2 2 2 2" xfId="21409"/>
    <cellStyle name="RowTitles1-Detail 7 4 2 2 3" xfId="21410"/>
    <cellStyle name="RowTitles1-Detail 7 4 2 3" xfId="21411"/>
    <cellStyle name="RowTitles1-Detail 7 4 2 3 2" xfId="21412"/>
    <cellStyle name="RowTitles1-Detail 7 4 2 3 2 2" xfId="21413"/>
    <cellStyle name="RowTitles1-Detail 7 4 2 4" xfId="21414"/>
    <cellStyle name="RowTitles1-Detail 7 4 2 4 2" xfId="21415"/>
    <cellStyle name="RowTitles1-Detail 7 4 2 5" xfId="21416"/>
    <cellStyle name="RowTitles1-Detail 7 4 3" xfId="21417"/>
    <cellStyle name="RowTitles1-Detail 7 4 3 2" xfId="21418"/>
    <cellStyle name="RowTitles1-Detail 7 4 3 2 2" xfId="21419"/>
    <cellStyle name="RowTitles1-Detail 7 4 3 2 2 2" xfId="21420"/>
    <cellStyle name="RowTitles1-Detail 7 4 3 2 3" xfId="21421"/>
    <cellStyle name="RowTitles1-Detail 7 4 3 3" xfId="21422"/>
    <cellStyle name="RowTitles1-Detail 7 4 3 3 2" xfId="21423"/>
    <cellStyle name="RowTitles1-Detail 7 4 3 3 2 2" xfId="21424"/>
    <cellStyle name="RowTitles1-Detail 7 4 3 4" xfId="21425"/>
    <cellStyle name="RowTitles1-Detail 7 4 3 4 2" xfId="21426"/>
    <cellStyle name="RowTitles1-Detail 7 4 3 5" xfId="21427"/>
    <cellStyle name="RowTitles1-Detail 7 4 4" xfId="21428"/>
    <cellStyle name="RowTitles1-Detail 7 4 4 2" xfId="21429"/>
    <cellStyle name="RowTitles1-Detail 7 4 4 2 2" xfId="21430"/>
    <cellStyle name="RowTitles1-Detail 7 4 4 3" xfId="21431"/>
    <cellStyle name="RowTitles1-Detail 7 4 5" xfId="21432"/>
    <cellStyle name="RowTitles1-Detail 7 4 5 2" xfId="21433"/>
    <cellStyle name="RowTitles1-Detail 7 4 5 2 2" xfId="21434"/>
    <cellStyle name="RowTitles1-Detail 7 4 6" xfId="21435"/>
    <cellStyle name="RowTitles1-Detail 7 4 6 2" xfId="21436"/>
    <cellStyle name="RowTitles1-Detail 7 4 7" xfId="21437"/>
    <cellStyle name="RowTitles1-Detail 7 5" xfId="21438"/>
    <cellStyle name="RowTitles1-Detail 7 5 2" xfId="21439"/>
    <cellStyle name="RowTitles1-Detail 7 5 2 2" xfId="21440"/>
    <cellStyle name="RowTitles1-Detail 7 5 2 2 2" xfId="21441"/>
    <cellStyle name="RowTitles1-Detail 7 5 2 2 2 2" xfId="21442"/>
    <cellStyle name="RowTitles1-Detail 7 5 2 2 3" xfId="21443"/>
    <cellStyle name="RowTitles1-Detail 7 5 2 3" xfId="21444"/>
    <cellStyle name="RowTitles1-Detail 7 5 2 3 2" xfId="21445"/>
    <cellStyle name="RowTitles1-Detail 7 5 2 3 2 2" xfId="21446"/>
    <cellStyle name="RowTitles1-Detail 7 5 2 4" xfId="21447"/>
    <cellStyle name="RowTitles1-Detail 7 5 2 4 2" xfId="21448"/>
    <cellStyle name="RowTitles1-Detail 7 5 2 5" xfId="21449"/>
    <cellStyle name="RowTitles1-Detail 7 5 3" xfId="21450"/>
    <cellStyle name="RowTitles1-Detail 7 5 3 2" xfId="21451"/>
    <cellStyle name="RowTitles1-Detail 7 5 3 2 2" xfId="21452"/>
    <cellStyle name="RowTitles1-Detail 7 5 3 2 2 2" xfId="21453"/>
    <cellStyle name="RowTitles1-Detail 7 5 3 2 3" xfId="21454"/>
    <cellStyle name="RowTitles1-Detail 7 5 3 3" xfId="21455"/>
    <cellStyle name="RowTitles1-Detail 7 5 3 3 2" xfId="21456"/>
    <cellStyle name="RowTitles1-Detail 7 5 3 3 2 2" xfId="21457"/>
    <cellStyle name="RowTitles1-Detail 7 5 3 4" xfId="21458"/>
    <cellStyle name="RowTitles1-Detail 7 5 3 4 2" xfId="21459"/>
    <cellStyle name="RowTitles1-Detail 7 5 3 5" xfId="21460"/>
    <cellStyle name="RowTitles1-Detail 7 5 4" xfId="21461"/>
    <cellStyle name="RowTitles1-Detail 7 5 4 2" xfId="21462"/>
    <cellStyle name="RowTitles1-Detail 7 5 4 2 2" xfId="21463"/>
    <cellStyle name="RowTitles1-Detail 7 5 4 3" xfId="21464"/>
    <cellStyle name="RowTitles1-Detail 7 5 5" xfId="21465"/>
    <cellStyle name="RowTitles1-Detail 7 5 5 2" xfId="21466"/>
    <cellStyle name="RowTitles1-Detail 7 5 5 2 2" xfId="21467"/>
    <cellStyle name="RowTitles1-Detail 7 5 6" xfId="21468"/>
    <cellStyle name="RowTitles1-Detail 7 5 6 2" xfId="21469"/>
    <cellStyle name="RowTitles1-Detail 7 5 7" xfId="21470"/>
    <cellStyle name="RowTitles1-Detail 7 6" xfId="21471"/>
    <cellStyle name="RowTitles1-Detail 7 6 2" xfId="21472"/>
    <cellStyle name="RowTitles1-Detail 7 6 2 2" xfId="21473"/>
    <cellStyle name="RowTitles1-Detail 7 6 2 2 2" xfId="21474"/>
    <cellStyle name="RowTitles1-Detail 7 6 2 2 2 2" xfId="21475"/>
    <cellStyle name="RowTitles1-Detail 7 6 2 2 3" xfId="21476"/>
    <cellStyle name="RowTitles1-Detail 7 6 2 3" xfId="21477"/>
    <cellStyle name="RowTitles1-Detail 7 6 2 3 2" xfId="21478"/>
    <cellStyle name="RowTitles1-Detail 7 6 2 3 2 2" xfId="21479"/>
    <cellStyle name="RowTitles1-Detail 7 6 2 4" xfId="21480"/>
    <cellStyle name="RowTitles1-Detail 7 6 2 4 2" xfId="21481"/>
    <cellStyle name="RowTitles1-Detail 7 6 2 5" xfId="21482"/>
    <cellStyle name="RowTitles1-Detail 7 6 3" xfId="21483"/>
    <cellStyle name="RowTitles1-Detail 7 6 3 2" xfId="21484"/>
    <cellStyle name="RowTitles1-Detail 7 6 3 2 2" xfId="21485"/>
    <cellStyle name="RowTitles1-Detail 7 6 3 2 2 2" xfId="21486"/>
    <cellStyle name="RowTitles1-Detail 7 6 3 2 3" xfId="21487"/>
    <cellStyle name="RowTitles1-Detail 7 6 3 3" xfId="21488"/>
    <cellStyle name="RowTitles1-Detail 7 6 3 3 2" xfId="21489"/>
    <cellStyle name="RowTitles1-Detail 7 6 3 3 2 2" xfId="21490"/>
    <cellStyle name="RowTitles1-Detail 7 6 3 4" xfId="21491"/>
    <cellStyle name="RowTitles1-Detail 7 6 3 4 2" xfId="21492"/>
    <cellStyle name="RowTitles1-Detail 7 6 3 5" xfId="21493"/>
    <cellStyle name="RowTitles1-Detail 7 6 4" xfId="21494"/>
    <cellStyle name="RowTitles1-Detail 7 6 4 2" xfId="21495"/>
    <cellStyle name="RowTitles1-Detail 7 6 4 2 2" xfId="21496"/>
    <cellStyle name="RowTitles1-Detail 7 6 4 3" xfId="21497"/>
    <cellStyle name="RowTitles1-Detail 7 6 5" xfId="21498"/>
    <cellStyle name="RowTitles1-Detail 7 6 5 2" xfId="21499"/>
    <cellStyle name="RowTitles1-Detail 7 6 5 2 2" xfId="21500"/>
    <cellStyle name="RowTitles1-Detail 7 6 6" xfId="21501"/>
    <cellStyle name="RowTitles1-Detail 7 6 6 2" xfId="21502"/>
    <cellStyle name="RowTitles1-Detail 7 6 7" xfId="21503"/>
    <cellStyle name="RowTitles1-Detail 7 7" xfId="21504"/>
    <cellStyle name="RowTitles1-Detail 7 7 2" xfId="21505"/>
    <cellStyle name="RowTitles1-Detail 7 7 2 2" xfId="21506"/>
    <cellStyle name="RowTitles1-Detail 7 7 2 2 2" xfId="21507"/>
    <cellStyle name="RowTitles1-Detail 7 7 2 3" xfId="21508"/>
    <cellStyle name="RowTitles1-Detail 7 7 3" xfId="21509"/>
    <cellStyle name="RowTitles1-Detail 7 7 3 2" xfId="21510"/>
    <cellStyle name="RowTitles1-Detail 7 7 3 2 2" xfId="21511"/>
    <cellStyle name="RowTitles1-Detail 7 7 4" xfId="21512"/>
    <cellStyle name="RowTitles1-Detail 7 7 4 2" xfId="21513"/>
    <cellStyle name="RowTitles1-Detail 7 7 5" xfId="21514"/>
    <cellStyle name="RowTitles1-Detail 7 8" xfId="21515"/>
    <cellStyle name="RowTitles1-Detail 7 8 2" xfId="21516"/>
    <cellStyle name="RowTitles1-Detail 7 8 2 2" xfId="21517"/>
    <cellStyle name="RowTitles1-Detail 7 8 2 2 2" xfId="21518"/>
    <cellStyle name="RowTitles1-Detail 7 8 2 3" xfId="21519"/>
    <cellStyle name="RowTitles1-Detail 7 8 3" xfId="21520"/>
    <cellStyle name="RowTitles1-Detail 7 8 3 2" xfId="21521"/>
    <cellStyle name="RowTitles1-Detail 7 8 3 2 2" xfId="21522"/>
    <cellStyle name="RowTitles1-Detail 7 8 4" xfId="21523"/>
    <cellStyle name="RowTitles1-Detail 7 8 4 2" xfId="21524"/>
    <cellStyle name="RowTitles1-Detail 7 8 5" xfId="21525"/>
    <cellStyle name="RowTitles1-Detail 7 9" xfId="21526"/>
    <cellStyle name="RowTitles1-Detail 7 9 2" xfId="21527"/>
    <cellStyle name="RowTitles1-Detail 7 9 2 2" xfId="21528"/>
    <cellStyle name="RowTitles1-Detail 7_STUD aligned by INSTIT" xfId="21529"/>
    <cellStyle name="RowTitles1-Detail 8" xfId="21530"/>
    <cellStyle name="RowTitles1-Detail 8 2" xfId="21531"/>
    <cellStyle name="RowTitles1-Detail 8 2 2" xfId="21532"/>
    <cellStyle name="RowTitles1-Detail 8 2 2 2" xfId="21533"/>
    <cellStyle name="RowTitles1-Detail 8 2 2 2 2" xfId="21534"/>
    <cellStyle name="RowTitles1-Detail 8 2 2 3" xfId="21535"/>
    <cellStyle name="RowTitles1-Detail 8 2 3" xfId="21536"/>
    <cellStyle name="RowTitles1-Detail 8 2 3 2" xfId="21537"/>
    <cellStyle name="RowTitles1-Detail 8 2 3 2 2" xfId="21538"/>
    <cellStyle name="RowTitles1-Detail 8 2 4" xfId="21539"/>
    <cellStyle name="RowTitles1-Detail 8 2 4 2" xfId="21540"/>
    <cellStyle name="RowTitles1-Detail 8 2 5" xfId="21541"/>
    <cellStyle name="RowTitles1-Detail 8 3" xfId="21542"/>
    <cellStyle name="RowTitles1-Detail 8 3 2" xfId="21543"/>
    <cellStyle name="RowTitles1-Detail 8 3 2 2" xfId="21544"/>
    <cellStyle name="RowTitles1-Detail 8 3 2 2 2" xfId="21545"/>
    <cellStyle name="RowTitles1-Detail 8 3 2 3" xfId="21546"/>
    <cellStyle name="RowTitles1-Detail 8 3 3" xfId="21547"/>
    <cellStyle name="RowTitles1-Detail 8 3 3 2" xfId="21548"/>
    <cellStyle name="RowTitles1-Detail 8 3 3 2 2" xfId="21549"/>
    <cellStyle name="RowTitles1-Detail 8 3 4" xfId="21550"/>
    <cellStyle name="RowTitles1-Detail 8 3 4 2" xfId="21551"/>
    <cellStyle name="RowTitles1-Detail 8 3 5" xfId="21552"/>
    <cellStyle name="RowTitles1-Detail 8 4" xfId="21553"/>
    <cellStyle name="RowTitles1-Detail 8 4 2" xfId="21554"/>
    <cellStyle name="RowTitles1-Detail 8 5" xfId="21555"/>
    <cellStyle name="RowTitles1-Detail 8 5 2" xfId="21556"/>
    <cellStyle name="RowTitles1-Detail 8 5 2 2" xfId="21557"/>
    <cellStyle name="RowTitles1-Detail 9" xfId="21558"/>
    <cellStyle name="RowTitles1-Detail 9 2" xfId="21559"/>
    <cellStyle name="RowTitles1-Detail 9 2 2" xfId="21560"/>
    <cellStyle name="RowTitles1-Detail 9 2 2 2" xfId="21561"/>
    <cellStyle name="RowTitles1-Detail 9 2 2 2 2" xfId="21562"/>
    <cellStyle name="RowTitles1-Detail 9 2 2 3" xfId="21563"/>
    <cellStyle name="RowTitles1-Detail 9 2 3" xfId="21564"/>
    <cellStyle name="RowTitles1-Detail 9 2 3 2" xfId="21565"/>
    <cellStyle name="RowTitles1-Detail 9 2 3 2 2" xfId="21566"/>
    <cellStyle name="RowTitles1-Detail 9 2 4" xfId="21567"/>
    <cellStyle name="RowTitles1-Detail 9 2 4 2" xfId="21568"/>
    <cellStyle name="RowTitles1-Detail 9 2 5" xfId="21569"/>
    <cellStyle name="RowTitles1-Detail 9 3" xfId="21570"/>
    <cellStyle name="RowTitles1-Detail 9 3 2" xfId="21571"/>
    <cellStyle name="RowTitles1-Detail 9 3 2 2" xfId="21572"/>
    <cellStyle name="RowTitles1-Detail 9 3 2 2 2" xfId="21573"/>
    <cellStyle name="RowTitles1-Detail 9 3 2 3" xfId="21574"/>
    <cellStyle name="RowTitles1-Detail 9 3 3" xfId="21575"/>
    <cellStyle name="RowTitles1-Detail 9 3 3 2" xfId="21576"/>
    <cellStyle name="RowTitles1-Detail 9 3 3 2 2" xfId="21577"/>
    <cellStyle name="RowTitles1-Detail 9 3 4" xfId="21578"/>
    <cellStyle name="RowTitles1-Detail 9 3 4 2" xfId="21579"/>
    <cellStyle name="RowTitles1-Detail 9 3 5" xfId="21580"/>
    <cellStyle name="RowTitles1-Detail 9 4" xfId="21581"/>
    <cellStyle name="RowTitles1-Detail 9 4 2" xfId="21582"/>
    <cellStyle name="RowTitles1-Detail 9 5" xfId="21583"/>
    <cellStyle name="RowTitles1-Detail 9 5 2" xfId="21584"/>
    <cellStyle name="RowTitles1-Detail 9 5 2 2" xfId="21585"/>
    <cellStyle name="RowTitles1-Detail 9 5 3" xfId="21586"/>
    <cellStyle name="RowTitles1-Detail 9 6" xfId="21587"/>
    <cellStyle name="RowTitles1-Detail 9 6 2" xfId="21588"/>
    <cellStyle name="RowTitles1-Detail 9 6 2 2" xfId="21589"/>
    <cellStyle name="RowTitles1-Detail 9 7" xfId="21590"/>
    <cellStyle name="RowTitles1-Detail 9 7 2" xfId="21591"/>
    <cellStyle name="RowTitles1-Detail 9 8" xfId="21592"/>
    <cellStyle name="RowTitles1-Detail_STUD aligned by INSTIT" xfId="21593"/>
    <cellStyle name="RowTitles-Col2" xfId="44"/>
    <cellStyle name="RowTitles-Col2 10" xfId="21594"/>
    <cellStyle name="RowTitles-Col2 10 2" xfId="21595"/>
    <cellStyle name="RowTitles-Col2 10 2 2" xfId="21596"/>
    <cellStyle name="RowTitles-Col2 10 2 2 2" xfId="21597"/>
    <cellStyle name="RowTitles-Col2 10 2 2 3" xfId="21598"/>
    <cellStyle name="RowTitles-Col2 10 2 3" xfId="21599"/>
    <cellStyle name="RowTitles-Col2 10 2 3 2" xfId="21600"/>
    <cellStyle name="RowTitles-Col2 10 2 3 2 2" xfId="21601"/>
    <cellStyle name="RowTitles-Col2 10 2 4" xfId="21602"/>
    <cellStyle name="RowTitles-Col2 10 3" xfId="21603"/>
    <cellStyle name="RowTitles-Col2 10 3 2" xfId="21604"/>
    <cellStyle name="RowTitles-Col2 10 3 2 2" xfId="21605"/>
    <cellStyle name="RowTitles-Col2 10 3 2 3" xfId="21606"/>
    <cellStyle name="RowTitles-Col2 10 3 3" xfId="21607"/>
    <cellStyle name="RowTitles-Col2 10 3 3 2" xfId="21608"/>
    <cellStyle name="RowTitles-Col2 10 3 3 2 2" xfId="21609"/>
    <cellStyle name="RowTitles-Col2 10 3 4" xfId="21610"/>
    <cellStyle name="RowTitles-Col2 10 4" xfId="21611"/>
    <cellStyle name="RowTitles-Col2 10 4 2" xfId="21612"/>
    <cellStyle name="RowTitles-Col2 10 4 3" xfId="21613"/>
    <cellStyle name="RowTitles-Col2 10 5" xfId="21614"/>
    <cellStyle name="RowTitles-Col2 10 5 2" xfId="21615"/>
    <cellStyle name="RowTitles-Col2 10 5 2 2" xfId="21616"/>
    <cellStyle name="RowTitles-Col2 10 6" xfId="21617"/>
    <cellStyle name="RowTitles-Col2 10 6 2" xfId="21618"/>
    <cellStyle name="RowTitles-Col2 11" xfId="21619"/>
    <cellStyle name="RowTitles-Col2 11 2" xfId="21620"/>
    <cellStyle name="RowTitles-Col2 11 2 2" xfId="21621"/>
    <cellStyle name="RowTitles-Col2 11 2 2 2" xfId="21622"/>
    <cellStyle name="RowTitles-Col2 11 2 2 3" xfId="21623"/>
    <cellStyle name="RowTitles-Col2 11 2 3" xfId="21624"/>
    <cellStyle name="RowTitles-Col2 11 2 3 2" xfId="21625"/>
    <cellStyle name="RowTitles-Col2 11 2 3 2 2" xfId="21626"/>
    <cellStyle name="RowTitles-Col2 11 2 4" xfId="21627"/>
    <cellStyle name="RowTitles-Col2 11 3" xfId="21628"/>
    <cellStyle name="RowTitles-Col2 11 3 2" xfId="21629"/>
    <cellStyle name="RowTitles-Col2 11 3 2 2" xfId="21630"/>
    <cellStyle name="RowTitles-Col2 11 3 2 3" xfId="21631"/>
    <cellStyle name="RowTitles-Col2 11 3 3" xfId="21632"/>
    <cellStyle name="RowTitles-Col2 11 3 3 2" xfId="21633"/>
    <cellStyle name="RowTitles-Col2 11 3 3 2 2" xfId="21634"/>
    <cellStyle name="RowTitles-Col2 11 3 4" xfId="21635"/>
    <cellStyle name="RowTitles-Col2 11 4" xfId="21636"/>
    <cellStyle name="RowTitles-Col2 11 4 2" xfId="21637"/>
    <cellStyle name="RowTitles-Col2 11 4 3" xfId="21638"/>
    <cellStyle name="RowTitles-Col2 11 5" xfId="21639"/>
    <cellStyle name="RowTitles-Col2 11 5 2" xfId="21640"/>
    <cellStyle name="RowTitles-Col2 11 5 2 2" xfId="21641"/>
    <cellStyle name="RowTitles-Col2 11 6" xfId="21642"/>
    <cellStyle name="RowTitles-Col2 11 6 2" xfId="21643"/>
    <cellStyle name="RowTitles-Col2 12" xfId="21644"/>
    <cellStyle name="RowTitles-Col2 12 2" xfId="21645"/>
    <cellStyle name="RowTitles-Col2 12 2 2" xfId="21646"/>
    <cellStyle name="RowTitles-Col2 12 2 3" xfId="21647"/>
    <cellStyle name="RowTitles-Col2 12 3" xfId="21648"/>
    <cellStyle name="RowTitles-Col2 12 3 2" xfId="21649"/>
    <cellStyle name="RowTitles-Col2 12 3 2 2" xfId="21650"/>
    <cellStyle name="RowTitles-Col2 12 4" xfId="21651"/>
    <cellStyle name="RowTitles-Col2 13" xfId="21652"/>
    <cellStyle name="RowTitles-Col2 14" xfId="21653"/>
    <cellStyle name="RowTitles-Col2 15" xfId="21654"/>
    <cellStyle name="RowTitles-Col2 16" xfId="21655"/>
    <cellStyle name="RowTitles-Col2 17" xfId="21656"/>
    <cellStyle name="RowTitles-Col2 2" xfId="97"/>
    <cellStyle name="RowTitles-Col2 2 10" xfId="21657"/>
    <cellStyle name="RowTitles-Col2 2 10 2" xfId="21658"/>
    <cellStyle name="RowTitles-Col2 2 10 2 2" xfId="21659"/>
    <cellStyle name="RowTitles-Col2 2 10 2 2 2" xfId="21660"/>
    <cellStyle name="RowTitles-Col2 2 10 2 2 3" xfId="21661"/>
    <cellStyle name="RowTitles-Col2 2 10 2 3" xfId="21662"/>
    <cellStyle name="RowTitles-Col2 2 10 2 3 2" xfId="21663"/>
    <cellStyle name="RowTitles-Col2 2 10 2 3 2 2" xfId="21664"/>
    <cellStyle name="RowTitles-Col2 2 10 2 4" xfId="21665"/>
    <cellStyle name="RowTitles-Col2 2 10 3" xfId="21666"/>
    <cellStyle name="RowTitles-Col2 2 10 3 2" xfId="21667"/>
    <cellStyle name="RowTitles-Col2 2 10 3 2 2" xfId="21668"/>
    <cellStyle name="RowTitles-Col2 2 10 3 2 3" xfId="21669"/>
    <cellStyle name="RowTitles-Col2 2 10 3 3" xfId="21670"/>
    <cellStyle name="RowTitles-Col2 2 10 3 3 2" xfId="21671"/>
    <cellStyle name="RowTitles-Col2 2 10 3 3 2 2" xfId="21672"/>
    <cellStyle name="RowTitles-Col2 2 10 3 4" xfId="21673"/>
    <cellStyle name="RowTitles-Col2 2 10 4" xfId="21674"/>
    <cellStyle name="RowTitles-Col2 2 10 4 2" xfId="21675"/>
    <cellStyle name="RowTitles-Col2 2 10 4 3" xfId="21676"/>
    <cellStyle name="RowTitles-Col2 2 10 5" xfId="21677"/>
    <cellStyle name="RowTitles-Col2 2 10 5 2" xfId="21678"/>
    <cellStyle name="RowTitles-Col2 2 10 5 2 2" xfId="21679"/>
    <cellStyle name="RowTitles-Col2 2 10 6" xfId="21680"/>
    <cellStyle name="RowTitles-Col2 2 10 6 2" xfId="21681"/>
    <cellStyle name="RowTitles-Col2 2 11" xfId="21682"/>
    <cellStyle name="RowTitles-Col2 2 11 2" xfId="21683"/>
    <cellStyle name="RowTitles-Col2 2 11 2 2" xfId="21684"/>
    <cellStyle name="RowTitles-Col2 2 11 2 2 2" xfId="21685"/>
    <cellStyle name="RowTitles-Col2 2 11 2 2 3" xfId="21686"/>
    <cellStyle name="RowTitles-Col2 2 11 2 3" xfId="21687"/>
    <cellStyle name="RowTitles-Col2 2 11 2 3 2" xfId="21688"/>
    <cellStyle name="RowTitles-Col2 2 11 2 3 2 2" xfId="21689"/>
    <cellStyle name="RowTitles-Col2 2 11 2 4" xfId="21690"/>
    <cellStyle name="RowTitles-Col2 2 11 3" xfId="21691"/>
    <cellStyle name="RowTitles-Col2 2 11 3 2" xfId="21692"/>
    <cellStyle name="RowTitles-Col2 2 11 3 2 2" xfId="21693"/>
    <cellStyle name="RowTitles-Col2 2 11 3 2 3" xfId="21694"/>
    <cellStyle name="RowTitles-Col2 2 11 3 3" xfId="21695"/>
    <cellStyle name="RowTitles-Col2 2 11 3 3 2" xfId="21696"/>
    <cellStyle name="RowTitles-Col2 2 11 3 3 2 2" xfId="21697"/>
    <cellStyle name="RowTitles-Col2 2 11 3 4" xfId="21698"/>
    <cellStyle name="RowTitles-Col2 2 11 4" xfId="21699"/>
    <cellStyle name="RowTitles-Col2 2 11 4 2" xfId="21700"/>
    <cellStyle name="RowTitles-Col2 2 11 4 3" xfId="21701"/>
    <cellStyle name="RowTitles-Col2 2 11 5" xfId="21702"/>
    <cellStyle name="RowTitles-Col2 2 11 5 2" xfId="21703"/>
    <cellStyle name="RowTitles-Col2 2 11 5 2 2" xfId="21704"/>
    <cellStyle name="RowTitles-Col2 2 11 6" xfId="21705"/>
    <cellStyle name="RowTitles-Col2 2 11 6 2" xfId="21706"/>
    <cellStyle name="RowTitles-Col2 2 12" xfId="21707"/>
    <cellStyle name="RowTitles-Col2 2 12 2" xfId="21708"/>
    <cellStyle name="RowTitles-Col2 2 12 2 2" xfId="21709"/>
    <cellStyle name="RowTitles-Col2 2 12 2 3" xfId="21710"/>
    <cellStyle name="RowTitles-Col2 2 12 3" xfId="21711"/>
    <cellStyle name="RowTitles-Col2 2 12 3 2" xfId="21712"/>
    <cellStyle name="RowTitles-Col2 2 12 3 2 2" xfId="21713"/>
    <cellStyle name="RowTitles-Col2 2 12 4" xfId="21714"/>
    <cellStyle name="RowTitles-Col2 2 13" xfId="21715"/>
    <cellStyle name="RowTitles-Col2 2 14" xfId="21716"/>
    <cellStyle name="RowTitles-Col2 2 15" xfId="21717"/>
    <cellStyle name="RowTitles-Col2 2 16" xfId="21718"/>
    <cellStyle name="RowTitles-Col2 2 17" xfId="21719"/>
    <cellStyle name="RowTitles-Col2 2 18" xfId="21720"/>
    <cellStyle name="RowTitles-Col2 2 2" xfId="21721"/>
    <cellStyle name="RowTitles-Col2 2 2 10" xfId="21722"/>
    <cellStyle name="RowTitles-Col2 2 2 10 2" xfId="21723"/>
    <cellStyle name="RowTitles-Col2 2 2 10 2 2" xfId="21724"/>
    <cellStyle name="RowTitles-Col2 2 2 10 2 2 2" xfId="21725"/>
    <cellStyle name="RowTitles-Col2 2 2 10 2 2 3" xfId="21726"/>
    <cellStyle name="RowTitles-Col2 2 2 10 2 3" xfId="21727"/>
    <cellStyle name="RowTitles-Col2 2 2 10 2 3 2" xfId="21728"/>
    <cellStyle name="RowTitles-Col2 2 2 10 2 3 2 2" xfId="21729"/>
    <cellStyle name="RowTitles-Col2 2 2 10 2 4" xfId="21730"/>
    <cellStyle name="RowTitles-Col2 2 2 10 3" xfId="21731"/>
    <cellStyle name="RowTitles-Col2 2 2 10 3 2" xfId="21732"/>
    <cellStyle name="RowTitles-Col2 2 2 10 3 2 2" xfId="21733"/>
    <cellStyle name="RowTitles-Col2 2 2 10 3 2 3" xfId="21734"/>
    <cellStyle name="RowTitles-Col2 2 2 10 3 3" xfId="21735"/>
    <cellStyle name="RowTitles-Col2 2 2 10 3 3 2" xfId="21736"/>
    <cellStyle name="RowTitles-Col2 2 2 10 3 3 2 2" xfId="21737"/>
    <cellStyle name="RowTitles-Col2 2 2 10 3 4" xfId="21738"/>
    <cellStyle name="RowTitles-Col2 2 2 10 4" xfId="21739"/>
    <cellStyle name="RowTitles-Col2 2 2 10 4 2" xfId="21740"/>
    <cellStyle name="RowTitles-Col2 2 2 10 4 3" xfId="21741"/>
    <cellStyle name="RowTitles-Col2 2 2 10 5" xfId="21742"/>
    <cellStyle name="RowTitles-Col2 2 2 10 5 2" xfId="21743"/>
    <cellStyle name="RowTitles-Col2 2 2 10 5 2 2" xfId="21744"/>
    <cellStyle name="RowTitles-Col2 2 2 10 6" xfId="21745"/>
    <cellStyle name="RowTitles-Col2 2 2 10 6 2" xfId="21746"/>
    <cellStyle name="RowTitles-Col2 2 2 11" xfId="21747"/>
    <cellStyle name="RowTitles-Col2 2 2 11 2" xfId="21748"/>
    <cellStyle name="RowTitles-Col2 2 2 11 2 2" xfId="21749"/>
    <cellStyle name="RowTitles-Col2 2 2 11 2 3" xfId="21750"/>
    <cellStyle name="RowTitles-Col2 2 2 11 3" xfId="21751"/>
    <cellStyle name="RowTitles-Col2 2 2 11 3 2" xfId="21752"/>
    <cellStyle name="RowTitles-Col2 2 2 11 3 2 2" xfId="21753"/>
    <cellStyle name="RowTitles-Col2 2 2 11 4" xfId="21754"/>
    <cellStyle name="RowTitles-Col2 2 2 12" xfId="21755"/>
    <cellStyle name="RowTitles-Col2 2 2 2" xfId="21756"/>
    <cellStyle name="RowTitles-Col2 2 2 2 10" xfId="21757"/>
    <cellStyle name="RowTitles-Col2 2 2 2 10 2" xfId="21758"/>
    <cellStyle name="RowTitles-Col2 2 2 2 10 2 2" xfId="21759"/>
    <cellStyle name="RowTitles-Col2 2 2 2 10 2 3" xfId="21760"/>
    <cellStyle name="RowTitles-Col2 2 2 2 10 3" xfId="21761"/>
    <cellStyle name="RowTitles-Col2 2 2 2 10 3 2" xfId="21762"/>
    <cellStyle name="RowTitles-Col2 2 2 2 10 3 2 2" xfId="21763"/>
    <cellStyle name="RowTitles-Col2 2 2 2 10 4" xfId="21764"/>
    <cellStyle name="RowTitles-Col2 2 2 2 11" xfId="21765"/>
    <cellStyle name="RowTitles-Col2 2 2 2 2" xfId="21766"/>
    <cellStyle name="RowTitles-Col2 2 2 2 2 2" xfId="21767"/>
    <cellStyle name="RowTitles-Col2 2 2 2 2 2 2" xfId="21768"/>
    <cellStyle name="RowTitles-Col2 2 2 2 2 2 2 2" xfId="21769"/>
    <cellStyle name="RowTitles-Col2 2 2 2 2 2 2 2 2" xfId="21770"/>
    <cellStyle name="RowTitles-Col2 2 2 2 2 2 2 2 3" xfId="21771"/>
    <cellStyle name="RowTitles-Col2 2 2 2 2 2 2 3" xfId="21772"/>
    <cellStyle name="RowTitles-Col2 2 2 2 2 2 2 3 2" xfId="21773"/>
    <cellStyle name="RowTitles-Col2 2 2 2 2 2 2 3 2 2" xfId="21774"/>
    <cellStyle name="RowTitles-Col2 2 2 2 2 2 2 4" xfId="21775"/>
    <cellStyle name="RowTitles-Col2 2 2 2 2 2 3" xfId="21776"/>
    <cellStyle name="RowTitles-Col2 2 2 2 2 2 3 2" xfId="21777"/>
    <cellStyle name="RowTitles-Col2 2 2 2 2 2 3 2 2" xfId="21778"/>
    <cellStyle name="RowTitles-Col2 2 2 2 2 2 3 2 3" xfId="21779"/>
    <cellStyle name="RowTitles-Col2 2 2 2 2 2 3 3" xfId="21780"/>
    <cellStyle name="RowTitles-Col2 2 2 2 2 2 3 3 2" xfId="21781"/>
    <cellStyle name="RowTitles-Col2 2 2 2 2 2 3 3 2 2" xfId="21782"/>
    <cellStyle name="RowTitles-Col2 2 2 2 2 2 3 4" xfId="21783"/>
    <cellStyle name="RowTitles-Col2 2 2 2 2 2 3 4 2" xfId="21784"/>
    <cellStyle name="RowTitles-Col2 2 2 2 2 2 4" xfId="21785"/>
    <cellStyle name="RowTitles-Col2 2 2 2 2 3" xfId="21786"/>
    <cellStyle name="RowTitles-Col2 2 2 2 2 3 2" xfId="21787"/>
    <cellStyle name="RowTitles-Col2 2 2 2 2 3 2 2" xfId="21788"/>
    <cellStyle name="RowTitles-Col2 2 2 2 2 3 2 2 2" xfId="21789"/>
    <cellStyle name="RowTitles-Col2 2 2 2 2 3 2 2 3" xfId="21790"/>
    <cellStyle name="RowTitles-Col2 2 2 2 2 3 2 3" xfId="21791"/>
    <cellStyle name="RowTitles-Col2 2 2 2 2 3 2 3 2" xfId="21792"/>
    <cellStyle name="RowTitles-Col2 2 2 2 2 3 2 3 2 2" xfId="21793"/>
    <cellStyle name="RowTitles-Col2 2 2 2 2 3 2 4" xfId="21794"/>
    <cellStyle name="RowTitles-Col2 2 2 2 2 3 3" xfId="21795"/>
    <cellStyle name="RowTitles-Col2 2 2 2 2 3 3 2" xfId="21796"/>
    <cellStyle name="RowTitles-Col2 2 2 2 2 3 3 2 2" xfId="21797"/>
    <cellStyle name="RowTitles-Col2 2 2 2 2 3 3 2 3" xfId="21798"/>
    <cellStyle name="RowTitles-Col2 2 2 2 2 3 3 3" xfId="21799"/>
    <cellStyle name="RowTitles-Col2 2 2 2 2 3 3 3 2" xfId="21800"/>
    <cellStyle name="RowTitles-Col2 2 2 2 2 3 3 3 2 2" xfId="21801"/>
    <cellStyle name="RowTitles-Col2 2 2 2 2 3 3 4" xfId="21802"/>
    <cellStyle name="RowTitles-Col2 2 2 2 2 3 3 4 2" xfId="21803"/>
    <cellStyle name="RowTitles-Col2 2 2 2 2 3 4" xfId="21804"/>
    <cellStyle name="RowTitles-Col2 2 2 2 2 3 5" xfId="21805"/>
    <cellStyle name="RowTitles-Col2 2 2 2 2 3 5 2" xfId="21806"/>
    <cellStyle name="RowTitles-Col2 2 2 2 2 3 5 3" xfId="21807"/>
    <cellStyle name="RowTitles-Col2 2 2 2 2 3 6" xfId="21808"/>
    <cellStyle name="RowTitles-Col2 2 2 2 2 3 6 2" xfId="21809"/>
    <cellStyle name="RowTitles-Col2 2 2 2 2 3 6 2 2" xfId="21810"/>
    <cellStyle name="RowTitles-Col2 2 2 2 2 3 7" xfId="21811"/>
    <cellStyle name="RowTitles-Col2 2 2 2 2 3 7 2" xfId="21812"/>
    <cellStyle name="RowTitles-Col2 2 2 2 2 4" xfId="21813"/>
    <cellStyle name="RowTitles-Col2 2 2 2 2 4 2" xfId="21814"/>
    <cellStyle name="RowTitles-Col2 2 2 2 2 4 2 2" xfId="21815"/>
    <cellStyle name="RowTitles-Col2 2 2 2 2 4 2 2 2" xfId="21816"/>
    <cellStyle name="RowTitles-Col2 2 2 2 2 4 2 2 3" xfId="21817"/>
    <cellStyle name="RowTitles-Col2 2 2 2 2 4 2 3" xfId="21818"/>
    <cellStyle name="RowTitles-Col2 2 2 2 2 4 2 3 2" xfId="21819"/>
    <cellStyle name="RowTitles-Col2 2 2 2 2 4 2 3 2 2" xfId="21820"/>
    <cellStyle name="RowTitles-Col2 2 2 2 2 4 2 4" xfId="21821"/>
    <cellStyle name="RowTitles-Col2 2 2 2 2 4 3" xfId="21822"/>
    <cellStyle name="RowTitles-Col2 2 2 2 2 4 3 2" xfId="21823"/>
    <cellStyle name="RowTitles-Col2 2 2 2 2 4 3 2 2" xfId="21824"/>
    <cellStyle name="RowTitles-Col2 2 2 2 2 4 3 2 3" xfId="21825"/>
    <cellStyle name="RowTitles-Col2 2 2 2 2 4 3 3" xfId="21826"/>
    <cellStyle name="RowTitles-Col2 2 2 2 2 4 3 3 2" xfId="21827"/>
    <cellStyle name="RowTitles-Col2 2 2 2 2 4 3 3 2 2" xfId="21828"/>
    <cellStyle name="RowTitles-Col2 2 2 2 2 4 3 4" xfId="21829"/>
    <cellStyle name="RowTitles-Col2 2 2 2 2 4 4" xfId="21830"/>
    <cellStyle name="RowTitles-Col2 2 2 2 2 4 4 2" xfId="21831"/>
    <cellStyle name="RowTitles-Col2 2 2 2 2 4 4 3" xfId="21832"/>
    <cellStyle name="RowTitles-Col2 2 2 2 2 4 5" xfId="21833"/>
    <cellStyle name="RowTitles-Col2 2 2 2 2 4 5 2" xfId="21834"/>
    <cellStyle name="RowTitles-Col2 2 2 2 2 4 5 2 2" xfId="21835"/>
    <cellStyle name="RowTitles-Col2 2 2 2 2 4 6" xfId="21836"/>
    <cellStyle name="RowTitles-Col2 2 2 2 2 4 6 2" xfId="21837"/>
    <cellStyle name="RowTitles-Col2 2 2 2 2 5" xfId="21838"/>
    <cellStyle name="RowTitles-Col2 2 2 2 2 5 2" xfId="21839"/>
    <cellStyle name="RowTitles-Col2 2 2 2 2 5 2 2" xfId="21840"/>
    <cellStyle name="RowTitles-Col2 2 2 2 2 5 2 2 2" xfId="21841"/>
    <cellStyle name="RowTitles-Col2 2 2 2 2 5 2 2 3" xfId="21842"/>
    <cellStyle name="RowTitles-Col2 2 2 2 2 5 2 3" xfId="21843"/>
    <cellStyle name="RowTitles-Col2 2 2 2 2 5 2 3 2" xfId="21844"/>
    <cellStyle name="RowTitles-Col2 2 2 2 2 5 2 3 2 2" xfId="21845"/>
    <cellStyle name="RowTitles-Col2 2 2 2 2 5 2 4" xfId="21846"/>
    <cellStyle name="RowTitles-Col2 2 2 2 2 5 3" xfId="21847"/>
    <cellStyle name="RowTitles-Col2 2 2 2 2 5 3 2" xfId="21848"/>
    <cellStyle name="RowTitles-Col2 2 2 2 2 5 3 2 2" xfId="21849"/>
    <cellStyle name="RowTitles-Col2 2 2 2 2 5 3 2 3" xfId="21850"/>
    <cellStyle name="RowTitles-Col2 2 2 2 2 5 3 3" xfId="21851"/>
    <cellStyle name="RowTitles-Col2 2 2 2 2 5 3 3 2" xfId="21852"/>
    <cellStyle name="RowTitles-Col2 2 2 2 2 5 3 3 2 2" xfId="21853"/>
    <cellStyle name="RowTitles-Col2 2 2 2 2 5 3 4" xfId="21854"/>
    <cellStyle name="RowTitles-Col2 2 2 2 2 5 4" xfId="21855"/>
    <cellStyle name="RowTitles-Col2 2 2 2 2 5 4 2" xfId="21856"/>
    <cellStyle name="RowTitles-Col2 2 2 2 2 5 4 3" xfId="21857"/>
    <cellStyle name="RowTitles-Col2 2 2 2 2 5 5" xfId="21858"/>
    <cellStyle name="RowTitles-Col2 2 2 2 2 5 5 2" xfId="21859"/>
    <cellStyle name="RowTitles-Col2 2 2 2 2 5 5 2 2" xfId="21860"/>
    <cellStyle name="RowTitles-Col2 2 2 2 2 5 6" xfId="21861"/>
    <cellStyle name="RowTitles-Col2 2 2 2 2 5 6 2" xfId="21862"/>
    <cellStyle name="RowTitles-Col2 2 2 2 2 6" xfId="21863"/>
    <cellStyle name="RowTitles-Col2 2 2 2 2 6 2" xfId="21864"/>
    <cellStyle name="RowTitles-Col2 2 2 2 2 6 2 2" xfId="21865"/>
    <cellStyle name="RowTitles-Col2 2 2 2 2 6 2 2 2" xfId="21866"/>
    <cellStyle name="RowTitles-Col2 2 2 2 2 6 2 2 3" xfId="21867"/>
    <cellStyle name="RowTitles-Col2 2 2 2 2 6 2 3" xfId="21868"/>
    <cellStyle name="RowTitles-Col2 2 2 2 2 6 2 3 2" xfId="21869"/>
    <cellStyle name="RowTitles-Col2 2 2 2 2 6 2 3 2 2" xfId="21870"/>
    <cellStyle name="RowTitles-Col2 2 2 2 2 6 2 4" xfId="21871"/>
    <cellStyle name="RowTitles-Col2 2 2 2 2 6 3" xfId="21872"/>
    <cellStyle name="RowTitles-Col2 2 2 2 2 6 3 2" xfId="21873"/>
    <cellStyle name="RowTitles-Col2 2 2 2 2 6 3 2 2" xfId="21874"/>
    <cellStyle name="RowTitles-Col2 2 2 2 2 6 3 2 3" xfId="21875"/>
    <cellStyle name="RowTitles-Col2 2 2 2 2 6 3 3" xfId="21876"/>
    <cellStyle name="RowTitles-Col2 2 2 2 2 6 3 3 2" xfId="21877"/>
    <cellStyle name="RowTitles-Col2 2 2 2 2 6 3 3 2 2" xfId="21878"/>
    <cellStyle name="RowTitles-Col2 2 2 2 2 6 3 4" xfId="21879"/>
    <cellStyle name="RowTitles-Col2 2 2 2 2 6 4" xfId="21880"/>
    <cellStyle name="RowTitles-Col2 2 2 2 2 6 4 2" xfId="21881"/>
    <cellStyle name="RowTitles-Col2 2 2 2 2 6 4 3" xfId="21882"/>
    <cellStyle name="RowTitles-Col2 2 2 2 2 6 5" xfId="21883"/>
    <cellStyle name="RowTitles-Col2 2 2 2 2 6 5 2" xfId="21884"/>
    <cellStyle name="RowTitles-Col2 2 2 2 2 6 5 2 2" xfId="21885"/>
    <cellStyle name="RowTitles-Col2 2 2 2 2 6 6" xfId="21886"/>
    <cellStyle name="RowTitles-Col2 2 2 2 2 6 6 2" xfId="21887"/>
    <cellStyle name="RowTitles-Col2 2 2 2 2 7" xfId="21888"/>
    <cellStyle name="RowTitles-Col2 2 2 2 2 7 2" xfId="21889"/>
    <cellStyle name="RowTitles-Col2 2 2 2 2 7 2 2" xfId="21890"/>
    <cellStyle name="RowTitles-Col2 2 2 2 2 7 2 3" xfId="21891"/>
    <cellStyle name="RowTitles-Col2 2 2 2 2 7 3" xfId="21892"/>
    <cellStyle name="RowTitles-Col2 2 2 2 2 7 3 2" xfId="21893"/>
    <cellStyle name="RowTitles-Col2 2 2 2 2 7 3 2 2" xfId="21894"/>
    <cellStyle name="RowTitles-Col2 2 2 2 2 7 4" xfId="21895"/>
    <cellStyle name="RowTitles-Col2 2 2 2 2 8" xfId="21896"/>
    <cellStyle name="RowTitles-Col2 2 2 2 2_STUD aligned by INSTIT" xfId="21897"/>
    <cellStyle name="RowTitles-Col2 2 2 2 3" xfId="21898"/>
    <cellStyle name="RowTitles-Col2 2 2 2 3 2" xfId="21899"/>
    <cellStyle name="RowTitles-Col2 2 2 2 3 2 2" xfId="21900"/>
    <cellStyle name="RowTitles-Col2 2 2 2 3 2 2 2" xfId="21901"/>
    <cellStyle name="RowTitles-Col2 2 2 2 3 2 2 2 2" xfId="21902"/>
    <cellStyle name="RowTitles-Col2 2 2 2 3 2 2 2 3" xfId="21903"/>
    <cellStyle name="RowTitles-Col2 2 2 2 3 2 2 3" xfId="21904"/>
    <cellStyle name="RowTitles-Col2 2 2 2 3 2 2 3 2" xfId="21905"/>
    <cellStyle name="RowTitles-Col2 2 2 2 3 2 2 3 2 2" xfId="21906"/>
    <cellStyle name="RowTitles-Col2 2 2 2 3 2 2 4" xfId="21907"/>
    <cellStyle name="RowTitles-Col2 2 2 2 3 2 3" xfId="21908"/>
    <cellStyle name="RowTitles-Col2 2 2 2 3 2 3 2" xfId="21909"/>
    <cellStyle name="RowTitles-Col2 2 2 2 3 2 3 2 2" xfId="21910"/>
    <cellStyle name="RowTitles-Col2 2 2 2 3 2 3 2 3" xfId="21911"/>
    <cellStyle name="RowTitles-Col2 2 2 2 3 2 3 3" xfId="21912"/>
    <cellStyle name="RowTitles-Col2 2 2 2 3 2 3 3 2" xfId="21913"/>
    <cellStyle name="RowTitles-Col2 2 2 2 3 2 3 3 2 2" xfId="21914"/>
    <cellStyle name="RowTitles-Col2 2 2 2 3 2 3 4" xfId="21915"/>
    <cellStyle name="RowTitles-Col2 2 2 2 3 2 3 4 2" xfId="21916"/>
    <cellStyle name="RowTitles-Col2 2 2 2 3 2 4" xfId="21917"/>
    <cellStyle name="RowTitles-Col2 2 2 2 3 2 5" xfId="21918"/>
    <cellStyle name="RowTitles-Col2 2 2 2 3 2 5 2" xfId="21919"/>
    <cellStyle name="RowTitles-Col2 2 2 2 3 2 5 3" xfId="21920"/>
    <cellStyle name="RowTitles-Col2 2 2 2 3 2 6" xfId="21921"/>
    <cellStyle name="RowTitles-Col2 2 2 2 3 2 6 2" xfId="21922"/>
    <cellStyle name="RowTitles-Col2 2 2 2 3 2 6 2 2" xfId="21923"/>
    <cellStyle name="RowTitles-Col2 2 2 2 3 2 7" xfId="21924"/>
    <cellStyle name="RowTitles-Col2 2 2 2 3 2 7 2" xfId="21925"/>
    <cellStyle name="RowTitles-Col2 2 2 2 3 3" xfId="21926"/>
    <cellStyle name="RowTitles-Col2 2 2 2 3 3 2" xfId="21927"/>
    <cellStyle name="RowTitles-Col2 2 2 2 3 3 2 2" xfId="21928"/>
    <cellStyle name="RowTitles-Col2 2 2 2 3 3 2 2 2" xfId="21929"/>
    <cellStyle name="RowTitles-Col2 2 2 2 3 3 2 2 3" xfId="21930"/>
    <cellStyle name="RowTitles-Col2 2 2 2 3 3 2 3" xfId="21931"/>
    <cellStyle name="RowTitles-Col2 2 2 2 3 3 2 3 2" xfId="21932"/>
    <cellStyle name="RowTitles-Col2 2 2 2 3 3 2 3 2 2" xfId="21933"/>
    <cellStyle name="RowTitles-Col2 2 2 2 3 3 2 4" xfId="21934"/>
    <cellStyle name="RowTitles-Col2 2 2 2 3 3 3" xfId="21935"/>
    <cellStyle name="RowTitles-Col2 2 2 2 3 3 3 2" xfId="21936"/>
    <cellStyle name="RowTitles-Col2 2 2 2 3 3 3 2 2" xfId="21937"/>
    <cellStyle name="RowTitles-Col2 2 2 2 3 3 3 2 3" xfId="21938"/>
    <cellStyle name="RowTitles-Col2 2 2 2 3 3 3 3" xfId="21939"/>
    <cellStyle name="RowTitles-Col2 2 2 2 3 3 3 3 2" xfId="21940"/>
    <cellStyle name="RowTitles-Col2 2 2 2 3 3 3 3 2 2" xfId="21941"/>
    <cellStyle name="RowTitles-Col2 2 2 2 3 3 3 4" xfId="21942"/>
    <cellStyle name="RowTitles-Col2 2 2 2 3 3 3 4 2" xfId="21943"/>
    <cellStyle name="RowTitles-Col2 2 2 2 3 3 4" xfId="21944"/>
    <cellStyle name="RowTitles-Col2 2 2 2 3 4" xfId="21945"/>
    <cellStyle name="RowTitles-Col2 2 2 2 3 4 2" xfId="21946"/>
    <cellStyle name="RowTitles-Col2 2 2 2 3 4 2 2" xfId="21947"/>
    <cellStyle name="RowTitles-Col2 2 2 2 3 4 2 2 2" xfId="21948"/>
    <cellStyle name="RowTitles-Col2 2 2 2 3 4 2 2 3" xfId="21949"/>
    <cellStyle name="RowTitles-Col2 2 2 2 3 4 2 3" xfId="21950"/>
    <cellStyle name="RowTitles-Col2 2 2 2 3 4 2 3 2" xfId="21951"/>
    <cellStyle name="RowTitles-Col2 2 2 2 3 4 2 3 2 2" xfId="21952"/>
    <cellStyle name="RowTitles-Col2 2 2 2 3 4 2 4" xfId="21953"/>
    <cellStyle name="RowTitles-Col2 2 2 2 3 4 3" xfId="21954"/>
    <cellStyle name="RowTitles-Col2 2 2 2 3 4 3 2" xfId="21955"/>
    <cellStyle name="RowTitles-Col2 2 2 2 3 4 3 2 2" xfId="21956"/>
    <cellStyle name="RowTitles-Col2 2 2 2 3 4 3 2 3" xfId="21957"/>
    <cellStyle name="RowTitles-Col2 2 2 2 3 4 3 3" xfId="21958"/>
    <cellStyle name="RowTitles-Col2 2 2 2 3 4 3 3 2" xfId="21959"/>
    <cellStyle name="RowTitles-Col2 2 2 2 3 4 3 3 2 2" xfId="21960"/>
    <cellStyle name="RowTitles-Col2 2 2 2 3 4 3 4" xfId="21961"/>
    <cellStyle name="RowTitles-Col2 2 2 2 3 4 4" xfId="21962"/>
    <cellStyle name="RowTitles-Col2 2 2 2 3 4 4 2" xfId="21963"/>
    <cellStyle name="RowTitles-Col2 2 2 2 3 4 4 3" xfId="21964"/>
    <cellStyle name="RowTitles-Col2 2 2 2 3 4 5" xfId="21965"/>
    <cellStyle name="RowTitles-Col2 2 2 2 3 4 5 2" xfId="21966"/>
    <cellStyle name="RowTitles-Col2 2 2 2 3 4 5 2 2" xfId="21967"/>
    <cellStyle name="RowTitles-Col2 2 2 2 3 4 6" xfId="21968"/>
    <cellStyle name="RowTitles-Col2 2 2 2 3 4 6 2" xfId="21969"/>
    <cellStyle name="RowTitles-Col2 2 2 2 3 5" xfId="21970"/>
    <cellStyle name="RowTitles-Col2 2 2 2 3 5 2" xfId="21971"/>
    <cellStyle name="RowTitles-Col2 2 2 2 3 5 2 2" xfId="21972"/>
    <cellStyle name="RowTitles-Col2 2 2 2 3 5 2 2 2" xfId="21973"/>
    <cellStyle name="RowTitles-Col2 2 2 2 3 5 2 2 3" xfId="21974"/>
    <cellStyle name="RowTitles-Col2 2 2 2 3 5 2 3" xfId="21975"/>
    <cellStyle name="RowTitles-Col2 2 2 2 3 5 2 3 2" xfId="21976"/>
    <cellStyle name="RowTitles-Col2 2 2 2 3 5 2 3 2 2" xfId="21977"/>
    <cellStyle name="RowTitles-Col2 2 2 2 3 5 2 4" xfId="21978"/>
    <cellStyle name="RowTitles-Col2 2 2 2 3 5 3" xfId="21979"/>
    <cellStyle name="RowTitles-Col2 2 2 2 3 5 3 2" xfId="21980"/>
    <cellStyle name="RowTitles-Col2 2 2 2 3 5 3 2 2" xfId="21981"/>
    <cellStyle name="RowTitles-Col2 2 2 2 3 5 3 2 3" xfId="21982"/>
    <cellStyle name="RowTitles-Col2 2 2 2 3 5 3 3" xfId="21983"/>
    <cellStyle name="RowTitles-Col2 2 2 2 3 5 3 3 2" xfId="21984"/>
    <cellStyle name="RowTitles-Col2 2 2 2 3 5 3 3 2 2" xfId="21985"/>
    <cellStyle name="RowTitles-Col2 2 2 2 3 5 3 4" xfId="21986"/>
    <cellStyle name="RowTitles-Col2 2 2 2 3 5 4" xfId="21987"/>
    <cellStyle name="RowTitles-Col2 2 2 2 3 5 4 2" xfId="21988"/>
    <cellStyle name="RowTitles-Col2 2 2 2 3 5 4 3" xfId="21989"/>
    <cellStyle name="RowTitles-Col2 2 2 2 3 5 5" xfId="21990"/>
    <cellStyle name="RowTitles-Col2 2 2 2 3 5 5 2" xfId="21991"/>
    <cellStyle name="RowTitles-Col2 2 2 2 3 5 5 2 2" xfId="21992"/>
    <cellStyle name="RowTitles-Col2 2 2 2 3 5 6" xfId="21993"/>
    <cellStyle name="RowTitles-Col2 2 2 2 3 5 6 2" xfId="21994"/>
    <cellStyle name="RowTitles-Col2 2 2 2 3 6" xfId="21995"/>
    <cellStyle name="RowTitles-Col2 2 2 2 3 6 2" xfId="21996"/>
    <cellStyle name="RowTitles-Col2 2 2 2 3 6 2 2" xfId="21997"/>
    <cellStyle name="RowTitles-Col2 2 2 2 3 6 2 2 2" xfId="21998"/>
    <cellStyle name="RowTitles-Col2 2 2 2 3 6 2 2 3" xfId="21999"/>
    <cellStyle name="RowTitles-Col2 2 2 2 3 6 2 3" xfId="22000"/>
    <cellStyle name="RowTitles-Col2 2 2 2 3 6 2 3 2" xfId="22001"/>
    <cellStyle name="RowTitles-Col2 2 2 2 3 6 2 3 2 2" xfId="22002"/>
    <cellStyle name="RowTitles-Col2 2 2 2 3 6 2 4" xfId="22003"/>
    <cellStyle name="RowTitles-Col2 2 2 2 3 6 3" xfId="22004"/>
    <cellStyle name="RowTitles-Col2 2 2 2 3 6 3 2" xfId="22005"/>
    <cellStyle name="RowTitles-Col2 2 2 2 3 6 3 2 2" xfId="22006"/>
    <cellStyle name="RowTitles-Col2 2 2 2 3 6 3 2 3" xfId="22007"/>
    <cellStyle name="RowTitles-Col2 2 2 2 3 6 3 3" xfId="22008"/>
    <cellStyle name="RowTitles-Col2 2 2 2 3 6 3 3 2" xfId="22009"/>
    <cellStyle name="RowTitles-Col2 2 2 2 3 6 3 3 2 2" xfId="22010"/>
    <cellStyle name="RowTitles-Col2 2 2 2 3 6 3 4" xfId="22011"/>
    <cellStyle name="RowTitles-Col2 2 2 2 3 6 4" xfId="22012"/>
    <cellStyle name="RowTitles-Col2 2 2 2 3 6 4 2" xfId="22013"/>
    <cellStyle name="RowTitles-Col2 2 2 2 3 6 4 3" xfId="22014"/>
    <cellStyle name="RowTitles-Col2 2 2 2 3 6 5" xfId="22015"/>
    <cellStyle name="RowTitles-Col2 2 2 2 3 6 5 2" xfId="22016"/>
    <cellStyle name="RowTitles-Col2 2 2 2 3 6 5 2 2" xfId="22017"/>
    <cellStyle name="RowTitles-Col2 2 2 2 3 6 6" xfId="22018"/>
    <cellStyle name="RowTitles-Col2 2 2 2 3 6 6 2" xfId="22019"/>
    <cellStyle name="RowTitles-Col2 2 2 2 3 7" xfId="22020"/>
    <cellStyle name="RowTitles-Col2 2 2 2 3 7 2" xfId="22021"/>
    <cellStyle name="RowTitles-Col2 2 2 2 3 7 2 2" xfId="22022"/>
    <cellStyle name="RowTitles-Col2 2 2 2 3 7 2 3" xfId="22023"/>
    <cellStyle name="RowTitles-Col2 2 2 2 3 7 3" xfId="22024"/>
    <cellStyle name="RowTitles-Col2 2 2 2 3 7 3 2" xfId="22025"/>
    <cellStyle name="RowTitles-Col2 2 2 2 3 7 3 2 2" xfId="22026"/>
    <cellStyle name="RowTitles-Col2 2 2 2 3 7 4" xfId="22027"/>
    <cellStyle name="RowTitles-Col2 2 2 2 3 8" xfId="22028"/>
    <cellStyle name="RowTitles-Col2 2 2 2 3 8 2" xfId="22029"/>
    <cellStyle name="RowTitles-Col2 2 2 2 3 8 2 2" xfId="22030"/>
    <cellStyle name="RowTitles-Col2 2 2 2 3 8 2 3" xfId="22031"/>
    <cellStyle name="RowTitles-Col2 2 2 2 3 8 3" xfId="22032"/>
    <cellStyle name="RowTitles-Col2 2 2 2 3 8 3 2" xfId="22033"/>
    <cellStyle name="RowTitles-Col2 2 2 2 3 8 3 2 2" xfId="22034"/>
    <cellStyle name="RowTitles-Col2 2 2 2 3 8 4" xfId="22035"/>
    <cellStyle name="RowTitles-Col2 2 2 2 3_STUD aligned by INSTIT" xfId="22036"/>
    <cellStyle name="RowTitles-Col2 2 2 2 4" xfId="22037"/>
    <cellStyle name="RowTitles-Col2 2 2 2 4 2" xfId="22038"/>
    <cellStyle name="RowTitles-Col2 2 2 2 4 2 2" xfId="22039"/>
    <cellStyle name="RowTitles-Col2 2 2 2 4 2 2 2" xfId="22040"/>
    <cellStyle name="RowTitles-Col2 2 2 2 4 2 2 2 2" xfId="22041"/>
    <cellStyle name="RowTitles-Col2 2 2 2 4 2 2 2 3" xfId="22042"/>
    <cellStyle name="RowTitles-Col2 2 2 2 4 2 2 3" xfId="22043"/>
    <cellStyle name="RowTitles-Col2 2 2 2 4 2 2 3 2" xfId="22044"/>
    <cellStyle name="RowTitles-Col2 2 2 2 4 2 2 3 2 2" xfId="22045"/>
    <cellStyle name="RowTitles-Col2 2 2 2 4 2 2 4" xfId="22046"/>
    <cellStyle name="RowTitles-Col2 2 2 2 4 2 3" xfId="22047"/>
    <cellStyle name="RowTitles-Col2 2 2 2 4 2 3 2" xfId="22048"/>
    <cellStyle name="RowTitles-Col2 2 2 2 4 2 3 2 2" xfId="22049"/>
    <cellStyle name="RowTitles-Col2 2 2 2 4 2 3 2 3" xfId="22050"/>
    <cellStyle name="RowTitles-Col2 2 2 2 4 2 3 3" xfId="22051"/>
    <cellStyle name="RowTitles-Col2 2 2 2 4 2 3 3 2" xfId="22052"/>
    <cellStyle name="RowTitles-Col2 2 2 2 4 2 3 3 2 2" xfId="22053"/>
    <cellStyle name="RowTitles-Col2 2 2 2 4 2 3 4" xfId="22054"/>
    <cellStyle name="RowTitles-Col2 2 2 2 4 2 3 4 2" xfId="22055"/>
    <cellStyle name="RowTitles-Col2 2 2 2 4 2 4" xfId="22056"/>
    <cellStyle name="RowTitles-Col2 2 2 2 4 2 5" xfId="22057"/>
    <cellStyle name="RowTitles-Col2 2 2 2 4 2 5 2" xfId="22058"/>
    <cellStyle name="RowTitles-Col2 2 2 2 4 2 5 3" xfId="22059"/>
    <cellStyle name="RowTitles-Col2 2 2 2 4 3" xfId="22060"/>
    <cellStyle name="RowTitles-Col2 2 2 2 4 3 2" xfId="22061"/>
    <cellStyle name="RowTitles-Col2 2 2 2 4 3 2 2" xfId="22062"/>
    <cellStyle name="RowTitles-Col2 2 2 2 4 3 2 2 2" xfId="22063"/>
    <cellStyle name="RowTitles-Col2 2 2 2 4 3 2 2 3" xfId="22064"/>
    <cellStyle name="RowTitles-Col2 2 2 2 4 3 2 3" xfId="22065"/>
    <cellStyle name="RowTitles-Col2 2 2 2 4 3 2 3 2" xfId="22066"/>
    <cellStyle name="RowTitles-Col2 2 2 2 4 3 2 3 2 2" xfId="22067"/>
    <cellStyle name="RowTitles-Col2 2 2 2 4 3 2 4" xfId="22068"/>
    <cellStyle name="RowTitles-Col2 2 2 2 4 3 3" xfId="22069"/>
    <cellStyle name="RowTitles-Col2 2 2 2 4 3 3 2" xfId="22070"/>
    <cellStyle name="RowTitles-Col2 2 2 2 4 3 3 2 2" xfId="22071"/>
    <cellStyle name="RowTitles-Col2 2 2 2 4 3 3 2 3" xfId="22072"/>
    <cellStyle name="RowTitles-Col2 2 2 2 4 3 3 3" xfId="22073"/>
    <cellStyle name="RowTitles-Col2 2 2 2 4 3 3 3 2" xfId="22074"/>
    <cellStyle name="RowTitles-Col2 2 2 2 4 3 3 3 2 2" xfId="22075"/>
    <cellStyle name="RowTitles-Col2 2 2 2 4 3 3 4" xfId="22076"/>
    <cellStyle name="RowTitles-Col2 2 2 2 4 3 3 4 2" xfId="22077"/>
    <cellStyle name="RowTitles-Col2 2 2 2 4 3 4" xfId="22078"/>
    <cellStyle name="RowTitles-Col2 2 2 2 4 3 5" xfId="22079"/>
    <cellStyle name="RowTitles-Col2 2 2 2 4 3 5 2" xfId="22080"/>
    <cellStyle name="RowTitles-Col2 2 2 2 4 3 5 2 2" xfId="22081"/>
    <cellStyle name="RowTitles-Col2 2 2 2 4 3 6" xfId="22082"/>
    <cellStyle name="RowTitles-Col2 2 2 2 4 3 6 2" xfId="22083"/>
    <cellStyle name="RowTitles-Col2 2 2 2 4 4" xfId="22084"/>
    <cellStyle name="RowTitles-Col2 2 2 2 4 4 2" xfId="22085"/>
    <cellStyle name="RowTitles-Col2 2 2 2 4 4 2 2" xfId="22086"/>
    <cellStyle name="RowTitles-Col2 2 2 2 4 4 2 2 2" xfId="22087"/>
    <cellStyle name="RowTitles-Col2 2 2 2 4 4 2 2 3" xfId="22088"/>
    <cellStyle name="RowTitles-Col2 2 2 2 4 4 2 3" xfId="22089"/>
    <cellStyle name="RowTitles-Col2 2 2 2 4 4 2 3 2" xfId="22090"/>
    <cellStyle name="RowTitles-Col2 2 2 2 4 4 2 3 2 2" xfId="22091"/>
    <cellStyle name="RowTitles-Col2 2 2 2 4 4 2 4" xfId="22092"/>
    <cellStyle name="RowTitles-Col2 2 2 2 4 4 3" xfId="22093"/>
    <cellStyle name="RowTitles-Col2 2 2 2 4 4 3 2" xfId="22094"/>
    <cellStyle name="RowTitles-Col2 2 2 2 4 4 3 2 2" xfId="22095"/>
    <cellStyle name="RowTitles-Col2 2 2 2 4 4 3 2 3" xfId="22096"/>
    <cellStyle name="RowTitles-Col2 2 2 2 4 4 3 3" xfId="22097"/>
    <cellStyle name="RowTitles-Col2 2 2 2 4 4 3 3 2" xfId="22098"/>
    <cellStyle name="RowTitles-Col2 2 2 2 4 4 3 3 2 2" xfId="22099"/>
    <cellStyle name="RowTitles-Col2 2 2 2 4 4 3 4" xfId="22100"/>
    <cellStyle name="RowTitles-Col2 2 2 2 4 4 3 4 2" xfId="22101"/>
    <cellStyle name="RowTitles-Col2 2 2 2 4 4 4" xfId="22102"/>
    <cellStyle name="RowTitles-Col2 2 2 2 4 4 5" xfId="22103"/>
    <cellStyle name="RowTitles-Col2 2 2 2 4 4 5 2" xfId="22104"/>
    <cellStyle name="RowTitles-Col2 2 2 2 4 4 5 3" xfId="22105"/>
    <cellStyle name="RowTitles-Col2 2 2 2 4 4 6" xfId="22106"/>
    <cellStyle name="RowTitles-Col2 2 2 2 4 4 6 2" xfId="22107"/>
    <cellStyle name="RowTitles-Col2 2 2 2 4 4 6 2 2" xfId="22108"/>
    <cellStyle name="RowTitles-Col2 2 2 2 4 4 7" xfId="22109"/>
    <cellStyle name="RowTitles-Col2 2 2 2 4 4 7 2" xfId="22110"/>
    <cellStyle name="RowTitles-Col2 2 2 2 4 5" xfId="22111"/>
    <cellStyle name="RowTitles-Col2 2 2 2 4 5 2" xfId="22112"/>
    <cellStyle name="RowTitles-Col2 2 2 2 4 5 2 2" xfId="22113"/>
    <cellStyle name="RowTitles-Col2 2 2 2 4 5 2 2 2" xfId="22114"/>
    <cellStyle name="RowTitles-Col2 2 2 2 4 5 2 2 3" xfId="22115"/>
    <cellStyle name="RowTitles-Col2 2 2 2 4 5 2 3" xfId="22116"/>
    <cellStyle name="RowTitles-Col2 2 2 2 4 5 2 3 2" xfId="22117"/>
    <cellStyle name="RowTitles-Col2 2 2 2 4 5 2 3 2 2" xfId="22118"/>
    <cellStyle name="RowTitles-Col2 2 2 2 4 5 2 4" xfId="22119"/>
    <cellStyle name="RowTitles-Col2 2 2 2 4 5 3" xfId="22120"/>
    <cellStyle name="RowTitles-Col2 2 2 2 4 5 3 2" xfId="22121"/>
    <cellStyle name="RowTitles-Col2 2 2 2 4 5 3 2 2" xfId="22122"/>
    <cellStyle name="RowTitles-Col2 2 2 2 4 5 3 2 3" xfId="22123"/>
    <cellStyle name="RowTitles-Col2 2 2 2 4 5 3 3" xfId="22124"/>
    <cellStyle name="RowTitles-Col2 2 2 2 4 5 3 3 2" xfId="22125"/>
    <cellStyle name="RowTitles-Col2 2 2 2 4 5 3 3 2 2" xfId="22126"/>
    <cellStyle name="RowTitles-Col2 2 2 2 4 5 3 4" xfId="22127"/>
    <cellStyle name="RowTitles-Col2 2 2 2 4 5 4" xfId="22128"/>
    <cellStyle name="RowTitles-Col2 2 2 2 4 5 4 2" xfId="22129"/>
    <cellStyle name="RowTitles-Col2 2 2 2 4 5 4 3" xfId="22130"/>
    <cellStyle name="RowTitles-Col2 2 2 2 4 5 5" xfId="22131"/>
    <cellStyle name="RowTitles-Col2 2 2 2 4 5 5 2" xfId="22132"/>
    <cellStyle name="RowTitles-Col2 2 2 2 4 5 5 2 2" xfId="22133"/>
    <cellStyle name="RowTitles-Col2 2 2 2 4 5 6" xfId="22134"/>
    <cellStyle name="RowTitles-Col2 2 2 2 4 5 6 2" xfId="22135"/>
    <cellStyle name="RowTitles-Col2 2 2 2 4 6" xfId="22136"/>
    <cellStyle name="RowTitles-Col2 2 2 2 4 6 2" xfId="22137"/>
    <cellStyle name="RowTitles-Col2 2 2 2 4 6 2 2" xfId="22138"/>
    <cellStyle name="RowTitles-Col2 2 2 2 4 6 2 2 2" xfId="22139"/>
    <cellStyle name="RowTitles-Col2 2 2 2 4 6 2 2 3" xfId="22140"/>
    <cellStyle name="RowTitles-Col2 2 2 2 4 6 2 3" xfId="22141"/>
    <cellStyle name="RowTitles-Col2 2 2 2 4 6 2 3 2" xfId="22142"/>
    <cellStyle name="RowTitles-Col2 2 2 2 4 6 2 3 2 2" xfId="22143"/>
    <cellStyle name="RowTitles-Col2 2 2 2 4 6 2 4" xfId="22144"/>
    <cellStyle name="RowTitles-Col2 2 2 2 4 6 3" xfId="22145"/>
    <cellStyle name="RowTitles-Col2 2 2 2 4 6 3 2" xfId="22146"/>
    <cellStyle name="RowTitles-Col2 2 2 2 4 6 3 2 2" xfId="22147"/>
    <cellStyle name="RowTitles-Col2 2 2 2 4 6 3 2 3" xfId="22148"/>
    <cellStyle name="RowTitles-Col2 2 2 2 4 6 3 3" xfId="22149"/>
    <cellStyle name="RowTitles-Col2 2 2 2 4 6 3 3 2" xfId="22150"/>
    <cellStyle name="RowTitles-Col2 2 2 2 4 6 3 3 2 2" xfId="22151"/>
    <cellStyle name="RowTitles-Col2 2 2 2 4 6 3 4" xfId="22152"/>
    <cellStyle name="RowTitles-Col2 2 2 2 4 6 4" xfId="22153"/>
    <cellStyle name="RowTitles-Col2 2 2 2 4 6 4 2" xfId="22154"/>
    <cellStyle name="RowTitles-Col2 2 2 2 4 6 4 3" xfId="22155"/>
    <cellStyle name="RowTitles-Col2 2 2 2 4 6 5" xfId="22156"/>
    <cellStyle name="RowTitles-Col2 2 2 2 4 6 5 2" xfId="22157"/>
    <cellStyle name="RowTitles-Col2 2 2 2 4 6 5 2 2" xfId="22158"/>
    <cellStyle name="RowTitles-Col2 2 2 2 4 6 6" xfId="22159"/>
    <cellStyle name="RowTitles-Col2 2 2 2 4 6 6 2" xfId="22160"/>
    <cellStyle name="RowTitles-Col2 2 2 2 4 7" xfId="22161"/>
    <cellStyle name="RowTitles-Col2 2 2 2 4 7 2" xfId="22162"/>
    <cellStyle name="RowTitles-Col2 2 2 2 4 7 2 2" xfId="22163"/>
    <cellStyle name="RowTitles-Col2 2 2 2 4 7 2 3" xfId="22164"/>
    <cellStyle name="RowTitles-Col2 2 2 2 4 7 3" xfId="22165"/>
    <cellStyle name="RowTitles-Col2 2 2 2 4 7 3 2" xfId="22166"/>
    <cellStyle name="RowTitles-Col2 2 2 2 4 7 3 2 2" xfId="22167"/>
    <cellStyle name="RowTitles-Col2 2 2 2 4 7 4" xfId="22168"/>
    <cellStyle name="RowTitles-Col2 2 2 2 4 8" xfId="22169"/>
    <cellStyle name="RowTitles-Col2 2 2 2 4_STUD aligned by INSTIT" xfId="22170"/>
    <cellStyle name="RowTitles-Col2 2 2 2 5" xfId="22171"/>
    <cellStyle name="RowTitles-Col2 2 2 2 5 2" xfId="22172"/>
    <cellStyle name="RowTitles-Col2 2 2 2 5 2 2" xfId="22173"/>
    <cellStyle name="RowTitles-Col2 2 2 2 5 2 2 2" xfId="22174"/>
    <cellStyle name="RowTitles-Col2 2 2 2 5 2 2 3" xfId="22175"/>
    <cellStyle name="RowTitles-Col2 2 2 2 5 2 3" xfId="22176"/>
    <cellStyle name="RowTitles-Col2 2 2 2 5 2 3 2" xfId="22177"/>
    <cellStyle name="RowTitles-Col2 2 2 2 5 2 3 2 2" xfId="22178"/>
    <cellStyle name="RowTitles-Col2 2 2 2 5 2 4" xfId="22179"/>
    <cellStyle name="RowTitles-Col2 2 2 2 5 3" xfId="22180"/>
    <cellStyle name="RowTitles-Col2 2 2 2 5 3 2" xfId="22181"/>
    <cellStyle name="RowTitles-Col2 2 2 2 5 3 2 2" xfId="22182"/>
    <cellStyle name="RowTitles-Col2 2 2 2 5 3 2 3" xfId="22183"/>
    <cellStyle name="RowTitles-Col2 2 2 2 5 3 3" xfId="22184"/>
    <cellStyle name="RowTitles-Col2 2 2 2 5 3 3 2" xfId="22185"/>
    <cellStyle name="RowTitles-Col2 2 2 2 5 3 3 2 2" xfId="22186"/>
    <cellStyle name="RowTitles-Col2 2 2 2 5 3 4" xfId="22187"/>
    <cellStyle name="RowTitles-Col2 2 2 2 5 3 4 2" xfId="22188"/>
    <cellStyle name="RowTitles-Col2 2 2 2 5 4" xfId="22189"/>
    <cellStyle name="RowTitles-Col2 2 2 2 5 5" xfId="22190"/>
    <cellStyle name="RowTitles-Col2 2 2 2 5 5 2" xfId="22191"/>
    <cellStyle name="RowTitles-Col2 2 2 2 5 5 3" xfId="22192"/>
    <cellStyle name="RowTitles-Col2 2 2 2 6" xfId="22193"/>
    <cellStyle name="RowTitles-Col2 2 2 2 6 2" xfId="22194"/>
    <cellStyle name="RowTitles-Col2 2 2 2 6 2 2" xfId="22195"/>
    <cellStyle name="RowTitles-Col2 2 2 2 6 2 2 2" xfId="22196"/>
    <cellStyle name="RowTitles-Col2 2 2 2 6 2 2 3" xfId="22197"/>
    <cellStyle name="RowTitles-Col2 2 2 2 6 2 3" xfId="22198"/>
    <cellStyle name="RowTitles-Col2 2 2 2 6 2 3 2" xfId="22199"/>
    <cellStyle name="RowTitles-Col2 2 2 2 6 2 3 2 2" xfId="22200"/>
    <cellStyle name="RowTitles-Col2 2 2 2 6 2 4" xfId="22201"/>
    <cellStyle name="RowTitles-Col2 2 2 2 6 3" xfId="22202"/>
    <cellStyle name="RowTitles-Col2 2 2 2 6 3 2" xfId="22203"/>
    <cellStyle name="RowTitles-Col2 2 2 2 6 3 2 2" xfId="22204"/>
    <cellStyle name="RowTitles-Col2 2 2 2 6 3 2 3" xfId="22205"/>
    <cellStyle name="RowTitles-Col2 2 2 2 6 3 3" xfId="22206"/>
    <cellStyle name="RowTitles-Col2 2 2 2 6 3 3 2" xfId="22207"/>
    <cellStyle name="RowTitles-Col2 2 2 2 6 3 3 2 2" xfId="22208"/>
    <cellStyle name="RowTitles-Col2 2 2 2 6 3 4" xfId="22209"/>
    <cellStyle name="RowTitles-Col2 2 2 2 6 3 4 2" xfId="22210"/>
    <cellStyle name="RowTitles-Col2 2 2 2 6 4" xfId="22211"/>
    <cellStyle name="RowTitles-Col2 2 2 2 6 5" xfId="22212"/>
    <cellStyle name="RowTitles-Col2 2 2 2 6 5 2" xfId="22213"/>
    <cellStyle name="RowTitles-Col2 2 2 2 6 5 2 2" xfId="22214"/>
    <cellStyle name="RowTitles-Col2 2 2 2 6 6" xfId="22215"/>
    <cellStyle name="RowTitles-Col2 2 2 2 6 6 2" xfId="22216"/>
    <cellStyle name="RowTitles-Col2 2 2 2 7" xfId="22217"/>
    <cellStyle name="RowTitles-Col2 2 2 2 7 2" xfId="22218"/>
    <cellStyle name="RowTitles-Col2 2 2 2 7 2 2" xfId="22219"/>
    <cellStyle name="RowTitles-Col2 2 2 2 7 2 2 2" xfId="22220"/>
    <cellStyle name="RowTitles-Col2 2 2 2 7 2 2 3" xfId="22221"/>
    <cellStyle name="RowTitles-Col2 2 2 2 7 2 3" xfId="22222"/>
    <cellStyle name="RowTitles-Col2 2 2 2 7 2 3 2" xfId="22223"/>
    <cellStyle name="RowTitles-Col2 2 2 2 7 2 3 2 2" xfId="22224"/>
    <cellStyle name="RowTitles-Col2 2 2 2 7 2 4" xfId="22225"/>
    <cellStyle name="RowTitles-Col2 2 2 2 7 3" xfId="22226"/>
    <cellStyle name="RowTitles-Col2 2 2 2 7 3 2" xfId="22227"/>
    <cellStyle name="RowTitles-Col2 2 2 2 7 3 2 2" xfId="22228"/>
    <cellStyle name="RowTitles-Col2 2 2 2 7 3 2 3" xfId="22229"/>
    <cellStyle name="RowTitles-Col2 2 2 2 7 3 3" xfId="22230"/>
    <cellStyle name="RowTitles-Col2 2 2 2 7 3 3 2" xfId="22231"/>
    <cellStyle name="RowTitles-Col2 2 2 2 7 3 3 2 2" xfId="22232"/>
    <cellStyle name="RowTitles-Col2 2 2 2 7 3 4" xfId="22233"/>
    <cellStyle name="RowTitles-Col2 2 2 2 7 3 4 2" xfId="22234"/>
    <cellStyle name="RowTitles-Col2 2 2 2 7 4" xfId="22235"/>
    <cellStyle name="RowTitles-Col2 2 2 2 7 5" xfId="22236"/>
    <cellStyle name="RowTitles-Col2 2 2 2 7 5 2" xfId="22237"/>
    <cellStyle name="RowTitles-Col2 2 2 2 7 5 3" xfId="22238"/>
    <cellStyle name="RowTitles-Col2 2 2 2 7 6" xfId="22239"/>
    <cellStyle name="RowTitles-Col2 2 2 2 7 6 2" xfId="22240"/>
    <cellStyle name="RowTitles-Col2 2 2 2 7 6 2 2" xfId="22241"/>
    <cellStyle name="RowTitles-Col2 2 2 2 7 7" xfId="22242"/>
    <cellStyle name="RowTitles-Col2 2 2 2 7 7 2" xfId="22243"/>
    <cellStyle name="RowTitles-Col2 2 2 2 8" xfId="22244"/>
    <cellStyle name="RowTitles-Col2 2 2 2 8 2" xfId="22245"/>
    <cellStyle name="RowTitles-Col2 2 2 2 8 2 2" xfId="22246"/>
    <cellStyle name="RowTitles-Col2 2 2 2 8 2 2 2" xfId="22247"/>
    <cellStyle name="RowTitles-Col2 2 2 2 8 2 2 3" xfId="22248"/>
    <cellStyle name="RowTitles-Col2 2 2 2 8 2 3" xfId="22249"/>
    <cellStyle name="RowTitles-Col2 2 2 2 8 2 3 2" xfId="22250"/>
    <cellStyle name="RowTitles-Col2 2 2 2 8 2 3 2 2" xfId="22251"/>
    <cellStyle name="RowTitles-Col2 2 2 2 8 2 4" xfId="22252"/>
    <cellStyle name="RowTitles-Col2 2 2 2 8 3" xfId="22253"/>
    <cellStyle name="RowTitles-Col2 2 2 2 8 3 2" xfId="22254"/>
    <cellStyle name="RowTitles-Col2 2 2 2 8 3 2 2" xfId="22255"/>
    <cellStyle name="RowTitles-Col2 2 2 2 8 3 2 3" xfId="22256"/>
    <cellStyle name="RowTitles-Col2 2 2 2 8 3 3" xfId="22257"/>
    <cellStyle name="RowTitles-Col2 2 2 2 8 3 3 2" xfId="22258"/>
    <cellStyle name="RowTitles-Col2 2 2 2 8 3 3 2 2" xfId="22259"/>
    <cellStyle name="RowTitles-Col2 2 2 2 8 3 4" xfId="22260"/>
    <cellStyle name="RowTitles-Col2 2 2 2 8 4" xfId="22261"/>
    <cellStyle name="RowTitles-Col2 2 2 2 8 4 2" xfId="22262"/>
    <cellStyle name="RowTitles-Col2 2 2 2 8 4 3" xfId="22263"/>
    <cellStyle name="RowTitles-Col2 2 2 2 8 5" xfId="22264"/>
    <cellStyle name="RowTitles-Col2 2 2 2 8 5 2" xfId="22265"/>
    <cellStyle name="RowTitles-Col2 2 2 2 8 5 2 2" xfId="22266"/>
    <cellStyle name="RowTitles-Col2 2 2 2 8 6" xfId="22267"/>
    <cellStyle name="RowTitles-Col2 2 2 2 8 6 2" xfId="22268"/>
    <cellStyle name="RowTitles-Col2 2 2 2 9" xfId="22269"/>
    <cellStyle name="RowTitles-Col2 2 2 2 9 2" xfId="22270"/>
    <cellStyle name="RowTitles-Col2 2 2 2 9 2 2" xfId="22271"/>
    <cellStyle name="RowTitles-Col2 2 2 2 9 2 2 2" xfId="22272"/>
    <cellStyle name="RowTitles-Col2 2 2 2 9 2 2 3" xfId="22273"/>
    <cellStyle name="RowTitles-Col2 2 2 2 9 2 3" xfId="22274"/>
    <cellStyle name="RowTitles-Col2 2 2 2 9 2 3 2" xfId="22275"/>
    <cellStyle name="RowTitles-Col2 2 2 2 9 2 3 2 2" xfId="22276"/>
    <cellStyle name="RowTitles-Col2 2 2 2 9 2 4" xfId="22277"/>
    <cellStyle name="RowTitles-Col2 2 2 2 9 3" xfId="22278"/>
    <cellStyle name="RowTitles-Col2 2 2 2 9 3 2" xfId="22279"/>
    <cellStyle name="RowTitles-Col2 2 2 2 9 3 2 2" xfId="22280"/>
    <cellStyle name="RowTitles-Col2 2 2 2 9 3 2 3" xfId="22281"/>
    <cellStyle name="RowTitles-Col2 2 2 2 9 3 3" xfId="22282"/>
    <cellStyle name="RowTitles-Col2 2 2 2 9 3 3 2" xfId="22283"/>
    <cellStyle name="RowTitles-Col2 2 2 2 9 3 3 2 2" xfId="22284"/>
    <cellStyle name="RowTitles-Col2 2 2 2 9 3 4" xfId="22285"/>
    <cellStyle name="RowTitles-Col2 2 2 2 9 4" xfId="22286"/>
    <cellStyle name="RowTitles-Col2 2 2 2 9 4 2" xfId="22287"/>
    <cellStyle name="RowTitles-Col2 2 2 2 9 4 3" xfId="22288"/>
    <cellStyle name="RowTitles-Col2 2 2 2 9 5" xfId="22289"/>
    <cellStyle name="RowTitles-Col2 2 2 2 9 5 2" xfId="22290"/>
    <cellStyle name="RowTitles-Col2 2 2 2 9 5 2 2" xfId="22291"/>
    <cellStyle name="RowTitles-Col2 2 2 2 9 6" xfId="22292"/>
    <cellStyle name="RowTitles-Col2 2 2 2 9 6 2" xfId="22293"/>
    <cellStyle name="RowTitles-Col2 2 2 2_STUD aligned by INSTIT" xfId="22294"/>
    <cellStyle name="RowTitles-Col2 2 2 3" xfId="22295"/>
    <cellStyle name="RowTitles-Col2 2 2 3 2" xfId="22296"/>
    <cellStyle name="RowTitles-Col2 2 2 3 2 2" xfId="22297"/>
    <cellStyle name="RowTitles-Col2 2 2 3 2 2 2" xfId="22298"/>
    <cellStyle name="RowTitles-Col2 2 2 3 2 2 2 2" xfId="22299"/>
    <cellStyle name="RowTitles-Col2 2 2 3 2 2 2 3" xfId="22300"/>
    <cellStyle name="RowTitles-Col2 2 2 3 2 2 3" xfId="22301"/>
    <cellStyle name="RowTitles-Col2 2 2 3 2 2 3 2" xfId="22302"/>
    <cellStyle name="RowTitles-Col2 2 2 3 2 2 3 2 2" xfId="22303"/>
    <cellStyle name="RowTitles-Col2 2 2 3 2 2 4" xfId="22304"/>
    <cellStyle name="RowTitles-Col2 2 2 3 2 3" xfId="22305"/>
    <cellStyle name="RowTitles-Col2 2 2 3 2 3 2" xfId="22306"/>
    <cellStyle name="RowTitles-Col2 2 2 3 2 3 2 2" xfId="22307"/>
    <cellStyle name="RowTitles-Col2 2 2 3 2 3 2 3" xfId="22308"/>
    <cellStyle name="RowTitles-Col2 2 2 3 2 3 3" xfId="22309"/>
    <cellStyle name="RowTitles-Col2 2 2 3 2 3 3 2" xfId="22310"/>
    <cellStyle name="RowTitles-Col2 2 2 3 2 3 3 2 2" xfId="22311"/>
    <cellStyle name="RowTitles-Col2 2 2 3 2 3 4" xfId="22312"/>
    <cellStyle name="RowTitles-Col2 2 2 3 2 3 4 2" xfId="22313"/>
    <cellStyle name="RowTitles-Col2 2 2 3 2 4" xfId="22314"/>
    <cellStyle name="RowTitles-Col2 2 2 3 3" xfId="22315"/>
    <cellStyle name="RowTitles-Col2 2 2 3 3 2" xfId="22316"/>
    <cellStyle name="RowTitles-Col2 2 2 3 3 2 2" xfId="22317"/>
    <cellStyle name="RowTitles-Col2 2 2 3 3 2 2 2" xfId="22318"/>
    <cellStyle name="RowTitles-Col2 2 2 3 3 2 2 3" xfId="22319"/>
    <cellStyle name="RowTitles-Col2 2 2 3 3 2 3" xfId="22320"/>
    <cellStyle name="RowTitles-Col2 2 2 3 3 2 3 2" xfId="22321"/>
    <cellStyle name="RowTitles-Col2 2 2 3 3 2 3 2 2" xfId="22322"/>
    <cellStyle name="RowTitles-Col2 2 2 3 3 2 4" xfId="22323"/>
    <cellStyle name="RowTitles-Col2 2 2 3 3 3" xfId="22324"/>
    <cellStyle name="RowTitles-Col2 2 2 3 3 3 2" xfId="22325"/>
    <cellStyle name="RowTitles-Col2 2 2 3 3 3 2 2" xfId="22326"/>
    <cellStyle name="RowTitles-Col2 2 2 3 3 3 2 3" xfId="22327"/>
    <cellStyle name="RowTitles-Col2 2 2 3 3 3 3" xfId="22328"/>
    <cellStyle name="RowTitles-Col2 2 2 3 3 3 3 2" xfId="22329"/>
    <cellStyle name="RowTitles-Col2 2 2 3 3 3 3 2 2" xfId="22330"/>
    <cellStyle name="RowTitles-Col2 2 2 3 3 3 4" xfId="22331"/>
    <cellStyle name="RowTitles-Col2 2 2 3 3 3 4 2" xfId="22332"/>
    <cellStyle name="RowTitles-Col2 2 2 3 3 4" xfId="22333"/>
    <cellStyle name="RowTitles-Col2 2 2 3 3 5" xfId="22334"/>
    <cellStyle name="RowTitles-Col2 2 2 3 3 5 2" xfId="22335"/>
    <cellStyle name="RowTitles-Col2 2 2 3 3 5 3" xfId="22336"/>
    <cellStyle name="RowTitles-Col2 2 2 3 3 6" xfId="22337"/>
    <cellStyle name="RowTitles-Col2 2 2 3 3 6 2" xfId="22338"/>
    <cellStyle name="RowTitles-Col2 2 2 3 3 6 2 2" xfId="22339"/>
    <cellStyle name="RowTitles-Col2 2 2 3 3 7" xfId="22340"/>
    <cellStyle name="RowTitles-Col2 2 2 3 3 7 2" xfId="22341"/>
    <cellStyle name="RowTitles-Col2 2 2 3 4" xfId="22342"/>
    <cellStyle name="RowTitles-Col2 2 2 3 4 2" xfId="22343"/>
    <cellStyle name="RowTitles-Col2 2 2 3 4 2 2" xfId="22344"/>
    <cellStyle name="RowTitles-Col2 2 2 3 4 2 2 2" xfId="22345"/>
    <cellStyle name="RowTitles-Col2 2 2 3 4 2 2 3" xfId="22346"/>
    <cellStyle name="RowTitles-Col2 2 2 3 4 2 3" xfId="22347"/>
    <cellStyle name="RowTitles-Col2 2 2 3 4 2 3 2" xfId="22348"/>
    <cellStyle name="RowTitles-Col2 2 2 3 4 2 3 2 2" xfId="22349"/>
    <cellStyle name="RowTitles-Col2 2 2 3 4 2 4" xfId="22350"/>
    <cellStyle name="RowTitles-Col2 2 2 3 4 3" xfId="22351"/>
    <cellStyle name="RowTitles-Col2 2 2 3 4 3 2" xfId="22352"/>
    <cellStyle name="RowTitles-Col2 2 2 3 4 3 2 2" xfId="22353"/>
    <cellStyle name="RowTitles-Col2 2 2 3 4 3 2 3" xfId="22354"/>
    <cellStyle name="RowTitles-Col2 2 2 3 4 3 3" xfId="22355"/>
    <cellStyle name="RowTitles-Col2 2 2 3 4 3 3 2" xfId="22356"/>
    <cellStyle name="RowTitles-Col2 2 2 3 4 3 3 2 2" xfId="22357"/>
    <cellStyle name="RowTitles-Col2 2 2 3 4 3 4" xfId="22358"/>
    <cellStyle name="RowTitles-Col2 2 2 3 4 4" xfId="22359"/>
    <cellStyle name="RowTitles-Col2 2 2 3 4 4 2" xfId="22360"/>
    <cellStyle name="RowTitles-Col2 2 2 3 4 4 3" xfId="22361"/>
    <cellStyle name="RowTitles-Col2 2 2 3 4 5" xfId="22362"/>
    <cellStyle name="RowTitles-Col2 2 2 3 4 5 2" xfId="22363"/>
    <cellStyle name="RowTitles-Col2 2 2 3 4 5 2 2" xfId="22364"/>
    <cellStyle name="RowTitles-Col2 2 2 3 4 6" xfId="22365"/>
    <cellStyle name="RowTitles-Col2 2 2 3 4 6 2" xfId="22366"/>
    <cellStyle name="RowTitles-Col2 2 2 3 5" xfId="22367"/>
    <cellStyle name="RowTitles-Col2 2 2 3 5 2" xfId="22368"/>
    <cellStyle name="RowTitles-Col2 2 2 3 5 2 2" xfId="22369"/>
    <cellStyle name="RowTitles-Col2 2 2 3 5 2 2 2" xfId="22370"/>
    <cellStyle name="RowTitles-Col2 2 2 3 5 2 2 3" xfId="22371"/>
    <cellStyle name="RowTitles-Col2 2 2 3 5 2 3" xfId="22372"/>
    <cellStyle name="RowTitles-Col2 2 2 3 5 2 3 2" xfId="22373"/>
    <cellStyle name="RowTitles-Col2 2 2 3 5 2 3 2 2" xfId="22374"/>
    <cellStyle name="RowTitles-Col2 2 2 3 5 2 4" xfId="22375"/>
    <cellStyle name="RowTitles-Col2 2 2 3 5 3" xfId="22376"/>
    <cellStyle name="RowTitles-Col2 2 2 3 5 3 2" xfId="22377"/>
    <cellStyle name="RowTitles-Col2 2 2 3 5 3 2 2" xfId="22378"/>
    <cellStyle name="RowTitles-Col2 2 2 3 5 3 2 3" xfId="22379"/>
    <cellStyle name="RowTitles-Col2 2 2 3 5 3 3" xfId="22380"/>
    <cellStyle name="RowTitles-Col2 2 2 3 5 3 3 2" xfId="22381"/>
    <cellStyle name="RowTitles-Col2 2 2 3 5 3 3 2 2" xfId="22382"/>
    <cellStyle name="RowTitles-Col2 2 2 3 5 3 4" xfId="22383"/>
    <cellStyle name="RowTitles-Col2 2 2 3 5 4" xfId="22384"/>
    <cellStyle name="RowTitles-Col2 2 2 3 5 4 2" xfId="22385"/>
    <cellStyle name="RowTitles-Col2 2 2 3 5 4 3" xfId="22386"/>
    <cellStyle name="RowTitles-Col2 2 2 3 5 5" xfId="22387"/>
    <cellStyle name="RowTitles-Col2 2 2 3 5 5 2" xfId="22388"/>
    <cellStyle name="RowTitles-Col2 2 2 3 5 5 2 2" xfId="22389"/>
    <cellStyle name="RowTitles-Col2 2 2 3 5 6" xfId="22390"/>
    <cellStyle name="RowTitles-Col2 2 2 3 5 6 2" xfId="22391"/>
    <cellStyle name="RowTitles-Col2 2 2 3 6" xfId="22392"/>
    <cellStyle name="RowTitles-Col2 2 2 3 6 2" xfId="22393"/>
    <cellStyle name="RowTitles-Col2 2 2 3 6 2 2" xfId="22394"/>
    <cellStyle name="RowTitles-Col2 2 2 3 6 2 2 2" xfId="22395"/>
    <cellStyle name="RowTitles-Col2 2 2 3 6 2 2 3" xfId="22396"/>
    <cellStyle name="RowTitles-Col2 2 2 3 6 2 3" xfId="22397"/>
    <cellStyle name="RowTitles-Col2 2 2 3 6 2 3 2" xfId="22398"/>
    <cellStyle name="RowTitles-Col2 2 2 3 6 2 3 2 2" xfId="22399"/>
    <cellStyle name="RowTitles-Col2 2 2 3 6 2 4" xfId="22400"/>
    <cellStyle name="RowTitles-Col2 2 2 3 6 3" xfId="22401"/>
    <cellStyle name="RowTitles-Col2 2 2 3 6 3 2" xfId="22402"/>
    <cellStyle name="RowTitles-Col2 2 2 3 6 3 2 2" xfId="22403"/>
    <cellStyle name="RowTitles-Col2 2 2 3 6 3 2 3" xfId="22404"/>
    <cellStyle name="RowTitles-Col2 2 2 3 6 3 3" xfId="22405"/>
    <cellStyle name="RowTitles-Col2 2 2 3 6 3 3 2" xfId="22406"/>
    <cellStyle name="RowTitles-Col2 2 2 3 6 3 3 2 2" xfId="22407"/>
    <cellStyle name="RowTitles-Col2 2 2 3 6 3 4" xfId="22408"/>
    <cellStyle name="RowTitles-Col2 2 2 3 6 4" xfId="22409"/>
    <cellStyle name="RowTitles-Col2 2 2 3 6 4 2" xfId="22410"/>
    <cellStyle name="RowTitles-Col2 2 2 3 6 4 3" xfId="22411"/>
    <cellStyle name="RowTitles-Col2 2 2 3 6 5" xfId="22412"/>
    <cellStyle name="RowTitles-Col2 2 2 3 6 5 2" xfId="22413"/>
    <cellStyle name="RowTitles-Col2 2 2 3 6 5 2 2" xfId="22414"/>
    <cellStyle name="RowTitles-Col2 2 2 3 6 6" xfId="22415"/>
    <cellStyle name="RowTitles-Col2 2 2 3 6 6 2" xfId="22416"/>
    <cellStyle name="RowTitles-Col2 2 2 3 7" xfId="22417"/>
    <cellStyle name="RowTitles-Col2 2 2 3 7 2" xfId="22418"/>
    <cellStyle name="RowTitles-Col2 2 2 3 7 2 2" xfId="22419"/>
    <cellStyle name="RowTitles-Col2 2 2 3 7 2 3" xfId="22420"/>
    <cellStyle name="RowTitles-Col2 2 2 3 7 3" xfId="22421"/>
    <cellStyle name="RowTitles-Col2 2 2 3 7 3 2" xfId="22422"/>
    <cellStyle name="RowTitles-Col2 2 2 3 7 3 2 2" xfId="22423"/>
    <cellStyle name="RowTitles-Col2 2 2 3 7 4" xfId="22424"/>
    <cellStyle name="RowTitles-Col2 2 2 3 8" xfId="22425"/>
    <cellStyle name="RowTitles-Col2 2 2 3_STUD aligned by INSTIT" xfId="22426"/>
    <cellStyle name="RowTitles-Col2 2 2 4" xfId="22427"/>
    <cellStyle name="RowTitles-Col2 2 2 4 2" xfId="22428"/>
    <cellStyle name="RowTitles-Col2 2 2 4 2 2" xfId="22429"/>
    <cellStyle name="RowTitles-Col2 2 2 4 2 2 2" xfId="22430"/>
    <cellStyle name="RowTitles-Col2 2 2 4 2 2 2 2" xfId="22431"/>
    <cellStyle name="RowTitles-Col2 2 2 4 2 2 2 3" xfId="22432"/>
    <cellStyle name="RowTitles-Col2 2 2 4 2 2 3" xfId="22433"/>
    <cellStyle name="RowTitles-Col2 2 2 4 2 2 3 2" xfId="22434"/>
    <cellStyle name="RowTitles-Col2 2 2 4 2 2 3 2 2" xfId="22435"/>
    <cellStyle name="RowTitles-Col2 2 2 4 2 2 4" xfId="22436"/>
    <cellStyle name="RowTitles-Col2 2 2 4 2 3" xfId="22437"/>
    <cellStyle name="RowTitles-Col2 2 2 4 2 3 2" xfId="22438"/>
    <cellStyle name="RowTitles-Col2 2 2 4 2 3 2 2" xfId="22439"/>
    <cellStyle name="RowTitles-Col2 2 2 4 2 3 2 3" xfId="22440"/>
    <cellStyle name="RowTitles-Col2 2 2 4 2 3 3" xfId="22441"/>
    <cellStyle name="RowTitles-Col2 2 2 4 2 3 3 2" xfId="22442"/>
    <cellStyle name="RowTitles-Col2 2 2 4 2 3 3 2 2" xfId="22443"/>
    <cellStyle name="RowTitles-Col2 2 2 4 2 3 4" xfId="22444"/>
    <cellStyle name="RowTitles-Col2 2 2 4 2 3 4 2" xfId="22445"/>
    <cellStyle name="RowTitles-Col2 2 2 4 2 4" xfId="22446"/>
    <cellStyle name="RowTitles-Col2 2 2 4 2 5" xfId="22447"/>
    <cellStyle name="RowTitles-Col2 2 2 4 2 5 2" xfId="22448"/>
    <cellStyle name="RowTitles-Col2 2 2 4 2 5 3" xfId="22449"/>
    <cellStyle name="RowTitles-Col2 2 2 4 2 6" xfId="22450"/>
    <cellStyle name="RowTitles-Col2 2 2 4 2 6 2" xfId="22451"/>
    <cellStyle name="RowTitles-Col2 2 2 4 2 6 2 2" xfId="22452"/>
    <cellStyle name="RowTitles-Col2 2 2 4 2 7" xfId="22453"/>
    <cellStyle name="RowTitles-Col2 2 2 4 2 7 2" xfId="22454"/>
    <cellStyle name="RowTitles-Col2 2 2 4 3" xfId="22455"/>
    <cellStyle name="RowTitles-Col2 2 2 4 3 2" xfId="22456"/>
    <cellStyle name="RowTitles-Col2 2 2 4 3 2 2" xfId="22457"/>
    <cellStyle name="RowTitles-Col2 2 2 4 3 2 2 2" xfId="22458"/>
    <cellStyle name="RowTitles-Col2 2 2 4 3 2 2 3" xfId="22459"/>
    <cellStyle name="RowTitles-Col2 2 2 4 3 2 3" xfId="22460"/>
    <cellStyle name="RowTitles-Col2 2 2 4 3 2 3 2" xfId="22461"/>
    <cellStyle name="RowTitles-Col2 2 2 4 3 2 3 2 2" xfId="22462"/>
    <cellStyle name="RowTitles-Col2 2 2 4 3 2 4" xfId="22463"/>
    <cellStyle name="RowTitles-Col2 2 2 4 3 3" xfId="22464"/>
    <cellStyle name="RowTitles-Col2 2 2 4 3 3 2" xfId="22465"/>
    <cellStyle name="RowTitles-Col2 2 2 4 3 3 2 2" xfId="22466"/>
    <cellStyle name="RowTitles-Col2 2 2 4 3 3 2 3" xfId="22467"/>
    <cellStyle name="RowTitles-Col2 2 2 4 3 3 3" xfId="22468"/>
    <cellStyle name="RowTitles-Col2 2 2 4 3 3 3 2" xfId="22469"/>
    <cellStyle name="RowTitles-Col2 2 2 4 3 3 3 2 2" xfId="22470"/>
    <cellStyle name="RowTitles-Col2 2 2 4 3 3 4" xfId="22471"/>
    <cellStyle name="RowTitles-Col2 2 2 4 3 3 4 2" xfId="22472"/>
    <cellStyle name="RowTitles-Col2 2 2 4 3 4" xfId="22473"/>
    <cellStyle name="RowTitles-Col2 2 2 4 4" xfId="22474"/>
    <cellStyle name="RowTitles-Col2 2 2 4 4 2" xfId="22475"/>
    <cellStyle name="RowTitles-Col2 2 2 4 4 2 2" xfId="22476"/>
    <cellStyle name="RowTitles-Col2 2 2 4 4 2 2 2" xfId="22477"/>
    <cellStyle name="RowTitles-Col2 2 2 4 4 2 2 3" xfId="22478"/>
    <cellStyle name="RowTitles-Col2 2 2 4 4 2 3" xfId="22479"/>
    <cellStyle name="RowTitles-Col2 2 2 4 4 2 3 2" xfId="22480"/>
    <cellStyle name="RowTitles-Col2 2 2 4 4 2 3 2 2" xfId="22481"/>
    <cellStyle name="RowTitles-Col2 2 2 4 4 2 4" xfId="22482"/>
    <cellStyle name="RowTitles-Col2 2 2 4 4 3" xfId="22483"/>
    <cellStyle name="RowTitles-Col2 2 2 4 4 3 2" xfId="22484"/>
    <cellStyle name="RowTitles-Col2 2 2 4 4 3 2 2" xfId="22485"/>
    <cellStyle name="RowTitles-Col2 2 2 4 4 3 2 3" xfId="22486"/>
    <cellStyle name="RowTitles-Col2 2 2 4 4 3 3" xfId="22487"/>
    <cellStyle name="RowTitles-Col2 2 2 4 4 3 3 2" xfId="22488"/>
    <cellStyle name="RowTitles-Col2 2 2 4 4 3 3 2 2" xfId="22489"/>
    <cellStyle name="RowTitles-Col2 2 2 4 4 3 4" xfId="22490"/>
    <cellStyle name="RowTitles-Col2 2 2 4 4 4" xfId="22491"/>
    <cellStyle name="RowTitles-Col2 2 2 4 4 4 2" xfId="22492"/>
    <cellStyle name="RowTitles-Col2 2 2 4 4 4 3" xfId="22493"/>
    <cellStyle name="RowTitles-Col2 2 2 4 4 5" xfId="22494"/>
    <cellStyle name="RowTitles-Col2 2 2 4 4 5 2" xfId="22495"/>
    <cellStyle name="RowTitles-Col2 2 2 4 4 5 2 2" xfId="22496"/>
    <cellStyle name="RowTitles-Col2 2 2 4 4 6" xfId="22497"/>
    <cellStyle name="RowTitles-Col2 2 2 4 4 6 2" xfId="22498"/>
    <cellStyle name="RowTitles-Col2 2 2 4 5" xfId="22499"/>
    <cellStyle name="RowTitles-Col2 2 2 4 5 2" xfId="22500"/>
    <cellStyle name="RowTitles-Col2 2 2 4 5 2 2" xfId="22501"/>
    <cellStyle name="RowTitles-Col2 2 2 4 5 2 2 2" xfId="22502"/>
    <cellStyle name="RowTitles-Col2 2 2 4 5 2 2 3" xfId="22503"/>
    <cellStyle name="RowTitles-Col2 2 2 4 5 2 3" xfId="22504"/>
    <cellStyle name="RowTitles-Col2 2 2 4 5 2 3 2" xfId="22505"/>
    <cellStyle name="RowTitles-Col2 2 2 4 5 2 3 2 2" xfId="22506"/>
    <cellStyle name="RowTitles-Col2 2 2 4 5 2 4" xfId="22507"/>
    <cellStyle name="RowTitles-Col2 2 2 4 5 3" xfId="22508"/>
    <cellStyle name="RowTitles-Col2 2 2 4 5 3 2" xfId="22509"/>
    <cellStyle name="RowTitles-Col2 2 2 4 5 3 2 2" xfId="22510"/>
    <cellStyle name="RowTitles-Col2 2 2 4 5 3 2 3" xfId="22511"/>
    <cellStyle name="RowTitles-Col2 2 2 4 5 3 3" xfId="22512"/>
    <cellStyle name="RowTitles-Col2 2 2 4 5 3 3 2" xfId="22513"/>
    <cellStyle name="RowTitles-Col2 2 2 4 5 3 3 2 2" xfId="22514"/>
    <cellStyle name="RowTitles-Col2 2 2 4 5 3 4" xfId="22515"/>
    <cellStyle name="RowTitles-Col2 2 2 4 5 4" xfId="22516"/>
    <cellStyle name="RowTitles-Col2 2 2 4 5 4 2" xfId="22517"/>
    <cellStyle name="RowTitles-Col2 2 2 4 5 4 3" xfId="22518"/>
    <cellStyle name="RowTitles-Col2 2 2 4 5 5" xfId="22519"/>
    <cellStyle name="RowTitles-Col2 2 2 4 5 5 2" xfId="22520"/>
    <cellStyle name="RowTitles-Col2 2 2 4 5 5 2 2" xfId="22521"/>
    <cellStyle name="RowTitles-Col2 2 2 4 5 6" xfId="22522"/>
    <cellStyle name="RowTitles-Col2 2 2 4 5 6 2" xfId="22523"/>
    <cellStyle name="RowTitles-Col2 2 2 4 6" xfId="22524"/>
    <cellStyle name="RowTitles-Col2 2 2 4 6 2" xfId="22525"/>
    <cellStyle name="RowTitles-Col2 2 2 4 6 2 2" xfId="22526"/>
    <cellStyle name="RowTitles-Col2 2 2 4 6 2 2 2" xfId="22527"/>
    <cellStyle name="RowTitles-Col2 2 2 4 6 2 2 3" xfId="22528"/>
    <cellStyle name="RowTitles-Col2 2 2 4 6 2 3" xfId="22529"/>
    <cellStyle name="RowTitles-Col2 2 2 4 6 2 3 2" xfId="22530"/>
    <cellStyle name="RowTitles-Col2 2 2 4 6 2 3 2 2" xfId="22531"/>
    <cellStyle name="RowTitles-Col2 2 2 4 6 2 4" xfId="22532"/>
    <cellStyle name="RowTitles-Col2 2 2 4 6 3" xfId="22533"/>
    <cellStyle name="RowTitles-Col2 2 2 4 6 3 2" xfId="22534"/>
    <cellStyle name="RowTitles-Col2 2 2 4 6 3 2 2" xfId="22535"/>
    <cellStyle name="RowTitles-Col2 2 2 4 6 3 2 3" xfId="22536"/>
    <cellStyle name="RowTitles-Col2 2 2 4 6 3 3" xfId="22537"/>
    <cellStyle name="RowTitles-Col2 2 2 4 6 3 3 2" xfId="22538"/>
    <cellStyle name="RowTitles-Col2 2 2 4 6 3 3 2 2" xfId="22539"/>
    <cellStyle name="RowTitles-Col2 2 2 4 6 3 4" xfId="22540"/>
    <cellStyle name="RowTitles-Col2 2 2 4 6 4" xfId="22541"/>
    <cellStyle name="RowTitles-Col2 2 2 4 6 4 2" xfId="22542"/>
    <cellStyle name="RowTitles-Col2 2 2 4 6 4 3" xfId="22543"/>
    <cellStyle name="RowTitles-Col2 2 2 4 6 5" xfId="22544"/>
    <cellStyle name="RowTitles-Col2 2 2 4 6 5 2" xfId="22545"/>
    <cellStyle name="RowTitles-Col2 2 2 4 6 5 2 2" xfId="22546"/>
    <cellStyle name="RowTitles-Col2 2 2 4 6 6" xfId="22547"/>
    <cellStyle name="RowTitles-Col2 2 2 4 6 6 2" xfId="22548"/>
    <cellStyle name="RowTitles-Col2 2 2 4 7" xfId="22549"/>
    <cellStyle name="RowTitles-Col2 2 2 4 7 2" xfId="22550"/>
    <cellStyle name="RowTitles-Col2 2 2 4 7 2 2" xfId="22551"/>
    <cellStyle name="RowTitles-Col2 2 2 4 7 2 3" xfId="22552"/>
    <cellStyle name="RowTitles-Col2 2 2 4 7 3" xfId="22553"/>
    <cellStyle name="RowTitles-Col2 2 2 4 7 3 2" xfId="22554"/>
    <cellStyle name="RowTitles-Col2 2 2 4 7 3 2 2" xfId="22555"/>
    <cellStyle name="RowTitles-Col2 2 2 4 7 4" xfId="22556"/>
    <cellStyle name="RowTitles-Col2 2 2 4 8" xfId="22557"/>
    <cellStyle name="RowTitles-Col2 2 2 4 8 2" xfId="22558"/>
    <cellStyle name="RowTitles-Col2 2 2 4 8 2 2" xfId="22559"/>
    <cellStyle name="RowTitles-Col2 2 2 4 8 2 3" xfId="22560"/>
    <cellStyle name="RowTitles-Col2 2 2 4 8 3" xfId="22561"/>
    <cellStyle name="RowTitles-Col2 2 2 4 8 3 2" xfId="22562"/>
    <cellStyle name="RowTitles-Col2 2 2 4 8 3 2 2" xfId="22563"/>
    <cellStyle name="RowTitles-Col2 2 2 4 8 4" xfId="22564"/>
    <cellStyle name="RowTitles-Col2 2 2 4_STUD aligned by INSTIT" xfId="22565"/>
    <cellStyle name="RowTitles-Col2 2 2 5" xfId="22566"/>
    <cellStyle name="RowTitles-Col2 2 2 5 2" xfId="22567"/>
    <cellStyle name="RowTitles-Col2 2 2 5 2 2" xfId="22568"/>
    <cellStyle name="RowTitles-Col2 2 2 5 2 2 2" xfId="22569"/>
    <cellStyle name="RowTitles-Col2 2 2 5 2 2 2 2" xfId="22570"/>
    <cellStyle name="RowTitles-Col2 2 2 5 2 2 2 3" xfId="22571"/>
    <cellStyle name="RowTitles-Col2 2 2 5 2 2 3" xfId="22572"/>
    <cellStyle name="RowTitles-Col2 2 2 5 2 2 3 2" xfId="22573"/>
    <cellStyle name="RowTitles-Col2 2 2 5 2 2 3 2 2" xfId="22574"/>
    <cellStyle name="RowTitles-Col2 2 2 5 2 2 4" xfId="22575"/>
    <cellStyle name="RowTitles-Col2 2 2 5 2 3" xfId="22576"/>
    <cellStyle name="RowTitles-Col2 2 2 5 2 3 2" xfId="22577"/>
    <cellStyle name="RowTitles-Col2 2 2 5 2 3 2 2" xfId="22578"/>
    <cellStyle name="RowTitles-Col2 2 2 5 2 3 2 3" xfId="22579"/>
    <cellStyle name="RowTitles-Col2 2 2 5 2 3 3" xfId="22580"/>
    <cellStyle name="RowTitles-Col2 2 2 5 2 3 3 2" xfId="22581"/>
    <cellStyle name="RowTitles-Col2 2 2 5 2 3 3 2 2" xfId="22582"/>
    <cellStyle name="RowTitles-Col2 2 2 5 2 3 4" xfId="22583"/>
    <cellStyle name="RowTitles-Col2 2 2 5 2 3 4 2" xfId="22584"/>
    <cellStyle name="RowTitles-Col2 2 2 5 2 4" xfId="22585"/>
    <cellStyle name="RowTitles-Col2 2 2 5 2 5" xfId="22586"/>
    <cellStyle name="RowTitles-Col2 2 2 5 2 5 2" xfId="22587"/>
    <cellStyle name="RowTitles-Col2 2 2 5 2 5 3" xfId="22588"/>
    <cellStyle name="RowTitles-Col2 2 2 5 3" xfId="22589"/>
    <cellStyle name="RowTitles-Col2 2 2 5 3 2" xfId="22590"/>
    <cellStyle name="RowTitles-Col2 2 2 5 3 2 2" xfId="22591"/>
    <cellStyle name="RowTitles-Col2 2 2 5 3 2 2 2" xfId="22592"/>
    <cellStyle name="RowTitles-Col2 2 2 5 3 2 2 3" xfId="22593"/>
    <cellStyle name="RowTitles-Col2 2 2 5 3 2 3" xfId="22594"/>
    <cellStyle name="RowTitles-Col2 2 2 5 3 2 3 2" xfId="22595"/>
    <cellStyle name="RowTitles-Col2 2 2 5 3 2 3 2 2" xfId="22596"/>
    <cellStyle name="RowTitles-Col2 2 2 5 3 2 4" xfId="22597"/>
    <cellStyle name="RowTitles-Col2 2 2 5 3 3" xfId="22598"/>
    <cellStyle name="RowTitles-Col2 2 2 5 3 3 2" xfId="22599"/>
    <cellStyle name="RowTitles-Col2 2 2 5 3 3 2 2" xfId="22600"/>
    <cellStyle name="RowTitles-Col2 2 2 5 3 3 2 3" xfId="22601"/>
    <cellStyle name="RowTitles-Col2 2 2 5 3 3 3" xfId="22602"/>
    <cellStyle name="RowTitles-Col2 2 2 5 3 3 3 2" xfId="22603"/>
    <cellStyle name="RowTitles-Col2 2 2 5 3 3 3 2 2" xfId="22604"/>
    <cellStyle name="RowTitles-Col2 2 2 5 3 3 4" xfId="22605"/>
    <cellStyle name="RowTitles-Col2 2 2 5 3 3 4 2" xfId="22606"/>
    <cellStyle name="RowTitles-Col2 2 2 5 3 4" xfId="22607"/>
    <cellStyle name="RowTitles-Col2 2 2 5 3 5" xfId="22608"/>
    <cellStyle name="RowTitles-Col2 2 2 5 3 5 2" xfId="22609"/>
    <cellStyle name="RowTitles-Col2 2 2 5 3 5 2 2" xfId="22610"/>
    <cellStyle name="RowTitles-Col2 2 2 5 3 6" xfId="22611"/>
    <cellStyle name="RowTitles-Col2 2 2 5 3 6 2" xfId="22612"/>
    <cellStyle name="RowTitles-Col2 2 2 5 4" xfId="22613"/>
    <cellStyle name="RowTitles-Col2 2 2 5 4 2" xfId="22614"/>
    <cellStyle name="RowTitles-Col2 2 2 5 4 2 2" xfId="22615"/>
    <cellStyle name="RowTitles-Col2 2 2 5 4 2 2 2" xfId="22616"/>
    <cellStyle name="RowTitles-Col2 2 2 5 4 2 2 3" xfId="22617"/>
    <cellStyle name="RowTitles-Col2 2 2 5 4 2 3" xfId="22618"/>
    <cellStyle name="RowTitles-Col2 2 2 5 4 2 3 2" xfId="22619"/>
    <cellStyle name="RowTitles-Col2 2 2 5 4 2 3 2 2" xfId="22620"/>
    <cellStyle name="RowTitles-Col2 2 2 5 4 2 4" xfId="22621"/>
    <cellStyle name="RowTitles-Col2 2 2 5 4 3" xfId="22622"/>
    <cellStyle name="RowTitles-Col2 2 2 5 4 3 2" xfId="22623"/>
    <cellStyle name="RowTitles-Col2 2 2 5 4 3 2 2" xfId="22624"/>
    <cellStyle name="RowTitles-Col2 2 2 5 4 3 2 3" xfId="22625"/>
    <cellStyle name="RowTitles-Col2 2 2 5 4 3 3" xfId="22626"/>
    <cellStyle name="RowTitles-Col2 2 2 5 4 3 3 2" xfId="22627"/>
    <cellStyle name="RowTitles-Col2 2 2 5 4 3 3 2 2" xfId="22628"/>
    <cellStyle name="RowTitles-Col2 2 2 5 4 3 4" xfId="22629"/>
    <cellStyle name="RowTitles-Col2 2 2 5 4 3 4 2" xfId="22630"/>
    <cellStyle name="RowTitles-Col2 2 2 5 4 4" xfId="22631"/>
    <cellStyle name="RowTitles-Col2 2 2 5 4 5" xfId="22632"/>
    <cellStyle name="RowTitles-Col2 2 2 5 4 5 2" xfId="22633"/>
    <cellStyle name="RowTitles-Col2 2 2 5 4 5 3" xfId="22634"/>
    <cellStyle name="RowTitles-Col2 2 2 5 4 6" xfId="22635"/>
    <cellStyle name="RowTitles-Col2 2 2 5 4 6 2" xfId="22636"/>
    <cellStyle name="RowTitles-Col2 2 2 5 4 6 2 2" xfId="22637"/>
    <cellStyle name="RowTitles-Col2 2 2 5 4 7" xfId="22638"/>
    <cellStyle name="RowTitles-Col2 2 2 5 4 7 2" xfId="22639"/>
    <cellStyle name="RowTitles-Col2 2 2 5 5" xfId="22640"/>
    <cellStyle name="RowTitles-Col2 2 2 5 5 2" xfId="22641"/>
    <cellStyle name="RowTitles-Col2 2 2 5 5 2 2" xfId="22642"/>
    <cellStyle name="RowTitles-Col2 2 2 5 5 2 2 2" xfId="22643"/>
    <cellStyle name="RowTitles-Col2 2 2 5 5 2 2 3" xfId="22644"/>
    <cellStyle name="RowTitles-Col2 2 2 5 5 2 3" xfId="22645"/>
    <cellStyle name="RowTitles-Col2 2 2 5 5 2 3 2" xfId="22646"/>
    <cellStyle name="RowTitles-Col2 2 2 5 5 2 3 2 2" xfId="22647"/>
    <cellStyle name="RowTitles-Col2 2 2 5 5 2 4" xfId="22648"/>
    <cellStyle name="RowTitles-Col2 2 2 5 5 3" xfId="22649"/>
    <cellStyle name="RowTitles-Col2 2 2 5 5 3 2" xfId="22650"/>
    <cellStyle name="RowTitles-Col2 2 2 5 5 3 2 2" xfId="22651"/>
    <cellStyle name="RowTitles-Col2 2 2 5 5 3 2 3" xfId="22652"/>
    <cellStyle name="RowTitles-Col2 2 2 5 5 3 3" xfId="22653"/>
    <cellStyle name="RowTitles-Col2 2 2 5 5 3 3 2" xfId="22654"/>
    <cellStyle name="RowTitles-Col2 2 2 5 5 3 3 2 2" xfId="22655"/>
    <cellStyle name="RowTitles-Col2 2 2 5 5 3 4" xfId="22656"/>
    <cellStyle name="RowTitles-Col2 2 2 5 5 4" xfId="22657"/>
    <cellStyle name="RowTitles-Col2 2 2 5 5 4 2" xfId="22658"/>
    <cellStyle name="RowTitles-Col2 2 2 5 5 4 3" xfId="22659"/>
    <cellStyle name="RowTitles-Col2 2 2 5 5 5" xfId="22660"/>
    <cellStyle name="RowTitles-Col2 2 2 5 5 5 2" xfId="22661"/>
    <cellStyle name="RowTitles-Col2 2 2 5 5 5 2 2" xfId="22662"/>
    <cellStyle name="RowTitles-Col2 2 2 5 5 6" xfId="22663"/>
    <cellStyle name="RowTitles-Col2 2 2 5 5 6 2" xfId="22664"/>
    <cellStyle name="RowTitles-Col2 2 2 5 6" xfId="22665"/>
    <cellStyle name="RowTitles-Col2 2 2 5 6 2" xfId="22666"/>
    <cellStyle name="RowTitles-Col2 2 2 5 6 2 2" xfId="22667"/>
    <cellStyle name="RowTitles-Col2 2 2 5 6 2 2 2" xfId="22668"/>
    <cellStyle name="RowTitles-Col2 2 2 5 6 2 2 3" xfId="22669"/>
    <cellStyle name="RowTitles-Col2 2 2 5 6 2 3" xfId="22670"/>
    <cellStyle name="RowTitles-Col2 2 2 5 6 2 3 2" xfId="22671"/>
    <cellStyle name="RowTitles-Col2 2 2 5 6 2 3 2 2" xfId="22672"/>
    <cellStyle name="RowTitles-Col2 2 2 5 6 2 4" xfId="22673"/>
    <cellStyle name="RowTitles-Col2 2 2 5 6 3" xfId="22674"/>
    <cellStyle name="RowTitles-Col2 2 2 5 6 3 2" xfId="22675"/>
    <cellStyle name="RowTitles-Col2 2 2 5 6 3 2 2" xfId="22676"/>
    <cellStyle name="RowTitles-Col2 2 2 5 6 3 2 3" xfId="22677"/>
    <cellStyle name="RowTitles-Col2 2 2 5 6 3 3" xfId="22678"/>
    <cellStyle name="RowTitles-Col2 2 2 5 6 3 3 2" xfId="22679"/>
    <cellStyle name="RowTitles-Col2 2 2 5 6 3 3 2 2" xfId="22680"/>
    <cellStyle name="RowTitles-Col2 2 2 5 6 3 4" xfId="22681"/>
    <cellStyle name="RowTitles-Col2 2 2 5 6 4" xfId="22682"/>
    <cellStyle name="RowTitles-Col2 2 2 5 6 4 2" xfId="22683"/>
    <cellStyle name="RowTitles-Col2 2 2 5 6 4 3" xfId="22684"/>
    <cellStyle name="RowTitles-Col2 2 2 5 6 5" xfId="22685"/>
    <cellStyle name="RowTitles-Col2 2 2 5 6 5 2" xfId="22686"/>
    <cellStyle name="RowTitles-Col2 2 2 5 6 5 2 2" xfId="22687"/>
    <cellStyle name="RowTitles-Col2 2 2 5 6 6" xfId="22688"/>
    <cellStyle name="RowTitles-Col2 2 2 5 6 6 2" xfId="22689"/>
    <cellStyle name="RowTitles-Col2 2 2 5 7" xfId="22690"/>
    <cellStyle name="RowTitles-Col2 2 2 5 7 2" xfId="22691"/>
    <cellStyle name="RowTitles-Col2 2 2 5 7 2 2" xfId="22692"/>
    <cellStyle name="RowTitles-Col2 2 2 5 7 2 3" xfId="22693"/>
    <cellStyle name="RowTitles-Col2 2 2 5 7 3" xfId="22694"/>
    <cellStyle name="RowTitles-Col2 2 2 5 7 3 2" xfId="22695"/>
    <cellStyle name="RowTitles-Col2 2 2 5 7 3 2 2" xfId="22696"/>
    <cellStyle name="RowTitles-Col2 2 2 5 7 4" xfId="22697"/>
    <cellStyle name="RowTitles-Col2 2 2 5 8" xfId="22698"/>
    <cellStyle name="RowTitles-Col2 2 2 5_STUD aligned by INSTIT" xfId="22699"/>
    <cellStyle name="RowTitles-Col2 2 2 6" xfId="22700"/>
    <cellStyle name="RowTitles-Col2 2 2 6 2" xfId="22701"/>
    <cellStyle name="RowTitles-Col2 2 2 6 2 2" xfId="22702"/>
    <cellStyle name="RowTitles-Col2 2 2 6 2 2 2" xfId="22703"/>
    <cellStyle name="RowTitles-Col2 2 2 6 2 2 3" xfId="22704"/>
    <cellStyle name="RowTitles-Col2 2 2 6 2 3" xfId="22705"/>
    <cellStyle name="RowTitles-Col2 2 2 6 2 3 2" xfId="22706"/>
    <cellStyle name="RowTitles-Col2 2 2 6 2 3 2 2" xfId="22707"/>
    <cellStyle name="RowTitles-Col2 2 2 6 2 4" xfId="22708"/>
    <cellStyle name="RowTitles-Col2 2 2 6 3" xfId="22709"/>
    <cellStyle name="RowTitles-Col2 2 2 6 3 2" xfId="22710"/>
    <cellStyle name="RowTitles-Col2 2 2 6 3 2 2" xfId="22711"/>
    <cellStyle name="RowTitles-Col2 2 2 6 3 2 3" xfId="22712"/>
    <cellStyle name="RowTitles-Col2 2 2 6 3 3" xfId="22713"/>
    <cellStyle name="RowTitles-Col2 2 2 6 3 3 2" xfId="22714"/>
    <cellStyle name="RowTitles-Col2 2 2 6 3 3 2 2" xfId="22715"/>
    <cellStyle name="RowTitles-Col2 2 2 6 3 4" xfId="22716"/>
    <cellStyle name="RowTitles-Col2 2 2 6 3 4 2" xfId="22717"/>
    <cellStyle name="RowTitles-Col2 2 2 6 4" xfId="22718"/>
    <cellStyle name="RowTitles-Col2 2 2 6 5" xfId="22719"/>
    <cellStyle name="RowTitles-Col2 2 2 6 5 2" xfId="22720"/>
    <cellStyle name="RowTitles-Col2 2 2 6 5 3" xfId="22721"/>
    <cellStyle name="RowTitles-Col2 2 2 7" xfId="22722"/>
    <cellStyle name="RowTitles-Col2 2 2 7 2" xfId="22723"/>
    <cellStyle name="RowTitles-Col2 2 2 7 2 2" xfId="22724"/>
    <cellStyle name="RowTitles-Col2 2 2 7 2 2 2" xfId="22725"/>
    <cellStyle name="RowTitles-Col2 2 2 7 2 2 3" xfId="22726"/>
    <cellStyle name="RowTitles-Col2 2 2 7 2 3" xfId="22727"/>
    <cellStyle name="RowTitles-Col2 2 2 7 2 3 2" xfId="22728"/>
    <cellStyle name="RowTitles-Col2 2 2 7 2 3 2 2" xfId="22729"/>
    <cellStyle name="RowTitles-Col2 2 2 7 2 4" xfId="22730"/>
    <cellStyle name="RowTitles-Col2 2 2 7 3" xfId="22731"/>
    <cellStyle name="RowTitles-Col2 2 2 7 3 2" xfId="22732"/>
    <cellStyle name="RowTitles-Col2 2 2 7 3 2 2" xfId="22733"/>
    <cellStyle name="RowTitles-Col2 2 2 7 3 2 3" xfId="22734"/>
    <cellStyle name="RowTitles-Col2 2 2 7 3 3" xfId="22735"/>
    <cellStyle name="RowTitles-Col2 2 2 7 3 3 2" xfId="22736"/>
    <cellStyle name="RowTitles-Col2 2 2 7 3 3 2 2" xfId="22737"/>
    <cellStyle name="RowTitles-Col2 2 2 7 3 4" xfId="22738"/>
    <cellStyle name="RowTitles-Col2 2 2 7 3 4 2" xfId="22739"/>
    <cellStyle name="RowTitles-Col2 2 2 7 4" xfId="22740"/>
    <cellStyle name="RowTitles-Col2 2 2 7 5" xfId="22741"/>
    <cellStyle name="RowTitles-Col2 2 2 7 5 2" xfId="22742"/>
    <cellStyle name="RowTitles-Col2 2 2 7 5 2 2" xfId="22743"/>
    <cellStyle name="RowTitles-Col2 2 2 7 6" xfId="22744"/>
    <cellStyle name="RowTitles-Col2 2 2 7 6 2" xfId="22745"/>
    <cellStyle name="RowTitles-Col2 2 2 8" xfId="22746"/>
    <cellStyle name="RowTitles-Col2 2 2 8 2" xfId="22747"/>
    <cellStyle name="RowTitles-Col2 2 2 8 2 2" xfId="22748"/>
    <cellStyle name="RowTitles-Col2 2 2 8 2 2 2" xfId="22749"/>
    <cellStyle name="RowTitles-Col2 2 2 8 2 2 3" xfId="22750"/>
    <cellStyle name="RowTitles-Col2 2 2 8 2 3" xfId="22751"/>
    <cellStyle name="RowTitles-Col2 2 2 8 2 3 2" xfId="22752"/>
    <cellStyle name="RowTitles-Col2 2 2 8 2 3 2 2" xfId="22753"/>
    <cellStyle name="RowTitles-Col2 2 2 8 2 4" xfId="22754"/>
    <cellStyle name="RowTitles-Col2 2 2 8 3" xfId="22755"/>
    <cellStyle name="RowTitles-Col2 2 2 8 3 2" xfId="22756"/>
    <cellStyle name="RowTitles-Col2 2 2 8 3 2 2" xfId="22757"/>
    <cellStyle name="RowTitles-Col2 2 2 8 3 2 3" xfId="22758"/>
    <cellStyle name="RowTitles-Col2 2 2 8 3 3" xfId="22759"/>
    <cellStyle name="RowTitles-Col2 2 2 8 3 3 2" xfId="22760"/>
    <cellStyle name="RowTitles-Col2 2 2 8 3 3 2 2" xfId="22761"/>
    <cellStyle name="RowTitles-Col2 2 2 8 3 4" xfId="22762"/>
    <cellStyle name="RowTitles-Col2 2 2 8 3 4 2" xfId="22763"/>
    <cellStyle name="RowTitles-Col2 2 2 8 4" xfId="22764"/>
    <cellStyle name="RowTitles-Col2 2 2 8 5" xfId="22765"/>
    <cellStyle name="RowTitles-Col2 2 2 8 5 2" xfId="22766"/>
    <cellStyle name="RowTitles-Col2 2 2 8 5 3" xfId="22767"/>
    <cellStyle name="RowTitles-Col2 2 2 8 6" xfId="22768"/>
    <cellStyle name="RowTitles-Col2 2 2 8 6 2" xfId="22769"/>
    <cellStyle name="RowTitles-Col2 2 2 8 6 2 2" xfId="22770"/>
    <cellStyle name="RowTitles-Col2 2 2 8 7" xfId="22771"/>
    <cellStyle name="RowTitles-Col2 2 2 8 7 2" xfId="22772"/>
    <cellStyle name="RowTitles-Col2 2 2 9" xfId="22773"/>
    <cellStyle name="RowTitles-Col2 2 2 9 2" xfId="22774"/>
    <cellStyle name="RowTitles-Col2 2 2 9 2 2" xfId="22775"/>
    <cellStyle name="RowTitles-Col2 2 2 9 2 2 2" xfId="22776"/>
    <cellStyle name="RowTitles-Col2 2 2 9 2 2 3" xfId="22777"/>
    <cellStyle name="RowTitles-Col2 2 2 9 2 3" xfId="22778"/>
    <cellStyle name="RowTitles-Col2 2 2 9 2 3 2" xfId="22779"/>
    <cellStyle name="RowTitles-Col2 2 2 9 2 3 2 2" xfId="22780"/>
    <cellStyle name="RowTitles-Col2 2 2 9 2 4" xfId="22781"/>
    <cellStyle name="RowTitles-Col2 2 2 9 3" xfId="22782"/>
    <cellStyle name="RowTitles-Col2 2 2 9 3 2" xfId="22783"/>
    <cellStyle name="RowTitles-Col2 2 2 9 3 2 2" xfId="22784"/>
    <cellStyle name="RowTitles-Col2 2 2 9 3 2 3" xfId="22785"/>
    <cellStyle name="RowTitles-Col2 2 2 9 3 3" xfId="22786"/>
    <cellStyle name="RowTitles-Col2 2 2 9 3 3 2" xfId="22787"/>
    <cellStyle name="RowTitles-Col2 2 2 9 3 3 2 2" xfId="22788"/>
    <cellStyle name="RowTitles-Col2 2 2 9 3 4" xfId="22789"/>
    <cellStyle name="RowTitles-Col2 2 2 9 4" xfId="22790"/>
    <cellStyle name="RowTitles-Col2 2 2 9 4 2" xfId="22791"/>
    <cellStyle name="RowTitles-Col2 2 2 9 4 3" xfId="22792"/>
    <cellStyle name="RowTitles-Col2 2 2 9 5" xfId="22793"/>
    <cellStyle name="RowTitles-Col2 2 2 9 5 2" xfId="22794"/>
    <cellStyle name="RowTitles-Col2 2 2 9 5 2 2" xfId="22795"/>
    <cellStyle name="RowTitles-Col2 2 2 9 6" xfId="22796"/>
    <cellStyle name="RowTitles-Col2 2 2 9 6 2" xfId="22797"/>
    <cellStyle name="RowTitles-Col2 2 2_STUD aligned by INSTIT" xfId="22798"/>
    <cellStyle name="RowTitles-Col2 2 3" xfId="22799"/>
    <cellStyle name="RowTitles-Col2 2 3 10" xfId="22800"/>
    <cellStyle name="RowTitles-Col2 2 3 10 2" xfId="22801"/>
    <cellStyle name="RowTitles-Col2 2 3 10 2 2" xfId="22802"/>
    <cellStyle name="RowTitles-Col2 2 3 10 2 3" xfId="22803"/>
    <cellStyle name="RowTitles-Col2 2 3 10 3" xfId="22804"/>
    <cellStyle name="RowTitles-Col2 2 3 10 3 2" xfId="22805"/>
    <cellStyle name="RowTitles-Col2 2 3 10 3 2 2" xfId="22806"/>
    <cellStyle name="RowTitles-Col2 2 3 10 4" xfId="22807"/>
    <cellStyle name="RowTitles-Col2 2 3 11" xfId="22808"/>
    <cellStyle name="RowTitles-Col2 2 3 2" xfId="22809"/>
    <cellStyle name="RowTitles-Col2 2 3 2 2" xfId="22810"/>
    <cellStyle name="RowTitles-Col2 2 3 2 2 2" xfId="22811"/>
    <cellStyle name="RowTitles-Col2 2 3 2 2 2 2" xfId="22812"/>
    <cellStyle name="RowTitles-Col2 2 3 2 2 2 2 2" xfId="22813"/>
    <cellStyle name="RowTitles-Col2 2 3 2 2 2 2 3" xfId="22814"/>
    <cellStyle name="RowTitles-Col2 2 3 2 2 2 3" xfId="22815"/>
    <cellStyle name="RowTitles-Col2 2 3 2 2 2 3 2" xfId="22816"/>
    <cellStyle name="RowTitles-Col2 2 3 2 2 2 3 2 2" xfId="22817"/>
    <cellStyle name="RowTitles-Col2 2 3 2 2 2 4" xfId="22818"/>
    <cellStyle name="RowTitles-Col2 2 3 2 2 3" xfId="22819"/>
    <cellStyle name="RowTitles-Col2 2 3 2 2 3 2" xfId="22820"/>
    <cellStyle name="RowTitles-Col2 2 3 2 2 3 2 2" xfId="22821"/>
    <cellStyle name="RowTitles-Col2 2 3 2 2 3 2 3" xfId="22822"/>
    <cellStyle name="RowTitles-Col2 2 3 2 2 3 3" xfId="22823"/>
    <cellStyle name="RowTitles-Col2 2 3 2 2 3 3 2" xfId="22824"/>
    <cellStyle name="RowTitles-Col2 2 3 2 2 3 3 2 2" xfId="22825"/>
    <cellStyle name="RowTitles-Col2 2 3 2 2 3 4" xfId="22826"/>
    <cellStyle name="RowTitles-Col2 2 3 2 2 3 4 2" xfId="22827"/>
    <cellStyle name="RowTitles-Col2 2 3 2 2 4" xfId="22828"/>
    <cellStyle name="RowTitles-Col2 2 3 2 3" xfId="22829"/>
    <cellStyle name="RowTitles-Col2 2 3 2 3 2" xfId="22830"/>
    <cellStyle name="RowTitles-Col2 2 3 2 3 2 2" xfId="22831"/>
    <cellStyle name="RowTitles-Col2 2 3 2 3 2 2 2" xfId="22832"/>
    <cellStyle name="RowTitles-Col2 2 3 2 3 2 2 3" xfId="22833"/>
    <cellStyle name="RowTitles-Col2 2 3 2 3 2 3" xfId="22834"/>
    <cellStyle name="RowTitles-Col2 2 3 2 3 2 3 2" xfId="22835"/>
    <cellStyle name="RowTitles-Col2 2 3 2 3 2 3 2 2" xfId="22836"/>
    <cellStyle name="RowTitles-Col2 2 3 2 3 2 4" xfId="22837"/>
    <cellStyle name="RowTitles-Col2 2 3 2 3 3" xfId="22838"/>
    <cellStyle name="RowTitles-Col2 2 3 2 3 3 2" xfId="22839"/>
    <cellStyle name="RowTitles-Col2 2 3 2 3 3 2 2" xfId="22840"/>
    <cellStyle name="RowTitles-Col2 2 3 2 3 3 2 3" xfId="22841"/>
    <cellStyle name="RowTitles-Col2 2 3 2 3 3 3" xfId="22842"/>
    <cellStyle name="RowTitles-Col2 2 3 2 3 3 3 2" xfId="22843"/>
    <cellStyle name="RowTitles-Col2 2 3 2 3 3 3 2 2" xfId="22844"/>
    <cellStyle name="RowTitles-Col2 2 3 2 3 3 4" xfId="22845"/>
    <cellStyle name="RowTitles-Col2 2 3 2 3 3 4 2" xfId="22846"/>
    <cellStyle name="RowTitles-Col2 2 3 2 3 4" xfId="22847"/>
    <cellStyle name="RowTitles-Col2 2 3 2 3 5" xfId="22848"/>
    <cellStyle name="RowTitles-Col2 2 3 2 3 5 2" xfId="22849"/>
    <cellStyle name="RowTitles-Col2 2 3 2 3 5 3" xfId="22850"/>
    <cellStyle name="RowTitles-Col2 2 3 2 3 6" xfId="22851"/>
    <cellStyle name="RowTitles-Col2 2 3 2 3 6 2" xfId="22852"/>
    <cellStyle name="RowTitles-Col2 2 3 2 3 6 2 2" xfId="22853"/>
    <cellStyle name="RowTitles-Col2 2 3 2 3 7" xfId="22854"/>
    <cellStyle name="RowTitles-Col2 2 3 2 3 7 2" xfId="22855"/>
    <cellStyle name="RowTitles-Col2 2 3 2 4" xfId="22856"/>
    <cellStyle name="RowTitles-Col2 2 3 2 4 2" xfId="22857"/>
    <cellStyle name="RowTitles-Col2 2 3 2 4 2 2" xfId="22858"/>
    <cellStyle name="RowTitles-Col2 2 3 2 4 2 2 2" xfId="22859"/>
    <cellStyle name="RowTitles-Col2 2 3 2 4 2 2 3" xfId="22860"/>
    <cellStyle name="RowTitles-Col2 2 3 2 4 2 3" xfId="22861"/>
    <cellStyle name="RowTitles-Col2 2 3 2 4 2 3 2" xfId="22862"/>
    <cellStyle name="RowTitles-Col2 2 3 2 4 2 3 2 2" xfId="22863"/>
    <cellStyle name="RowTitles-Col2 2 3 2 4 2 4" xfId="22864"/>
    <cellStyle name="RowTitles-Col2 2 3 2 4 3" xfId="22865"/>
    <cellStyle name="RowTitles-Col2 2 3 2 4 3 2" xfId="22866"/>
    <cellStyle name="RowTitles-Col2 2 3 2 4 3 2 2" xfId="22867"/>
    <cellStyle name="RowTitles-Col2 2 3 2 4 3 2 3" xfId="22868"/>
    <cellStyle name="RowTitles-Col2 2 3 2 4 3 3" xfId="22869"/>
    <cellStyle name="RowTitles-Col2 2 3 2 4 3 3 2" xfId="22870"/>
    <cellStyle name="RowTitles-Col2 2 3 2 4 3 3 2 2" xfId="22871"/>
    <cellStyle name="RowTitles-Col2 2 3 2 4 3 4" xfId="22872"/>
    <cellStyle name="RowTitles-Col2 2 3 2 4 4" xfId="22873"/>
    <cellStyle name="RowTitles-Col2 2 3 2 4 4 2" xfId="22874"/>
    <cellStyle name="RowTitles-Col2 2 3 2 4 4 3" xfId="22875"/>
    <cellStyle name="RowTitles-Col2 2 3 2 4 5" xfId="22876"/>
    <cellStyle name="RowTitles-Col2 2 3 2 4 5 2" xfId="22877"/>
    <cellStyle name="RowTitles-Col2 2 3 2 4 5 2 2" xfId="22878"/>
    <cellStyle name="RowTitles-Col2 2 3 2 4 6" xfId="22879"/>
    <cellStyle name="RowTitles-Col2 2 3 2 4 6 2" xfId="22880"/>
    <cellStyle name="RowTitles-Col2 2 3 2 5" xfId="22881"/>
    <cellStyle name="RowTitles-Col2 2 3 2 5 2" xfId="22882"/>
    <cellStyle name="RowTitles-Col2 2 3 2 5 2 2" xfId="22883"/>
    <cellStyle name="RowTitles-Col2 2 3 2 5 2 2 2" xfId="22884"/>
    <cellStyle name="RowTitles-Col2 2 3 2 5 2 2 3" xfId="22885"/>
    <cellStyle name="RowTitles-Col2 2 3 2 5 2 3" xfId="22886"/>
    <cellStyle name="RowTitles-Col2 2 3 2 5 2 3 2" xfId="22887"/>
    <cellStyle name="RowTitles-Col2 2 3 2 5 2 3 2 2" xfId="22888"/>
    <cellStyle name="RowTitles-Col2 2 3 2 5 2 4" xfId="22889"/>
    <cellStyle name="RowTitles-Col2 2 3 2 5 3" xfId="22890"/>
    <cellStyle name="RowTitles-Col2 2 3 2 5 3 2" xfId="22891"/>
    <cellStyle name="RowTitles-Col2 2 3 2 5 3 2 2" xfId="22892"/>
    <cellStyle name="RowTitles-Col2 2 3 2 5 3 2 3" xfId="22893"/>
    <cellStyle name="RowTitles-Col2 2 3 2 5 3 3" xfId="22894"/>
    <cellStyle name="RowTitles-Col2 2 3 2 5 3 3 2" xfId="22895"/>
    <cellStyle name="RowTitles-Col2 2 3 2 5 3 3 2 2" xfId="22896"/>
    <cellStyle name="RowTitles-Col2 2 3 2 5 3 4" xfId="22897"/>
    <cellStyle name="RowTitles-Col2 2 3 2 5 4" xfId="22898"/>
    <cellStyle name="RowTitles-Col2 2 3 2 5 4 2" xfId="22899"/>
    <cellStyle name="RowTitles-Col2 2 3 2 5 4 3" xfId="22900"/>
    <cellStyle name="RowTitles-Col2 2 3 2 5 5" xfId="22901"/>
    <cellStyle name="RowTitles-Col2 2 3 2 5 5 2" xfId="22902"/>
    <cellStyle name="RowTitles-Col2 2 3 2 5 5 2 2" xfId="22903"/>
    <cellStyle name="RowTitles-Col2 2 3 2 5 6" xfId="22904"/>
    <cellStyle name="RowTitles-Col2 2 3 2 5 6 2" xfId="22905"/>
    <cellStyle name="RowTitles-Col2 2 3 2 6" xfId="22906"/>
    <cellStyle name="RowTitles-Col2 2 3 2 6 2" xfId="22907"/>
    <cellStyle name="RowTitles-Col2 2 3 2 6 2 2" xfId="22908"/>
    <cellStyle name="RowTitles-Col2 2 3 2 6 2 2 2" xfId="22909"/>
    <cellStyle name="RowTitles-Col2 2 3 2 6 2 2 3" xfId="22910"/>
    <cellStyle name="RowTitles-Col2 2 3 2 6 2 3" xfId="22911"/>
    <cellStyle name="RowTitles-Col2 2 3 2 6 2 3 2" xfId="22912"/>
    <cellStyle name="RowTitles-Col2 2 3 2 6 2 3 2 2" xfId="22913"/>
    <cellStyle name="RowTitles-Col2 2 3 2 6 2 4" xfId="22914"/>
    <cellStyle name="RowTitles-Col2 2 3 2 6 3" xfId="22915"/>
    <cellStyle name="RowTitles-Col2 2 3 2 6 3 2" xfId="22916"/>
    <cellStyle name="RowTitles-Col2 2 3 2 6 3 2 2" xfId="22917"/>
    <cellStyle name="RowTitles-Col2 2 3 2 6 3 2 3" xfId="22918"/>
    <cellStyle name="RowTitles-Col2 2 3 2 6 3 3" xfId="22919"/>
    <cellStyle name="RowTitles-Col2 2 3 2 6 3 3 2" xfId="22920"/>
    <cellStyle name="RowTitles-Col2 2 3 2 6 3 3 2 2" xfId="22921"/>
    <cellStyle name="RowTitles-Col2 2 3 2 6 3 4" xfId="22922"/>
    <cellStyle name="RowTitles-Col2 2 3 2 6 4" xfId="22923"/>
    <cellStyle name="RowTitles-Col2 2 3 2 6 4 2" xfId="22924"/>
    <cellStyle name="RowTitles-Col2 2 3 2 6 4 3" xfId="22925"/>
    <cellStyle name="RowTitles-Col2 2 3 2 6 5" xfId="22926"/>
    <cellStyle name="RowTitles-Col2 2 3 2 6 5 2" xfId="22927"/>
    <cellStyle name="RowTitles-Col2 2 3 2 6 5 2 2" xfId="22928"/>
    <cellStyle name="RowTitles-Col2 2 3 2 6 6" xfId="22929"/>
    <cellStyle name="RowTitles-Col2 2 3 2 6 6 2" xfId="22930"/>
    <cellStyle name="RowTitles-Col2 2 3 2 7" xfId="22931"/>
    <cellStyle name="RowTitles-Col2 2 3 2 7 2" xfId="22932"/>
    <cellStyle name="RowTitles-Col2 2 3 2 7 2 2" xfId="22933"/>
    <cellStyle name="RowTitles-Col2 2 3 2 7 2 3" xfId="22934"/>
    <cellStyle name="RowTitles-Col2 2 3 2 7 3" xfId="22935"/>
    <cellStyle name="RowTitles-Col2 2 3 2 7 3 2" xfId="22936"/>
    <cellStyle name="RowTitles-Col2 2 3 2 7 3 2 2" xfId="22937"/>
    <cellStyle name="RowTitles-Col2 2 3 2 7 4" xfId="22938"/>
    <cellStyle name="RowTitles-Col2 2 3 2 8" xfId="22939"/>
    <cellStyle name="RowTitles-Col2 2 3 2_STUD aligned by INSTIT" xfId="22940"/>
    <cellStyle name="RowTitles-Col2 2 3 3" xfId="22941"/>
    <cellStyle name="RowTitles-Col2 2 3 3 2" xfId="22942"/>
    <cellStyle name="RowTitles-Col2 2 3 3 2 2" xfId="22943"/>
    <cellStyle name="RowTitles-Col2 2 3 3 2 2 2" xfId="22944"/>
    <cellStyle name="RowTitles-Col2 2 3 3 2 2 2 2" xfId="22945"/>
    <cellStyle name="RowTitles-Col2 2 3 3 2 2 2 3" xfId="22946"/>
    <cellStyle name="RowTitles-Col2 2 3 3 2 2 3" xfId="22947"/>
    <cellStyle name="RowTitles-Col2 2 3 3 2 2 3 2" xfId="22948"/>
    <cellStyle name="RowTitles-Col2 2 3 3 2 2 3 2 2" xfId="22949"/>
    <cellStyle name="RowTitles-Col2 2 3 3 2 2 4" xfId="22950"/>
    <cellStyle name="RowTitles-Col2 2 3 3 2 3" xfId="22951"/>
    <cellStyle name="RowTitles-Col2 2 3 3 2 3 2" xfId="22952"/>
    <cellStyle name="RowTitles-Col2 2 3 3 2 3 2 2" xfId="22953"/>
    <cellStyle name="RowTitles-Col2 2 3 3 2 3 2 3" xfId="22954"/>
    <cellStyle name="RowTitles-Col2 2 3 3 2 3 3" xfId="22955"/>
    <cellStyle name="RowTitles-Col2 2 3 3 2 3 3 2" xfId="22956"/>
    <cellStyle name="RowTitles-Col2 2 3 3 2 3 3 2 2" xfId="22957"/>
    <cellStyle name="RowTitles-Col2 2 3 3 2 3 4" xfId="22958"/>
    <cellStyle name="RowTitles-Col2 2 3 3 2 3 4 2" xfId="22959"/>
    <cellStyle name="RowTitles-Col2 2 3 3 2 4" xfId="22960"/>
    <cellStyle name="RowTitles-Col2 2 3 3 2 5" xfId="22961"/>
    <cellStyle name="RowTitles-Col2 2 3 3 2 5 2" xfId="22962"/>
    <cellStyle name="RowTitles-Col2 2 3 3 2 5 3" xfId="22963"/>
    <cellStyle name="RowTitles-Col2 2 3 3 2 6" xfId="22964"/>
    <cellStyle name="RowTitles-Col2 2 3 3 2 6 2" xfId="22965"/>
    <cellStyle name="RowTitles-Col2 2 3 3 2 6 2 2" xfId="22966"/>
    <cellStyle name="RowTitles-Col2 2 3 3 2 7" xfId="22967"/>
    <cellStyle name="RowTitles-Col2 2 3 3 2 7 2" xfId="22968"/>
    <cellStyle name="RowTitles-Col2 2 3 3 3" xfId="22969"/>
    <cellStyle name="RowTitles-Col2 2 3 3 3 2" xfId="22970"/>
    <cellStyle name="RowTitles-Col2 2 3 3 3 2 2" xfId="22971"/>
    <cellStyle name="RowTitles-Col2 2 3 3 3 2 2 2" xfId="22972"/>
    <cellStyle name="RowTitles-Col2 2 3 3 3 2 2 3" xfId="22973"/>
    <cellStyle name="RowTitles-Col2 2 3 3 3 2 3" xfId="22974"/>
    <cellStyle name="RowTitles-Col2 2 3 3 3 2 3 2" xfId="22975"/>
    <cellStyle name="RowTitles-Col2 2 3 3 3 2 3 2 2" xfId="22976"/>
    <cellStyle name="RowTitles-Col2 2 3 3 3 2 4" xfId="22977"/>
    <cellStyle name="RowTitles-Col2 2 3 3 3 3" xfId="22978"/>
    <cellStyle name="RowTitles-Col2 2 3 3 3 3 2" xfId="22979"/>
    <cellStyle name="RowTitles-Col2 2 3 3 3 3 2 2" xfId="22980"/>
    <cellStyle name="RowTitles-Col2 2 3 3 3 3 2 3" xfId="22981"/>
    <cellStyle name="RowTitles-Col2 2 3 3 3 3 3" xfId="22982"/>
    <cellStyle name="RowTitles-Col2 2 3 3 3 3 3 2" xfId="22983"/>
    <cellStyle name="RowTitles-Col2 2 3 3 3 3 3 2 2" xfId="22984"/>
    <cellStyle name="RowTitles-Col2 2 3 3 3 3 4" xfId="22985"/>
    <cellStyle name="RowTitles-Col2 2 3 3 3 3 4 2" xfId="22986"/>
    <cellStyle name="RowTitles-Col2 2 3 3 3 4" xfId="22987"/>
    <cellStyle name="RowTitles-Col2 2 3 3 4" xfId="22988"/>
    <cellStyle name="RowTitles-Col2 2 3 3 4 2" xfId="22989"/>
    <cellStyle name="RowTitles-Col2 2 3 3 4 2 2" xfId="22990"/>
    <cellStyle name="RowTitles-Col2 2 3 3 4 2 2 2" xfId="22991"/>
    <cellStyle name="RowTitles-Col2 2 3 3 4 2 2 3" xfId="22992"/>
    <cellStyle name="RowTitles-Col2 2 3 3 4 2 3" xfId="22993"/>
    <cellStyle name="RowTitles-Col2 2 3 3 4 2 3 2" xfId="22994"/>
    <cellStyle name="RowTitles-Col2 2 3 3 4 2 3 2 2" xfId="22995"/>
    <cellStyle name="RowTitles-Col2 2 3 3 4 2 4" xfId="22996"/>
    <cellStyle name="RowTitles-Col2 2 3 3 4 3" xfId="22997"/>
    <cellStyle name="RowTitles-Col2 2 3 3 4 3 2" xfId="22998"/>
    <cellStyle name="RowTitles-Col2 2 3 3 4 3 2 2" xfId="22999"/>
    <cellStyle name="RowTitles-Col2 2 3 3 4 3 2 3" xfId="23000"/>
    <cellStyle name="RowTitles-Col2 2 3 3 4 3 3" xfId="23001"/>
    <cellStyle name="RowTitles-Col2 2 3 3 4 3 3 2" xfId="23002"/>
    <cellStyle name="RowTitles-Col2 2 3 3 4 3 3 2 2" xfId="23003"/>
    <cellStyle name="RowTitles-Col2 2 3 3 4 3 4" xfId="23004"/>
    <cellStyle name="RowTitles-Col2 2 3 3 4 4" xfId="23005"/>
    <cellStyle name="RowTitles-Col2 2 3 3 4 4 2" xfId="23006"/>
    <cellStyle name="RowTitles-Col2 2 3 3 4 4 3" xfId="23007"/>
    <cellStyle name="RowTitles-Col2 2 3 3 4 5" xfId="23008"/>
    <cellStyle name="RowTitles-Col2 2 3 3 4 5 2" xfId="23009"/>
    <cellStyle name="RowTitles-Col2 2 3 3 4 5 2 2" xfId="23010"/>
    <cellStyle name="RowTitles-Col2 2 3 3 4 6" xfId="23011"/>
    <cellStyle name="RowTitles-Col2 2 3 3 4 6 2" xfId="23012"/>
    <cellStyle name="RowTitles-Col2 2 3 3 5" xfId="23013"/>
    <cellStyle name="RowTitles-Col2 2 3 3 5 2" xfId="23014"/>
    <cellStyle name="RowTitles-Col2 2 3 3 5 2 2" xfId="23015"/>
    <cellStyle name="RowTitles-Col2 2 3 3 5 2 2 2" xfId="23016"/>
    <cellStyle name="RowTitles-Col2 2 3 3 5 2 2 3" xfId="23017"/>
    <cellStyle name="RowTitles-Col2 2 3 3 5 2 3" xfId="23018"/>
    <cellStyle name="RowTitles-Col2 2 3 3 5 2 3 2" xfId="23019"/>
    <cellStyle name="RowTitles-Col2 2 3 3 5 2 3 2 2" xfId="23020"/>
    <cellStyle name="RowTitles-Col2 2 3 3 5 2 4" xfId="23021"/>
    <cellStyle name="RowTitles-Col2 2 3 3 5 3" xfId="23022"/>
    <cellStyle name="RowTitles-Col2 2 3 3 5 3 2" xfId="23023"/>
    <cellStyle name="RowTitles-Col2 2 3 3 5 3 2 2" xfId="23024"/>
    <cellStyle name="RowTitles-Col2 2 3 3 5 3 2 3" xfId="23025"/>
    <cellStyle name="RowTitles-Col2 2 3 3 5 3 3" xfId="23026"/>
    <cellStyle name="RowTitles-Col2 2 3 3 5 3 3 2" xfId="23027"/>
    <cellStyle name="RowTitles-Col2 2 3 3 5 3 3 2 2" xfId="23028"/>
    <cellStyle name="RowTitles-Col2 2 3 3 5 3 4" xfId="23029"/>
    <cellStyle name="RowTitles-Col2 2 3 3 5 4" xfId="23030"/>
    <cellStyle name="RowTitles-Col2 2 3 3 5 4 2" xfId="23031"/>
    <cellStyle name="RowTitles-Col2 2 3 3 5 4 3" xfId="23032"/>
    <cellStyle name="RowTitles-Col2 2 3 3 5 5" xfId="23033"/>
    <cellStyle name="RowTitles-Col2 2 3 3 5 5 2" xfId="23034"/>
    <cellStyle name="RowTitles-Col2 2 3 3 5 5 2 2" xfId="23035"/>
    <cellStyle name="RowTitles-Col2 2 3 3 5 6" xfId="23036"/>
    <cellStyle name="RowTitles-Col2 2 3 3 5 6 2" xfId="23037"/>
    <cellStyle name="RowTitles-Col2 2 3 3 6" xfId="23038"/>
    <cellStyle name="RowTitles-Col2 2 3 3 6 2" xfId="23039"/>
    <cellStyle name="RowTitles-Col2 2 3 3 6 2 2" xfId="23040"/>
    <cellStyle name="RowTitles-Col2 2 3 3 6 2 2 2" xfId="23041"/>
    <cellStyle name="RowTitles-Col2 2 3 3 6 2 2 3" xfId="23042"/>
    <cellStyle name="RowTitles-Col2 2 3 3 6 2 3" xfId="23043"/>
    <cellStyle name="RowTitles-Col2 2 3 3 6 2 3 2" xfId="23044"/>
    <cellStyle name="RowTitles-Col2 2 3 3 6 2 3 2 2" xfId="23045"/>
    <cellStyle name="RowTitles-Col2 2 3 3 6 2 4" xfId="23046"/>
    <cellStyle name="RowTitles-Col2 2 3 3 6 3" xfId="23047"/>
    <cellStyle name="RowTitles-Col2 2 3 3 6 3 2" xfId="23048"/>
    <cellStyle name="RowTitles-Col2 2 3 3 6 3 2 2" xfId="23049"/>
    <cellStyle name="RowTitles-Col2 2 3 3 6 3 2 3" xfId="23050"/>
    <cellStyle name="RowTitles-Col2 2 3 3 6 3 3" xfId="23051"/>
    <cellStyle name="RowTitles-Col2 2 3 3 6 3 3 2" xfId="23052"/>
    <cellStyle name="RowTitles-Col2 2 3 3 6 3 3 2 2" xfId="23053"/>
    <cellStyle name="RowTitles-Col2 2 3 3 6 3 4" xfId="23054"/>
    <cellStyle name="RowTitles-Col2 2 3 3 6 4" xfId="23055"/>
    <cellStyle name="RowTitles-Col2 2 3 3 6 4 2" xfId="23056"/>
    <cellStyle name="RowTitles-Col2 2 3 3 6 4 3" xfId="23057"/>
    <cellStyle name="RowTitles-Col2 2 3 3 6 5" xfId="23058"/>
    <cellStyle name="RowTitles-Col2 2 3 3 6 5 2" xfId="23059"/>
    <cellStyle name="RowTitles-Col2 2 3 3 6 5 2 2" xfId="23060"/>
    <cellStyle name="RowTitles-Col2 2 3 3 6 6" xfId="23061"/>
    <cellStyle name="RowTitles-Col2 2 3 3 6 6 2" xfId="23062"/>
    <cellStyle name="RowTitles-Col2 2 3 3 7" xfId="23063"/>
    <cellStyle name="RowTitles-Col2 2 3 3 7 2" xfId="23064"/>
    <cellStyle name="RowTitles-Col2 2 3 3 7 2 2" xfId="23065"/>
    <cellStyle name="RowTitles-Col2 2 3 3 7 2 3" xfId="23066"/>
    <cellStyle name="RowTitles-Col2 2 3 3 7 3" xfId="23067"/>
    <cellStyle name="RowTitles-Col2 2 3 3 7 3 2" xfId="23068"/>
    <cellStyle name="RowTitles-Col2 2 3 3 7 3 2 2" xfId="23069"/>
    <cellStyle name="RowTitles-Col2 2 3 3 7 4" xfId="23070"/>
    <cellStyle name="RowTitles-Col2 2 3 3 8" xfId="23071"/>
    <cellStyle name="RowTitles-Col2 2 3 3 8 2" xfId="23072"/>
    <cellStyle name="RowTitles-Col2 2 3 3 8 2 2" xfId="23073"/>
    <cellStyle name="RowTitles-Col2 2 3 3 8 2 3" xfId="23074"/>
    <cellStyle name="RowTitles-Col2 2 3 3 8 3" xfId="23075"/>
    <cellStyle name="RowTitles-Col2 2 3 3 8 3 2" xfId="23076"/>
    <cellStyle name="RowTitles-Col2 2 3 3 8 3 2 2" xfId="23077"/>
    <cellStyle name="RowTitles-Col2 2 3 3 8 4" xfId="23078"/>
    <cellStyle name="RowTitles-Col2 2 3 3_STUD aligned by INSTIT" xfId="23079"/>
    <cellStyle name="RowTitles-Col2 2 3 4" xfId="23080"/>
    <cellStyle name="RowTitles-Col2 2 3 4 2" xfId="23081"/>
    <cellStyle name="RowTitles-Col2 2 3 4 2 2" xfId="23082"/>
    <cellStyle name="RowTitles-Col2 2 3 4 2 2 2" xfId="23083"/>
    <cellStyle name="RowTitles-Col2 2 3 4 2 2 2 2" xfId="23084"/>
    <cellStyle name="RowTitles-Col2 2 3 4 2 2 2 3" xfId="23085"/>
    <cellStyle name="RowTitles-Col2 2 3 4 2 2 3" xfId="23086"/>
    <cellStyle name="RowTitles-Col2 2 3 4 2 2 3 2" xfId="23087"/>
    <cellStyle name="RowTitles-Col2 2 3 4 2 2 3 2 2" xfId="23088"/>
    <cellStyle name="RowTitles-Col2 2 3 4 2 2 4" xfId="23089"/>
    <cellStyle name="RowTitles-Col2 2 3 4 2 3" xfId="23090"/>
    <cellStyle name="RowTitles-Col2 2 3 4 2 3 2" xfId="23091"/>
    <cellStyle name="RowTitles-Col2 2 3 4 2 3 2 2" xfId="23092"/>
    <cellStyle name="RowTitles-Col2 2 3 4 2 3 2 3" xfId="23093"/>
    <cellStyle name="RowTitles-Col2 2 3 4 2 3 3" xfId="23094"/>
    <cellStyle name="RowTitles-Col2 2 3 4 2 3 3 2" xfId="23095"/>
    <cellStyle name="RowTitles-Col2 2 3 4 2 3 3 2 2" xfId="23096"/>
    <cellStyle name="RowTitles-Col2 2 3 4 2 3 4" xfId="23097"/>
    <cellStyle name="RowTitles-Col2 2 3 4 2 3 4 2" xfId="23098"/>
    <cellStyle name="RowTitles-Col2 2 3 4 2 4" xfId="23099"/>
    <cellStyle name="RowTitles-Col2 2 3 4 2 5" xfId="23100"/>
    <cellStyle name="RowTitles-Col2 2 3 4 2 5 2" xfId="23101"/>
    <cellStyle name="RowTitles-Col2 2 3 4 2 5 3" xfId="23102"/>
    <cellStyle name="RowTitles-Col2 2 3 4 3" xfId="23103"/>
    <cellStyle name="RowTitles-Col2 2 3 4 3 2" xfId="23104"/>
    <cellStyle name="RowTitles-Col2 2 3 4 3 2 2" xfId="23105"/>
    <cellStyle name="RowTitles-Col2 2 3 4 3 2 2 2" xfId="23106"/>
    <cellStyle name="RowTitles-Col2 2 3 4 3 2 2 3" xfId="23107"/>
    <cellStyle name="RowTitles-Col2 2 3 4 3 2 3" xfId="23108"/>
    <cellStyle name="RowTitles-Col2 2 3 4 3 2 3 2" xfId="23109"/>
    <cellStyle name="RowTitles-Col2 2 3 4 3 2 3 2 2" xfId="23110"/>
    <cellStyle name="RowTitles-Col2 2 3 4 3 2 4" xfId="23111"/>
    <cellStyle name="RowTitles-Col2 2 3 4 3 3" xfId="23112"/>
    <cellStyle name="RowTitles-Col2 2 3 4 3 3 2" xfId="23113"/>
    <cellStyle name="RowTitles-Col2 2 3 4 3 3 2 2" xfId="23114"/>
    <cellStyle name="RowTitles-Col2 2 3 4 3 3 2 3" xfId="23115"/>
    <cellStyle name="RowTitles-Col2 2 3 4 3 3 3" xfId="23116"/>
    <cellStyle name="RowTitles-Col2 2 3 4 3 3 3 2" xfId="23117"/>
    <cellStyle name="RowTitles-Col2 2 3 4 3 3 3 2 2" xfId="23118"/>
    <cellStyle name="RowTitles-Col2 2 3 4 3 3 4" xfId="23119"/>
    <cellStyle name="RowTitles-Col2 2 3 4 3 3 4 2" xfId="23120"/>
    <cellStyle name="RowTitles-Col2 2 3 4 3 4" xfId="23121"/>
    <cellStyle name="RowTitles-Col2 2 3 4 3 5" xfId="23122"/>
    <cellStyle name="RowTitles-Col2 2 3 4 3 5 2" xfId="23123"/>
    <cellStyle name="RowTitles-Col2 2 3 4 3 5 2 2" xfId="23124"/>
    <cellStyle name="RowTitles-Col2 2 3 4 3 6" xfId="23125"/>
    <cellStyle name="RowTitles-Col2 2 3 4 3 6 2" xfId="23126"/>
    <cellStyle name="RowTitles-Col2 2 3 4 4" xfId="23127"/>
    <cellStyle name="RowTitles-Col2 2 3 4 4 2" xfId="23128"/>
    <cellStyle name="RowTitles-Col2 2 3 4 4 2 2" xfId="23129"/>
    <cellStyle name="RowTitles-Col2 2 3 4 4 2 2 2" xfId="23130"/>
    <cellStyle name="RowTitles-Col2 2 3 4 4 2 2 3" xfId="23131"/>
    <cellStyle name="RowTitles-Col2 2 3 4 4 2 3" xfId="23132"/>
    <cellStyle name="RowTitles-Col2 2 3 4 4 2 3 2" xfId="23133"/>
    <cellStyle name="RowTitles-Col2 2 3 4 4 2 3 2 2" xfId="23134"/>
    <cellStyle name="RowTitles-Col2 2 3 4 4 2 4" xfId="23135"/>
    <cellStyle name="RowTitles-Col2 2 3 4 4 3" xfId="23136"/>
    <cellStyle name="RowTitles-Col2 2 3 4 4 3 2" xfId="23137"/>
    <cellStyle name="RowTitles-Col2 2 3 4 4 3 2 2" xfId="23138"/>
    <cellStyle name="RowTitles-Col2 2 3 4 4 3 2 3" xfId="23139"/>
    <cellStyle name="RowTitles-Col2 2 3 4 4 3 3" xfId="23140"/>
    <cellStyle name="RowTitles-Col2 2 3 4 4 3 3 2" xfId="23141"/>
    <cellStyle name="RowTitles-Col2 2 3 4 4 3 3 2 2" xfId="23142"/>
    <cellStyle name="RowTitles-Col2 2 3 4 4 3 4" xfId="23143"/>
    <cellStyle name="RowTitles-Col2 2 3 4 4 3 4 2" xfId="23144"/>
    <cellStyle name="RowTitles-Col2 2 3 4 4 4" xfId="23145"/>
    <cellStyle name="RowTitles-Col2 2 3 4 4 5" xfId="23146"/>
    <cellStyle name="RowTitles-Col2 2 3 4 4 5 2" xfId="23147"/>
    <cellStyle name="RowTitles-Col2 2 3 4 4 5 3" xfId="23148"/>
    <cellStyle name="RowTitles-Col2 2 3 4 4 6" xfId="23149"/>
    <cellStyle name="RowTitles-Col2 2 3 4 4 6 2" xfId="23150"/>
    <cellStyle name="RowTitles-Col2 2 3 4 4 6 2 2" xfId="23151"/>
    <cellStyle name="RowTitles-Col2 2 3 4 4 7" xfId="23152"/>
    <cellStyle name="RowTitles-Col2 2 3 4 4 7 2" xfId="23153"/>
    <cellStyle name="RowTitles-Col2 2 3 4 5" xfId="23154"/>
    <cellStyle name="RowTitles-Col2 2 3 4 5 2" xfId="23155"/>
    <cellStyle name="RowTitles-Col2 2 3 4 5 2 2" xfId="23156"/>
    <cellStyle name="RowTitles-Col2 2 3 4 5 2 2 2" xfId="23157"/>
    <cellStyle name="RowTitles-Col2 2 3 4 5 2 2 3" xfId="23158"/>
    <cellStyle name="RowTitles-Col2 2 3 4 5 2 3" xfId="23159"/>
    <cellStyle name="RowTitles-Col2 2 3 4 5 2 3 2" xfId="23160"/>
    <cellStyle name="RowTitles-Col2 2 3 4 5 2 3 2 2" xfId="23161"/>
    <cellStyle name="RowTitles-Col2 2 3 4 5 2 4" xfId="23162"/>
    <cellStyle name="RowTitles-Col2 2 3 4 5 3" xfId="23163"/>
    <cellStyle name="RowTitles-Col2 2 3 4 5 3 2" xfId="23164"/>
    <cellStyle name="RowTitles-Col2 2 3 4 5 3 2 2" xfId="23165"/>
    <cellStyle name="RowTitles-Col2 2 3 4 5 3 2 3" xfId="23166"/>
    <cellStyle name="RowTitles-Col2 2 3 4 5 3 3" xfId="23167"/>
    <cellStyle name="RowTitles-Col2 2 3 4 5 3 3 2" xfId="23168"/>
    <cellStyle name="RowTitles-Col2 2 3 4 5 3 3 2 2" xfId="23169"/>
    <cellStyle name="RowTitles-Col2 2 3 4 5 3 4" xfId="23170"/>
    <cellStyle name="RowTitles-Col2 2 3 4 5 4" xfId="23171"/>
    <cellStyle name="RowTitles-Col2 2 3 4 5 4 2" xfId="23172"/>
    <cellStyle name="RowTitles-Col2 2 3 4 5 4 3" xfId="23173"/>
    <cellStyle name="RowTitles-Col2 2 3 4 5 5" xfId="23174"/>
    <cellStyle name="RowTitles-Col2 2 3 4 5 5 2" xfId="23175"/>
    <cellStyle name="RowTitles-Col2 2 3 4 5 5 2 2" xfId="23176"/>
    <cellStyle name="RowTitles-Col2 2 3 4 5 6" xfId="23177"/>
    <cellStyle name="RowTitles-Col2 2 3 4 5 6 2" xfId="23178"/>
    <cellStyle name="RowTitles-Col2 2 3 4 6" xfId="23179"/>
    <cellStyle name="RowTitles-Col2 2 3 4 6 2" xfId="23180"/>
    <cellStyle name="RowTitles-Col2 2 3 4 6 2 2" xfId="23181"/>
    <cellStyle name="RowTitles-Col2 2 3 4 6 2 2 2" xfId="23182"/>
    <cellStyle name="RowTitles-Col2 2 3 4 6 2 2 3" xfId="23183"/>
    <cellStyle name="RowTitles-Col2 2 3 4 6 2 3" xfId="23184"/>
    <cellStyle name="RowTitles-Col2 2 3 4 6 2 3 2" xfId="23185"/>
    <cellStyle name="RowTitles-Col2 2 3 4 6 2 3 2 2" xfId="23186"/>
    <cellStyle name="RowTitles-Col2 2 3 4 6 2 4" xfId="23187"/>
    <cellStyle name="RowTitles-Col2 2 3 4 6 3" xfId="23188"/>
    <cellStyle name="RowTitles-Col2 2 3 4 6 3 2" xfId="23189"/>
    <cellStyle name="RowTitles-Col2 2 3 4 6 3 2 2" xfId="23190"/>
    <cellStyle name="RowTitles-Col2 2 3 4 6 3 2 3" xfId="23191"/>
    <cellStyle name="RowTitles-Col2 2 3 4 6 3 3" xfId="23192"/>
    <cellStyle name="RowTitles-Col2 2 3 4 6 3 3 2" xfId="23193"/>
    <cellStyle name="RowTitles-Col2 2 3 4 6 3 3 2 2" xfId="23194"/>
    <cellStyle name="RowTitles-Col2 2 3 4 6 3 4" xfId="23195"/>
    <cellStyle name="RowTitles-Col2 2 3 4 6 4" xfId="23196"/>
    <cellStyle name="RowTitles-Col2 2 3 4 6 4 2" xfId="23197"/>
    <cellStyle name="RowTitles-Col2 2 3 4 6 4 3" xfId="23198"/>
    <cellStyle name="RowTitles-Col2 2 3 4 6 5" xfId="23199"/>
    <cellStyle name="RowTitles-Col2 2 3 4 6 5 2" xfId="23200"/>
    <cellStyle name="RowTitles-Col2 2 3 4 6 5 2 2" xfId="23201"/>
    <cellStyle name="RowTitles-Col2 2 3 4 6 6" xfId="23202"/>
    <cellStyle name="RowTitles-Col2 2 3 4 6 6 2" xfId="23203"/>
    <cellStyle name="RowTitles-Col2 2 3 4 7" xfId="23204"/>
    <cellStyle name="RowTitles-Col2 2 3 4 7 2" xfId="23205"/>
    <cellStyle name="RowTitles-Col2 2 3 4 7 2 2" xfId="23206"/>
    <cellStyle name="RowTitles-Col2 2 3 4 7 2 3" xfId="23207"/>
    <cellStyle name="RowTitles-Col2 2 3 4 7 3" xfId="23208"/>
    <cellStyle name="RowTitles-Col2 2 3 4 7 3 2" xfId="23209"/>
    <cellStyle name="RowTitles-Col2 2 3 4 7 3 2 2" xfId="23210"/>
    <cellStyle name="RowTitles-Col2 2 3 4 7 4" xfId="23211"/>
    <cellStyle name="RowTitles-Col2 2 3 4 8" xfId="23212"/>
    <cellStyle name="RowTitles-Col2 2 3 4_STUD aligned by INSTIT" xfId="23213"/>
    <cellStyle name="RowTitles-Col2 2 3 5" xfId="23214"/>
    <cellStyle name="RowTitles-Col2 2 3 5 2" xfId="23215"/>
    <cellStyle name="RowTitles-Col2 2 3 5 2 2" xfId="23216"/>
    <cellStyle name="RowTitles-Col2 2 3 5 2 2 2" xfId="23217"/>
    <cellStyle name="RowTitles-Col2 2 3 5 2 2 3" xfId="23218"/>
    <cellStyle name="RowTitles-Col2 2 3 5 2 3" xfId="23219"/>
    <cellStyle name="RowTitles-Col2 2 3 5 2 3 2" xfId="23220"/>
    <cellStyle name="RowTitles-Col2 2 3 5 2 3 2 2" xfId="23221"/>
    <cellStyle name="RowTitles-Col2 2 3 5 2 4" xfId="23222"/>
    <cellStyle name="RowTitles-Col2 2 3 5 3" xfId="23223"/>
    <cellStyle name="RowTitles-Col2 2 3 5 3 2" xfId="23224"/>
    <cellStyle name="RowTitles-Col2 2 3 5 3 2 2" xfId="23225"/>
    <cellStyle name="RowTitles-Col2 2 3 5 3 2 3" xfId="23226"/>
    <cellStyle name="RowTitles-Col2 2 3 5 3 3" xfId="23227"/>
    <cellStyle name="RowTitles-Col2 2 3 5 3 3 2" xfId="23228"/>
    <cellStyle name="RowTitles-Col2 2 3 5 3 3 2 2" xfId="23229"/>
    <cellStyle name="RowTitles-Col2 2 3 5 3 4" xfId="23230"/>
    <cellStyle name="RowTitles-Col2 2 3 5 3 4 2" xfId="23231"/>
    <cellStyle name="RowTitles-Col2 2 3 5 4" xfId="23232"/>
    <cellStyle name="RowTitles-Col2 2 3 5 5" xfId="23233"/>
    <cellStyle name="RowTitles-Col2 2 3 5 5 2" xfId="23234"/>
    <cellStyle name="RowTitles-Col2 2 3 5 5 3" xfId="23235"/>
    <cellStyle name="RowTitles-Col2 2 3 6" xfId="23236"/>
    <cellStyle name="RowTitles-Col2 2 3 6 2" xfId="23237"/>
    <cellStyle name="RowTitles-Col2 2 3 6 2 2" xfId="23238"/>
    <cellStyle name="RowTitles-Col2 2 3 6 2 2 2" xfId="23239"/>
    <cellStyle name="RowTitles-Col2 2 3 6 2 2 3" xfId="23240"/>
    <cellStyle name="RowTitles-Col2 2 3 6 2 3" xfId="23241"/>
    <cellStyle name="RowTitles-Col2 2 3 6 2 3 2" xfId="23242"/>
    <cellStyle name="RowTitles-Col2 2 3 6 2 3 2 2" xfId="23243"/>
    <cellStyle name="RowTitles-Col2 2 3 6 2 4" xfId="23244"/>
    <cellStyle name="RowTitles-Col2 2 3 6 3" xfId="23245"/>
    <cellStyle name="RowTitles-Col2 2 3 6 3 2" xfId="23246"/>
    <cellStyle name="RowTitles-Col2 2 3 6 3 2 2" xfId="23247"/>
    <cellStyle name="RowTitles-Col2 2 3 6 3 2 3" xfId="23248"/>
    <cellStyle name="RowTitles-Col2 2 3 6 3 3" xfId="23249"/>
    <cellStyle name="RowTitles-Col2 2 3 6 3 3 2" xfId="23250"/>
    <cellStyle name="RowTitles-Col2 2 3 6 3 3 2 2" xfId="23251"/>
    <cellStyle name="RowTitles-Col2 2 3 6 3 4" xfId="23252"/>
    <cellStyle name="RowTitles-Col2 2 3 6 3 4 2" xfId="23253"/>
    <cellStyle name="RowTitles-Col2 2 3 6 4" xfId="23254"/>
    <cellStyle name="RowTitles-Col2 2 3 6 5" xfId="23255"/>
    <cellStyle name="RowTitles-Col2 2 3 6 5 2" xfId="23256"/>
    <cellStyle name="RowTitles-Col2 2 3 6 5 2 2" xfId="23257"/>
    <cellStyle name="RowTitles-Col2 2 3 6 6" xfId="23258"/>
    <cellStyle name="RowTitles-Col2 2 3 6 6 2" xfId="23259"/>
    <cellStyle name="RowTitles-Col2 2 3 7" xfId="23260"/>
    <cellStyle name="RowTitles-Col2 2 3 7 2" xfId="23261"/>
    <cellStyle name="RowTitles-Col2 2 3 7 2 2" xfId="23262"/>
    <cellStyle name="RowTitles-Col2 2 3 7 2 2 2" xfId="23263"/>
    <cellStyle name="RowTitles-Col2 2 3 7 2 2 3" xfId="23264"/>
    <cellStyle name="RowTitles-Col2 2 3 7 2 3" xfId="23265"/>
    <cellStyle name="RowTitles-Col2 2 3 7 2 3 2" xfId="23266"/>
    <cellStyle name="RowTitles-Col2 2 3 7 2 3 2 2" xfId="23267"/>
    <cellStyle name="RowTitles-Col2 2 3 7 2 4" xfId="23268"/>
    <cellStyle name="RowTitles-Col2 2 3 7 3" xfId="23269"/>
    <cellStyle name="RowTitles-Col2 2 3 7 3 2" xfId="23270"/>
    <cellStyle name="RowTitles-Col2 2 3 7 3 2 2" xfId="23271"/>
    <cellStyle name="RowTitles-Col2 2 3 7 3 2 3" xfId="23272"/>
    <cellStyle name="RowTitles-Col2 2 3 7 3 3" xfId="23273"/>
    <cellStyle name="RowTitles-Col2 2 3 7 3 3 2" xfId="23274"/>
    <cellStyle name="RowTitles-Col2 2 3 7 3 3 2 2" xfId="23275"/>
    <cellStyle name="RowTitles-Col2 2 3 7 3 4" xfId="23276"/>
    <cellStyle name="RowTitles-Col2 2 3 7 3 4 2" xfId="23277"/>
    <cellStyle name="RowTitles-Col2 2 3 7 4" xfId="23278"/>
    <cellStyle name="RowTitles-Col2 2 3 7 5" xfId="23279"/>
    <cellStyle name="RowTitles-Col2 2 3 7 5 2" xfId="23280"/>
    <cellStyle name="RowTitles-Col2 2 3 7 5 3" xfId="23281"/>
    <cellStyle name="RowTitles-Col2 2 3 7 6" xfId="23282"/>
    <cellStyle name="RowTitles-Col2 2 3 7 6 2" xfId="23283"/>
    <cellStyle name="RowTitles-Col2 2 3 7 6 2 2" xfId="23284"/>
    <cellStyle name="RowTitles-Col2 2 3 7 7" xfId="23285"/>
    <cellStyle name="RowTitles-Col2 2 3 7 7 2" xfId="23286"/>
    <cellStyle name="RowTitles-Col2 2 3 8" xfId="23287"/>
    <cellStyle name="RowTitles-Col2 2 3 8 2" xfId="23288"/>
    <cellStyle name="RowTitles-Col2 2 3 8 2 2" xfId="23289"/>
    <cellStyle name="RowTitles-Col2 2 3 8 2 2 2" xfId="23290"/>
    <cellStyle name="RowTitles-Col2 2 3 8 2 2 3" xfId="23291"/>
    <cellStyle name="RowTitles-Col2 2 3 8 2 3" xfId="23292"/>
    <cellStyle name="RowTitles-Col2 2 3 8 2 3 2" xfId="23293"/>
    <cellStyle name="RowTitles-Col2 2 3 8 2 3 2 2" xfId="23294"/>
    <cellStyle name="RowTitles-Col2 2 3 8 2 4" xfId="23295"/>
    <cellStyle name="RowTitles-Col2 2 3 8 3" xfId="23296"/>
    <cellStyle name="RowTitles-Col2 2 3 8 3 2" xfId="23297"/>
    <cellStyle name="RowTitles-Col2 2 3 8 3 2 2" xfId="23298"/>
    <cellStyle name="RowTitles-Col2 2 3 8 3 2 3" xfId="23299"/>
    <cellStyle name="RowTitles-Col2 2 3 8 3 3" xfId="23300"/>
    <cellStyle name="RowTitles-Col2 2 3 8 3 3 2" xfId="23301"/>
    <cellStyle name="RowTitles-Col2 2 3 8 3 3 2 2" xfId="23302"/>
    <cellStyle name="RowTitles-Col2 2 3 8 3 4" xfId="23303"/>
    <cellStyle name="RowTitles-Col2 2 3 8 4" xfId="23304"/>
    <cellStyle name="RowTitles-Col2 2 3 8 4 2" xfId="23305"/>
    <cellStyle name="RowTitles-Col2 2 3 8 4 3" xfId="23306"/>
    <cellStyle name="RowTitles-Col2 2 3 8 5" xfId="23307"/>
    <cellStyle name="RowTitles-Col2 2 3 8 5 2" xfId="23308"/>
    <cellStyle name="RowTitles-Col2 2 3 8 5 2 2" xfId="23309"/>
    <cellStyle name="RowTitles-Col2 2 3 8 6" xfId="23310"/>
    <cellStyle name="RowTitles-Col2 2 3 8 6 2" xfId="23311"/>
    <cellStyle name="RowTitles-Col2 2 3 9" xfId="23312"/>
    <cellStyle name="RowTitles-Col2 2 3 9 2" xfId="23313"/>
    <cellStyle name="RowTitles-Col2 2 3 9 2 2" xfId="23314"/>
    <cellStyle name="RowTitles-Col2 2 3 9 2 2 2" xfId="23315"/>
    <cellStyle name="RowTitles-Col2 2 3 9 2 2 3" xfId="23316"/>
    <cellStyle name="RowTitles-Col2 2 3 9 2 3" xfId="23317"/>
    <cellStyle name="RowTitles-Col2 2 3 9 2 3 2" xfId="23318"/>
    <cellStyle name="RowTitles-Col2 2 3 9 2 3 2 2" xfId="23319"/>
    <cellStyle name="RowTitles-Col2 2 3 9 2 4" xfId="23320"/>
    <cellStyle name="RowTitles-Col2 2 3 9 3" xfId="23321"/>
    <cellStyle name="RowTitles-Col2 2 3 9 3 2" xfId="23322"/>
    <cellStyle name="RowTitles-Col2 2 3 9 3 2 2" xfId="23323"/>
    <cellStyle name="RowTitles-Col2 2 3 9 3 2 3" xfId="23324"/>
    <cellStyle name="RowTitles-Col2 2 3 9 3 3" xfId="23325"/>
    <cellStyle name="RowTitles-Col2 2 3 9 3 3 2" xfId="23326"/>
    <cellStyle name="RowTitles-Col2 2 3 9 3 3 2 2" xfId="23327"/>
    <cellStyle name="RowTitles-Col2 2 3 9 3 4" xfId="23328"/>
    <cellStyle name="RowTitles-Col2 2 3 9 4" xfId="23329"/>
    <cellStyle name="RowTitles-Col2 2 3 9 4 2" xfId="23330"/>
    <cellStyle name="RowTitles-Col2 2 3 9 4 3" xfId="23331"/>
    <cellStyle name="RowTitles-Col2 2 3 9 5" xfId="23332"/>
    <cellStyle name="RowTitles-Col2 2 3 9 5 2" xfId="23333"/>
    <cellStyle name="RowTitles-Col2 2 3 9 5 2 2" xfId="23334"/>
    <cellStyle name="RowTitles-Col2 2 3 9 6" xfId="23335"/>
    <cellStyle name="RowTitles-Col2 2 3 9 6 2" xfId="23336"/>
    <cellStyle name="RowTitles-Col2 2 3_STUD aligned by INSTIT" xfId="23337"/>
    <cellStyle name="RowTitles-Col2 2 4" xfId="23338"/>
    <cellStyle name="RowTitles-Col2 2 4 2" xfId="23339"/>
    <cellStyle name="RowTitles-Col2 2 4 2 2" xfId="23340"/>
    <cellStyle name="RowTitles-Col2 2 4 2 2 2" xfId="23341"/>
    <cellStyle name="RowTitles-Col2 2 4 2 2 2 2" xfId="23342"/>
    <cellStyle name="RowTitles-Col2 2 4 2 2 2 3" xfId="23343"/>
    <cellStyle name="RowTitles-Col2 2 4 2 2 3" xfId="23344"/>
    <cellStyle name="RowTitles-Col2 2 4 2 2 3 2" xfId="23345"/>
    <cellStyle name="RowTitles-Col2 2 4 2 2 3 2 2" xfId="23346"/>
    <cellStyle name="RowTitles-Col2 2 4 2 2 4" xfId="23347"/>
    <cellStyle name="RowTitles-Col2 2 4 2 3" xfId="23348"/>
    <cellStyle name="RowTitles-Col2 2 4 2 3 2" xfId="23349"/>
    <cellStyle name="RowTitles-Col2 2 4 2 3 2 2" xfId="23350"/>
    <cellStyle name="RowTitles-Col2 2 4 2 3 2 3" xfId="23351"/>
    <cellStyle name="RowTitles-Col2 2 4 2 3 3" xfId="23352"/>
    <cellStyle name="RowTitles-Col2 2 4 2 3 3 2" xfId="23353"/>
    <cellStyle name="RowTitles-Col2 2 4 2 3 3 2 2" xfId="23354"/>
    <cellStyle name="RowTitles-Col2 2 4 2 3 4" xfId="23355"/>
    <cellStyle name="RowTitles-Col2 2 4 2 3 4 2" xfId="23356"/>
    <cellStyle name="RowTitles-Col2 2 4 2 4" xfId="23357"/>
    <cellStyle name="RowTitles-Col2 2 4 3" xfId="23358"/>
    <cellStyle name="RowTitles-Col2 2 4 3 2" xfId="23359"/>
    <cellStyle name="RowTitles-Col2 2 4 3 2 2" xfId="23360"/>
    <cellStyle name="RowTitles-Col2 2 4 3 2 2 2" xfId="23361"/>
    <cellStyle name="RowTitles-Col2 2 4 3 2 2 3" xfId="23362"/>
    <cellStyle name="RowTitles-Col2 2 4 3 2 3" xfId="23363"/>
    <cellStyle name="RowTitles-Col2 2 4 3 2 3 2" xfId="23364"/>
    <cellStyle name="RowTitles-Col2 2 4 3 2 3 2 2" xfId="23365"/>
    <cellStyle name="RowTitles-Col2 2 4 3 2 4" xfId="23366"/>
    <cellStyle name="RowTitles-Col2 2 4 3 3" xfId="23367"/>
    <cellStyle name="RowTitles-Col2 2 4 3 3 2" xfId="23368"/>
    <cellStyle name="RowTitles-Col2 2 4 3 3 2 2" xfId="23369"/>
    <cellStyle name="RowTitles-Col2 2 4 3 3 2 3" xfId="23370"/>
    <cellStyle name="RowTitles-Col2 2 4 3 3 3" xfId="23371"/>
    <cellStyle name="RowTitles-Col2 2 4 3 3 3 2" xfId="23372"/>
    <cellStyle name="RowTitles-Col2 2 4 3 3 3 2 2" xfId="23373"/>
    <cellStyle name="RowTitles-Col2 2 4 3 3 4" xfId="23374"/>
    <cellStyle name="RowTitles-Col2 2 4 3 3 4 2" xfId="23375"/>
    <cellStyle name="RowTitles-Col2 2 4 3 4" xfId="23376"/>
    <cellStyle name="RowTitles-Col2 2 4 3 5" xfId="23377"/>
    <cellStyle name="RowTitles-Col2 2 4 3 5 2" xfId="23378"/>
    <cellStyle name="RowTitles-Col2 2 4 3 5 3" xfId="23379"/>
    <cellStyle name="RowTitles-Col2 2 4 3 6" xfId="23380"/>
    <cellStyle name="RowTitles-Col2 2 4 3 6 2" xfId="23381"/>
    <cellStyle name="RowTitles-Col2 2 4 3 6 2 2" xfId="23382"/>
    <cellStyle name="RowTitles-Col2 2 4 3 7" xfId="23383"/>
    <cellStyle name="RowTitles-Col2 2 4 3 7 2" xfId="23384"/>
    <cellStyle name="RowTitles-Col2 2 4 4" xfId="23385"/>
    <cellStyle name="RowTitles-Col2 2 4 4 2" xfId="23386"/>
    <cellStyle name="RowTitles-Col2 2 4 4 2 2" xfId="23387"/>
    <cellStyle name="RowTitles-Col2 2 4 4 2 2 2" xfId="23388"/>
    <cellStyle name="RowTitles-Col2 2 4 4 2 2 3" xfId="23389"/>
    <cellStyle name="RowTitles-Col2 2 4 4 2 3" xfId="23390"/>
    <cellStyle name="RowTitles-Col2 2 4 4 2 3 2" xfId="23391"/>
    <cellStyle name="RowTitles-Col2 2 4 4 2 3 2 2" xfId="23392"/>
    <cellStyle name="RowTitles-Col2 2 4 4 2 4" xfId="23393"/>
    <cellStyle name="RowTitles-Col2 2 4 4 3" xfId="23394"/>
    <cellStyle name="RowTitles-Col2 2 4 4 3 2" xfId="23395"/>
    <cellStyle name="RowTitles-Col2 2 4 4 3 2 2" xfId="23396"/>
    <cellStyle name="RowTitles-Col2 2 4 4 3 2 3" xfId="23397"/>
    <cellStyle name="RowTitles-Col2 2 4 4 3 3" xfId="23398"/>
    <cellStyle name="RowTitles-Col2 2 4 4 3 3 2" xfId="23399"/>
    <cellStyle name="RowTitles-Col2 2 4 4 3 3 2 2" xfId="23400"/>
    <cellStyle name="RowTitles-Col2 2 4 4 3 4" xfId="23401"/>
    <cellStyle name="RowTitles-Col2 2 4 4 4" xfId="23402"/>
    <cellStyle name="RowTitles-Col2 2 4 4 4 2" xfId="23403"/>
    <cellStyle name="RowTitles-Col2 2 4 4 4 3" xfId="23404"/>
    <cellStyle name="RowTitles-Col2 2 4 4 5" xfId="23405"/>
    <cellStyle name="RowTitles-Col2 2 4 4 5 2" xfId="23406"/>
    <cellStyle name="RowTitles-Col2 2 4 4 5 2 2" xfId="23407"/>
    <cellStyle name="RowTitles-Col2 2 4 4 6" xfId="23408"/>
    <cellStyle name="RowTitles-Col2 2 4 4 6 2" xfId="23409"/>
    <cellStyle name="RowTitles-Col2 2 4 5" xfId="23410"/>
    <cellStyle name="RowTitles-Col2 2 4 5 2" xfId="23411"/>
    <cellStyle name="RowTitles-Col2 2 4 5 2 2" xfId="23412"/>
    <cellStyle name="RowTitles-Col2 2 4 5 2 2 2" xfId="23413"/>
    <cellStyle name="RowTitles-Col2 2 4 5 2 2 3" xfId="23414"/>
    <cellStyle name="RowTitles-Col2 2 4 5 2 3" xfId="23415"/>
    <cellStyle name="RowTitles-Col2 2 4 5 2 3 2" xfId="23416"/>
    <cellStyle name="RowTitles-Col2 2 4 5 2 3 2 2" xfId="23417"/>
    <cellStyle name="RowTitles-Col2 2 4 5 2 4" xfId="23418"/>
    <cellStyle name="RowTitles-Col2 2 4 5 3" xfId="23419"/>
    <cellStyle name="RowTitles-Col2 2 4 5 3 2" xfId="23420"/>
    <cellStyle name="RowTitles-Col2 2 4 5 3 2 2" xfId="23421"/>
    <cellStyle name="RowTitles-Col2 2 4 5 3 2 3" xfId="23422"/>
    <cellStyle name="RowTitles-Col2 2 4 5 3 3" xfId="23423"/>
    <cellStyle name="RowTitles-Col2 2 4 5 3 3 2" xfId="23424"/>
    <cellStyle name="RowTitles-Col2 2 4 5 3 3 2 2" xfId="23425"/>
    <cellStyle name="RowTitles-Col2 2 4 5 3 4" xfId="23426"/>
    <cellStyle name="RowTitles-Col2 2 4 5 4" xfId="23427"/>
    <cellStyle name="RowTitles-Col2 2 4 5 4 2" xfId="23428"/>
    <cellStyle name="RowTitles-Col2 2 4 5 4 3" xfId="23429"/>
    <cellStyle name="RowTitles-Col2 2 4 5 5" xfId="23430"/>
    <cellStyle name="RowTitles-Col2 2 4 5 5 2" xfId="23431"/>
    <cellStyle name="RowTitles-Col2 2 4 5 5 2 2" xfId="23432"/>
    <cellStyle name="RowTitles-Col2 2 4 5 6" xfId="23433"/>
    <cellStyle name="RowTitles-Col2 2 4 5 6 2" xfId="23434"/>
    <cellStyle name="RowTitles-Col2 2 4 6" xfId="23435"/>
    <cellStyle name="RowTitles-Col2 2 4 6 2" xfId="23436"/>
    <cellStyle name="RowTitles-Col2 2 4 6 2 2" xfId="23437"/>
    <cellStyle name="RowTitles-Col2 2 4 6 2 2 2" xfId="23438"/>
    <cellStyle name="RowTitles-Col2 2 4 6 2 2 3" xfId="23439"/>
    <cellStyle name="RowTitles-Col2 2 4 6 2 3" xfId="23440"/>
    <cellStyle name="RowTitles-Col2 2 4 6 2 3 2" xfId="23441"/>
    <cellStyle name="RowTitles-Col2 2 4 6 2 3 2 2" xfId="23442"/>
    <cellStyle name="RowTitles-Col2 2 4 6 2 4" xfId="23443"/>
    <cellStyle name="RowTitles-Col2 2 4 6 3" xfId="23444"/>
    <cellStyle name="RowTitles-Col2 2 4 6 3 2" xfId="23445"/>
    <cellStyle name="RowTitles-Col2 2 4 6 3 2 2" xfId="23446"/>
    <cellStyle name="RowTitles-Col2 2 4 6 3 2 3" xfId="23447"/>
    <cellStyle name="RowTitles-Col2 2 4 6 3 3" xfId="23448"/>
    <cellStyle name="RowTitles-Col2 2 4 6 3 3 2" xfId="23449"/>
    <cellStyle name="RowTitles-Col2 2 4 6 3 3 2 2" xfId="23450"/>
    <cellStyle name="RowTitles-Col2 2 4 6 3 4" xfId="23451"/>
    <cellStyle name="RowTitles-Col2 2 4 6 4" xfId="23452"/>
    <cellStyle name="RowTitles-Col2 2 4 6 4 2" xfId="23453"/>
    <cellStyle name="RowTitles-Col2 2 4 6 4 3" xfId="23454"/>
    <cellStyle name="RowTitles-Col2 2 4 6 5" xfId="23455"/>
    <cellStyle name="RowTitles-Col2 2 4 6 5 2" xfId="23456"/>
    <cellStyle name="RowTitles-Col2 2 4 6 5 2 2" xfId="23457"/>
    <cellStyle name="RowTitles-Col2 2 4 6 6" xfId="23458"/>
    <cellStyle name="RowTitles-Col2 2 4 6 6 2" xfId="23459"/>
    <cellStyle name="RowTitles-Col2 2 4 7" xfId="23460"/>
    <cellStyle name="RowTitles-Col2 2 4 7 2" xfId="23461"/>
    <cellStyle name="RowTitles-Col2 2 4 7 2 2" xfId="23462"/>
    <cellStyle name="RowTitles-Col2 2 4 7 2 3" xfId="23463"/>
    <cellStyle name="RowTitles-Col2 2 4 7 3" xfId="23464"/>
    <cellStyle name="RowTitles-Col2 2 4 7 3 2" xfId="23465"/>
    <cellStyle name="RowTitles-Col2 2 4 7 3 2 2" xfId="23466"/>
    <cellStyle name="RowTitles-Col2 2 4 7 4" xfId="23467"/>
    <cellStyle name="RowTitles-Col2 2 4 8" xfId="23468"/>
    <cellStyle name="RowTitles-Col2 2 4_STUD aligned by INSTIT" xfId="23469"/>
    <cellStyle name="RowTitles-Col2 2 5" xfId="23470"/>
    <cellStyle name="RowTitles-Col2 2 5 2" xfId="23471"/>
    <cellStyle name="RowTitles-Col2 2 5 2 2" xfId="23472"/>
    <cellStyle name="RowTitles-Col2 2 5 2 2 2" xfId="23473"/>
    <cellStyle name="RowTitles-Col2 2 5 2 2 2 2" xfId="23474"/>
    <cellStyle name="RowTitles-Col2 2 5 2 2 2 3" xfId="23475"/>
    <cellStyle name="RowTitles-Col2 2 5 2 2 3" xfId="23476"/>
    <cellStyle name="RowTitles-Col2 2 5 2 2 3 2" xfId="23477"/>
    <cellStyle name="RowTitles-Col2 2 5 2 2 3 2 2" xfId="23478"/>
    <cellStyle name="RowTitles-Col2 2 5 2 2 4" xfId="23479"/>
    <cellStyle name="RowTitles-Col2 2 5 2 3" xfId="23480"/>
    <cellStyle name="RowTitles-Col2 2 5 2 3 2" xfId="23481"/>
    <cellStyle name="RowTitles-Col2 2 5 2 3 2 2" xfId="23482"/>
    <cellStyle name="RowTitles-Col2 2 5 2 3 2 3" xfId="23483"/>
    <cellStyle name="RowTitles-Col2 2 5 2 3 3" xfId="23484"/>
    <cellStyle name="RowTitles-Col2 2 5 2 3 3 2" xfId="23485"/>
    <cellStyle name="RowTitles-Col2 2 5 2 3 3 2 2" xfId="23486"/>
    <cellStyle name="RowTitles-Col2 2 5 2 3 4" xfId="23487"/>
    <cellStyle name="RowTitles-Col2 2 5 2 3 4 2" xfId="23488"/>
    <cellStyle name="RowTitles-Col2 2 5 2 4" xfId="23489"/>
    <cellStyle name="RowTitles-Col2 2 5 2 5" xfId="23490"/>
    <cellStyle name="RowTitles-Col2 2 5 2 5 2" xfId="23491"/>
    <cellStyle name="RowTitles-Col2 2 5 2 5 3" xfId="23492"/>
    <cellStyle name="RowTitles-Col2 2 5 2 6" xfId="23493"/>
    <cellStyle name="RowTitles-Col2 2 5 2 6 2" xfId="23494"/>
    <cellStyle name="RowTitles-Col2 2 5 2 6 2 2" xfId="23495"/>
    <cellStyle name="RowTitles-Col2 2 5 2 7" xfId="23496"/>
    <cellStyle name="RowTitles-Col2 2 5 2 7 2" xfId="23497"/>
    <cellStyle name="RowTitles-Col2 2 5 3" xfId="23498"/>
    <cellStyle name="RowTitles-Col2 2 5 3 2" xfId="23499"/>
    <cellStyle name="RowTitles-Col2 2 5 3 2 2" xfId="23500"/>
    <cellStyle name="RowTitles-Col2 2 5 3 2 2 2" xfId="23501"/>
    <cellStyle name="RowTitles-Col2 2 5 3 2 2 3" xfId="23502"/>
    <cellStyle name="RowTitles-Col2 2 5 3 2 3" xfId="23503"/>
    <cellStyle name="RowTitles-Col2 2 5 3 2 3 2" xfId="23504"/>
    <cellStyle name="RowTitles-Col2 2 5 3 2 3 2 2" xfId="23505"/>
    <cellStyle name="RowTitles-Col2 2 5 3 2 4" xfId="23506"/>
    <cellStyle name="RowTitles-Col2 2 5 3 3" xfId="23507"/>
    <cellStyle name="RowTitles-Col2 2 5 3 3 2" xfId="23508"/>
    <cellStyle name="RowTitles-Col2 2 5 3 3 2 2" xfId="23509"/>
    <cellStyle name="RowTitles-Col2 2 5 3 3 2 3" xfId="23510"/>
    <cellStyle name="RowTitles-Col2 2 5 3 3 3" xfId="23511"/>
    <cellStyle name="RowTitles-Col2 2 5 3 3 3 2" xfId="23512"/>
    <cellStyle name="RowTitles-Col2 2 5 3 3 3 2 2" xfId="23513"/>
    <cellStyle name="RowTitles-Col2 2 5 3 3 4" xfId="23514"/>
    <cellStyle name="RowTitles-Col2 2 5 3 3 4 2" xfId="23515"/>
    <cellStyle name="RowTitles-Col2 2 5 3 4" xfId="23516"/>
    <cellStyle name="RowTitles-Col2 2 5 4" xfId="23517"/>
    <cellStyle name="RowTitles-Col2 2 5 4 2" xfId="23518"/>
    <cellStyle name="RowTitles-Col2 2 5 4 2 2" xfId="23519"/>
    <cellStyle name="RowTitles-Col2 2 5 4 2 2 2" xfId="23520"/>
    <cellStyle name="RowTitles-Col2 2 5 4 2 2 3" xfId="23521"/>
    <cellStyle name="RowTitles-Col2 2 5 4 2 3" xfId="23522"/>
    <cellStyle name="RowTitles-Col2 2 5 4 2 3 2" xfId="23523"/>
    <cellStyle name="RowTitles-Col2 2 5 4 2 3 2 2" xfId="23524"/>
    <cellStyle name="RowTitles-Col2 2 5 4 2 4" xfId="23525"/>
    <cellStyle name="RowTitles-Col2 2 5 4 3" xfId="23526"/>
    <cellStyle name="RowTitles-Col2 2 5 4 3 2" xfId="23527"/>
    <cellStyle name="RowTitles-Col2 2 5 4 3 2 2" xfId="23528"/>
    <cellStyle name="RowTitles-Col2 2 5 4 3 2 3" xfId="23529"/>
    <cellStyle name="RowTitles-Col2 2 5 4 3 3" xfId="23530"/>
    <cellStyle name="RowTitles-Col2 2 5 4 3 3 2" xfId="23531"/>
    <cellStyle name="RowTitles-Col2 2 5 4 3 3 2 2" xfId="23532"/>
    <cellStyle name="RowTitles-Col2 2 5 4 3 4" xfId="23533"/>
    <cellStyle name="RowTitles-Col2 2 5 4 4" xfId="23534"/>
    <cellStyle name="RowTitles-Col2 2 5 4 4 2" xfId="23535"/>
    <cellStyle name="RowTitles-Col2 2 5 4 4 3" xfId="23536"/>
    <cellStyle name="RowTitles-Col2 2 5 4 5" xfId="23537"/>
    <cellStyle name="RowTitles-Col2 2 5 4 5 2" xfId="23538"/>
    <cellStyle name="RowTitles-Col2 2 5 4 5 2 2" xfId="23539"/>
    <cellStyle name="RowTitles-Col2 2 5 4 6" xfId="23540"/>
    <cellStyle name="RowTitles-Col2 2 5 4 6 2" xfId="23541"/>
    <cellStyle name="RowTitles-Col2 2 5 5" xfId="23542"/>
    <cellStyle name="RowTitles-Col2 2 5 5 2" xfId="23543"/>
    <cellStyle name="RowTitles-Col2 2 5 5 2 2" xfId="23544"/>
    <cellStyle name="RowTitles-Col2 2 5 5 2 2 2" xfId="23545"/>
    <cellStyle name="RowTitles-Col2 2 5 5 2 2 3" xfId="23546"/>
    <cellStyle name="RowTitles-Col2 2 5 5 2 3" xfId="23547"/>
    <cellStyle name="RowTitles-Col2 2 5 5 2 3 2" xfId="23548"/>
    <cellStyle name="RowTitles-Col2 2 5 5 2 3 2 2" xfId="23549"/>
    <cellStyle name="RowTitles-Col2 2 5 5 2 4" xfId="23550"/>
    <cellStyle name="RowTitles-Col2 2 5 5 3" xfId="23551"/>
    <cellStyle name="RowTitles-Col2 2 5 5 3 2" xfId="23552"/>
    <cellStyle name="RowTitles-Col2 2 5 5 3 2 2" xfId="23553"/>
    <cellStyle name="RowTitles-Col2 2 5 5 3 2 3" xfId="23554"/>
    <cellStyle name="RowTitles-Col2 2 5 5 3 3" xfId="23555"/>
    <cellStyle name="RowTitles-Col2 2 5 5 3 3 2" xfId="23556"/>
    <cellStyle name="RowTitles-Col2 2 5 5 3 3 2 2" xfId="23557"/>
    <cellStyle name="RowTitles-Col2 2 5 5 3 4" xfId="23558"/>
    <cellStyle name="RowTitles-Col2 2 5 5 4" xfId="23559"/>
    <cellStyle name="RowTitles-Col2 2 5 5 4 2" xfId="23560"/>
    <cellStyle name="RowTitles-Col2 2 5 5 4 3" xfId="23561"/>
    <cellStyle name="RowTitles-Col2 2 5 5 5" xfId="23562"/>
    <cellStyle name="RowTitles-Col2 2 5 5 5 2" xfId="23563"/>
    <cellStyle name="RowTitles-Col2 2 5 5 5 2 2" xfId="23564"/>
    <cellStyle name="RowTitles-Col2 2 5 5 6" xfId="23565"/>
    <cellStyle name="RowTitles-Col2 2 5 5 6 2" xfId="23566"/>
    <cellStyle name="RowTitles-Col2 2 5 6" xfId="23567"/>
    <cellStyle name="RowTitles-Col2 2 5 6 2" xfId="23568"/>
    <cellStyle name="RowTitles-Col2 2 5 6 2 2" xfId="23569"/>
    <cellStyle name="RowTitles-Col2 2 5 6 2 2 2" xfId="23570"/>
    <cellStyle name="RowTitles-Col2 2 5 6 2 2 3" xfId="23571"/>
    <cellStyle name="RowTitles-Col2 2 5 6 2 3" xfId="23572"/>
    <cellStyle name="RowTitles-Col2 2 5 6 2 3 2" xfId="23573"/>
    <cellStyle name="RowTitles-Col2 2 5 6 2 3 2 2" xfId="23574"/>
    <cellStyle name="RowTitles-Col2 2 5 6 2 4" xfId="23575"/>
    <cellStyle name="RowTitles-Col2 2 5 6 3" xfId="23576"/>
    <cellStyle name="RowTitles-Col2 2 5 6 3 2" xfId="23577"/>
    <cellStyle name="RowTitles-Col2 2 5 6 3 2 2" xfId="23578"/>
    <cellStyle name="RowTitles-Col2 2 5 6 3 2 3" xfId="23579"/>
    <cellStyle name="RowTitles-Col2 2 5 6 3 3" xfId="23580"/>
    <cellStyle name="RowTitles-Col2 2 5 6 3 3 2" xfId="23581"/>
    <cellStyle name="RowTitles-Col2 2 5 6 3 3 2 2" xfId="23582"/>
    <cellStyle name="RowTitles-Col2 2 5 6 3 4" xfId="23583"/>
    <cellStyle name="RowTitles-Col2 2 5 6 4" xfId="23584"/>
    <cellStyle name="RowTitles-Col2 2 5 6 4 2" xfId="23585"/>
    <cellStyle name="RowTitles-Col2 2 5 6 4 3" xfId="23586"/>
    <cellStyle name="RowTitles-Col2 2 5 6 5" xfId="23587"/>
    <cellStyle name="RowTitles-Col2 2 5 6 5 2" xfId="23588"/>
    <cellStyle name="RowTitles-Col2 2 5 6 5 2 2" xfId="23589"/>
    <cellStyle name="RowTitles-Col2 2 5 6 6" xfId="23590"/>
    <cellStyle name="RowTitles-Col2 2 5 6 6 2" xfId="23591"/>
    <cellStyle name="RowTitles-Col2 2 5 7" xfId="23592"/>
    <cellStyle name="RowTitles-Col2 2 5 7 2" xfId="23593"/>
    <cellStyle name="RowTitles-Col2 2 5 7 2 2" xfId="23594"/>
    <cellStyle name="RowTitles-Col2 2 5 7 2 3" xfId="23595"/>
    <cellStyle name="RowTitles-Col2 2 5 7 3" xfId="23596"/>
    <cellStyle name="RowTitles-Col2 2 5 7 3 2" xfId="23597"/>
    <cellStyle name="RowTitles-Col2 2 5 7 3 2 2" xfId="23598"/>
    <cellStyle name="RowTitles-Col2 2 5 7 4" xfId="23599"/>
    <cellStyle name="RowTitles-Col2 2 5 8" xfId="23600"/>
    <cellStyle name="RowTitles-Col2 2 5 8 2" xfId="23601"/>
    <cellStyle name="RowTitles-Col2 2 5 8 2 2" xfId="23602"/>
    <cellStyle name="RowTitles-Col2 2 5 8 2 3" xfId="23603"/>
    <cellStyle name="RowTitles-Col2 2 5 8 3" xfId="23604"/>
    <cellStyle name="RowTitles-Col2 2 5 8 3 2" xfId="23605"/>
    <cellStyle name="RowTitles-Col2 2 5 8 3 2 2" xfId="23606"/>
    <cellStyle name="RowTitles-Col2 2 5 8 4" xfId="23607"/>
    <cellStyle name="RowTitles-Col2 2 5_STUD aligned by INSTIT" xfId="23608"/>
    <cellStyle name="RowTitles-Col2 2 6" xfId="23609"/>
    <cellStyle name="RowTitles-Col2 2 6 2" xfId="23610"/>
    <cellStyle name="RowTitles-Col2 2 6 2 2" xfId="23611"/>
    <cellStyle name="RowTitles-Col2 2 6 2 2 2" xfId="23612"/>
    <cellStyle name="RowTitles-Col2 2 6 2 2 2 2" xfId="23613"/>
    <cellStyle name="RowTitles-Col2 2 6 2 2 2 3" xfId="23614"/>
    <cellStyle name="RowTitles-Col2 2 6 2 2 3" xfId="23615"/>
    <cellStyle name="RowTitles-Col2 2 6 2 2 3 2" xfId="23616"/>
    <cellStyle name="RowTitles-Col2 2 6 2 2 3 2 2" xfId="23617"/>
    <cellStyle name="RowTitles-Col2 2 6 2 2 4" xfId="23618"/>
    <cellStyle name="RowTitles-Col2 2 6 2 3" xfId="23619"/>
    <cellStyle name="RowTitles-Col2 2 6 2 3 2" xfId="23620"/>
    <cellStyle name="RowTitles-Col2 2 6 2 3 2 2" xfId="23621"/>
    <cellStyle name="RowTitles-Col2 2 6 2 3 2 3" xfId="23622"/>
    <cellStyle name="RowTitles-Col2 2 6 2 3 3" xfId="23623"/>
    <cellStyle name="RowTitles-Col2 2 6 2 3 3 2" xfId="23624"/>
    <cellStyle name="RowTitles-Col2 2 6 2 3 3 2 2" xfId="23625"/>
    <cellStyle name="RowTitles-Col2 2 6 2 3 4" xfId="23626"/>
    <cellStyle name="RowTitles-Col2 2 6 2 3 4 2" xfId="23627"/>
    <cellStyle name="RowTitles-Col2 2 6 2 4" xfId="23628"/>
    <cellStyle name="RowTitles-Col2 2 6 2 5" xfId="23629"/>
    <cellStyle name="RowTitles-Col2 2 6 2 5 2" xfId="23630"/>
    <cellStyle name="RowTitles-Col2 2 6 2 5 3" xfId="23631"/>
    <cellStyle name="RowTitles-Col2 2 6 3" xfId="23632"/>
    <cellStyle name="RowTitles-Col2 2 6 3 2" xfId="23633"/>
    <cellStyle name="RowTitles-Col2 2 6 3 2 2" xfId="23634"/>
    <cellStyle name="RowTitles-Col2 2 6 3 2 2 2" xfId="23635"/>
    <cellStyle name="RowTitles-Col2 2 6 3 2 2 3" xfId="23636"/>
    <cellStyle name="RowTitles-Col2 2 6 3 2 3" xfId="23637"/>
    <cellStyle name="RowTitles-Col2 2 6 3 2 3 2" xfId="23638"/>
    <cellStyle name="RowTitles-Col2 2 6 3 2 3 2 2" xfId="23639"/>
    <cellStyle name="RowTitles-Col2 2 6 3 2 4" xfId="23640"/>
    <cellStyle name="RowTitles-Col2 2 6 3 3" xfId="23641"/>
    <cellStyle name="RowTitles-Col2 2 6 3 3 2" xfId="23642"/>
    <cellStyle name="RowTitles-Col2 2 6 3 3 2 2" xfId="23643"/>
    <cellStyle name="RowTitles-Col2 2 6 3 3 2 3" xfId="23644"/>
    <cellStyle name="RowTitles-Col2 2 6 3 3 3" xfId="23645"/>
    <cellStyle name="RowTitles-Col2 2 6 3 3 3 2" xfId="23646"/>
    <cellStyle name="RowTitles-Col2 2 6 3 3 3 2 2" xfId="23647"/>
    <cellStyle name="RowTitles-Col2 2 6 3 3 4" xfId="23648"/>
    <cellStyle name="RowTitles-Col2 2 6 3 3 4 2" xfId="23649"/>
    <cellStyle name="RowTitles-Col2 2 6 3 4" xfId="23650"/>
    <cellStyle name="RowTitles-Col2 2 6 3 5" xfId="23651"/>
    <cellStyle name="RowTitles-Col2 2 6 3 5 2" xfId="23652"/>
    <cellStyle name="RowTitles-Col2 2 6 3 5 2 2" xfId="23653"/>
    <cellStyle name="RowTitles-Col2 2 6 3 6" xfId="23654"/>
    <cellStyle name="RowTitles-Col2 2 6 3 6 2" xfId="23655"/>
    <cellStyle name="RowTitles-Col2 2 6 4" xfId="23656"/>
    <cellStyle name="RowTitles-Col2 2 6 4 2" xfId="23657"/>
    <cellStyle name="RowTitles-Col2 2 6 4 2 2" xfId="23658"/>
    <cellStyle name="RowTitles-Col2 2 6 4 2 2 2" xfId="23659"/>
    <cellStyle name="RowTitles-Col2 2 6 4 2 2 3" xfId="23660"/>
    <cellStyle name="RowTitles-Col2 2 6 4 2 3" xfId="23661"/>
    <cellStyle name="RowTitles-Col2 2 6 4 2 3 2" xfId="23662"/>
    <cellStyle name="RowTitles-Col2 2 6 4 2 3 2 2" xfId="23663"/>
    <cellStyle name="RowTitles-Col2 2 6 4 2 4" xfId="23664"/>
    <cellStyle name="RowTitles-Col2 2 6 4 3" xfId="23665"/>
    <cellStyle name="RowTitles-Col2 2 6 4 3 2" xfId="23666"/>
    <cellStyle name="RowTitles-Col2 2 6 4 3 2 2" xfId="23667"/>
    <cellStyle name="RowTitles-Col2 2 6 4 3 2 3" xfId="23668"/>
    <cellStyle name="RowTitles-Col2 2 6 4 3 3" xfId="23669"/>
    <cellStyle name="RowTitles-Col2 2 6 4 3 3 2" xfId="23670"/>
    <cellStyle name="RowTitles-Col2 2 6 4 3 3 2 2" xfId="23671"/>
    <cellStyle name="RowTitles-Col2 2 6 4 3 4" xfId="23672"/>
    <cellStyle name="RowTitles-Col2 2 6 4 3 4 2" xfId="23673"/>
    <cellStyle name="RowTitles-Col2 2 6 4 4" xfId="23674"/>
    <cellStyle name="RowTitles-Col2 2 6 4 5" xfId="23675"/>
    <cellStyle name="RowTitles-Col2 2 6 4 5 2" xfId="23676"/>
    <cellStyle name="RowTitles-Col2 2 6 4 5 3" xfId="23677"/>
    <cellStyle name="RowTitles-Col2 2 6 4 6" xfId="23678"/>
    <cellStyle name="RowTitles-Col2 2 6 4 6 2" xfId="23679"/>
    <cellStyle name="RowTitles-Col2 2 6 4 6 2 2" xfId="23680"/>
    <cellStyle name="RowTitles-Col2 2 6 4 7" xfId="23681"/>
    <cellStyle name="RowTitles-Col2 2 6 4 7 2" xfId="23682"/>
    <cellStyle name="RowTitles-Col2 2 6 5" xfId="23683"/>
    <cellStyle name="RowTitles-Col2 2 6 5 2" xfId="23684"/>
    <cellStyle name="RowTitles-Col2 2 6 5 2 2" xfId="23685"/>
    <cellStyle name="RowTitles-Col2 2 6 5 2 2 2" xfId="23686"/>
    <cellStyle name="RowTitles-Col2 2 6 5 2 2 3" xfId="23687"/>
    <cellStyle name="RowTitles-Col2 2 6 5 2 3" xfId="23688"/>
    <cellStyle name="RowTitles-Col2 2 6 5 2 3 2" xfId="23689"/>
    <cellStyle name="RowTitles-Col2 2 6 5 2 3 2 2" xfId="23690"/>
    <cellStyle name="RowTitles-Col2 2 6 5 2 4" xfId="23691"/>
    <cellStyle name="RowTitles-Col2 2 6 5 3" xfId="23692"/>
    <cellStyle name="RowTitles-Col2 2 6 5 3 2" xfId="23693"/>
    <cellStyle name="RowTitles-Col2 2 6 5 3 2 2" xfId="23694"/>
    <cellStyle name="RowTitles-Col2 2 6 5 3 2 3" xfId="23695"/>
    <cellStyle name="RowTitles-Col2 2 6 5 3 3" xfId="23696"/>
    <cellStyle name="RowTitles-Col2 2 6 5 3 3 2" xfId="23697"/>
    <cellStyle name="RowTitles-Col2 2 6 5 3 3 2 2" xfId="23698"/>
    <cellStyle name="RowTitles-Col2 2 6 5 3 4" xfId="23699"/>
    <cellStyle name="RowTitles-Col2 2 6 5 4" xfId="23700"/>
    <cellStyle name="RowTitles-Col2 2 6 5 4 2" xfId="23701"/>
    <cellStyle name="RowTitles-Col2 2 6 5 4 3" xfId="23702"/>
    <cellStyle name="RowTitles-Col2 2 6 5 5" xfId="23703"/>
    <cellStyle name="RowTitles-Col2 2 6 5 5 2" xfId="23704"/>
    <cellStyle name="RowTitles-Col2 2 6 5 5 2 2" xfId="23705"/>
    <cellStyle name="RowTitles-Col2 2 6 5 6" xfId="23706"/>
    <cellStyle name="RowTitles-Col2 2 6 5 6 2" xfId="23707"/>
    <cellStyle name="RowTitles-Col2 2 6 6" xfId="23708"/>
    <cellStyle name="RowTitles-Col2 2 6 6 2" xfId="23709"/>
    <cellStyle name="RowTitles-Col2 2 6 6 2 2" xfId="23710"/>
    <cellStyle name="RowTitles-Col2 2 6 6 2 2 2" xfId="23711"/>
    <cellStyle name="RowTitles-Col2 2 6 6 2 2 3" xfId="23712"/>
    <cellStyle name="RowTitles-Col2 2 6 6 2 3" xfId="23713"/>
    <cellStyle name="RowTitles-Col2 2 6 6 2 3 2" xfId="23714"/>
    <cellStyle name="RowTitles-Col2 2 6 6 2 3 2 2" xfId="23715"/>
    <cellStyle name="RowTitles-Col2 2 6 6 2 4" xfId="23716"/>
    <cellStyle name="RowTitles-Col2 2 6 6 3" xfId="23717"/>
    <cellStyle name="RowTitles-Col2 2 6 6 3 2" xfId="23718"/>
    <cellStyle name="RowTitles-Col2 2 6 6 3 2 2" xfId="23719"/>
    <cellStyle name="RowTitles-Col2 2 6 6 3 2 3" xfId="23720"/>
    <cellStyle name="RowTitles-Col2 2 6 6 3 3" xfId="23721"/>
    <cellStyle name="RowTitles-Col2 2 6 6 3 3 2" xfId="23722"/>
    <cellStyle name="RowTitles-Col2 2 6 6 3 3 2 2" xfId="23723"/>
    <cellStyle name="RowTitles-Col2 2 6 6 3 4" xfId="23724"/>
    <cellStyle name="RowTitles-Col2 2 6 6 4" xfId="23725"/>
    <cellStyle name="RowTitles-Col2 2 6 6 4 2" xfId="23726"/>
    <cellStyle name="RowTitles-Col2 2 6 6 4 3" xfId="23727"/>
    <cellStyle name="RowTitles-Col2 2 6 6 5" xfId="23728"/>
    <cellStyle name="RowTitles-Col2 2 6 6 5 2" xfId="23729"/>
    <cellStyle name="RowTitles-Col2 2 6 6 5 2 2" xfId="23730"/>
    <cellStyle name="RowTitles-Col2 2 6 6 6" xfId="23731"/>
    <cellStyle name="RowTitles-Col2 2 6 6 6 2" xfId="23732"/>
    <cellStyle name="RowTitles-Col2 2 6 7" xfId="23733"/>
    <cellStyle name="RowTitles-Col2 2 6 7 2" xfId="23734"/>
    <cellStyle name="RowTitles-Col2 2 6 7 2 2" xfId="23735"/>
    <cellStyle name="RowTitles-Col2 2 6 7 2 3" xfId="23736"/>
    <cellStyle name="RowTitles-Col2 2 6 7 3" xfId="23737"/>
    <cellStyle name="RowTitles-Col2 2 6 7 3 2" xfId="23738"/>
    <cellStyle name="RowTitles-Col2 2 6 7 3 2 2" xfId="23739"/>
    <cellStyle name="RowTitles-Col2 2 6 7 4" xfId="23740"/>
    <cellStyle name="RowTitles-Col2 2 6 8" xfId="23741"/>
    <cellStyle name="RowTitles-Col2 2 6_STUD aligned by INSTIT" xfId="23742"/>
    <cellStyle name="RowTitles-Col2 2 7" xfId="23743"/>
    <cellStyle name="RowTitles-Col2 2 7 2" xfId="23744"/>
    <cellStyle name="RowTitles-Col2 2 7 2 2" xfId="23745"/>
    <cellStyle name="RowTitles-Col2 2 7 2 2 2" xfId="23746"/>
    <cellStyle name="RowTitles-Col2 2 7 2 2 3" xfId="23747"/>
    <cellStyle name="RowTitles-Col2 2 7 2 3" xfId="23748"/>
    <cellStyle name="RowTitles-Col2 2 7 2 3 2" xfId="23749"/>
    <cellStyle name="RowTitles-Col2 2 7 2 3 2 2" xfId="23750"/>
    <cellStyle name="RowTitles-Col2 2 7 2 4" xfId="23751"/>
    <cellStyle name="RowTitles-Col2 2 7 3" xfId="23752"/>
    <cellStyle name="RowTitles-Col2 2 7 3 2" xfId="23753"/>
    <cellStyle name="RowTitles-Col2 2 7 3 2 2" xfId="23754"/>
    <cellStyle name="RowTitles-Col2 2 7 3 2 3" xfId="23755"/>
    <cellStyle name="RowTitles-Col2 2 7 3 3" xfId="23756"/>
    <cellStyle name="RowTitles-Col2 2 7 3 3 2" xfId="23757"/>
    <cellStyle name="RowTitles-Col2 2 7 3 3 2 2" xfId="23758"/>
    <cellStyle name="RowTitles-Col2 2 7 3 4" xfId="23759"/>
    <cellStyle name="RowTitles-Col2 2 7 3 4 2" xfId="23760"/>
    <cellStyle name="RowTitles-Col2 2 7 4" xfId="23761"/>
    <cellStyle name="RowTitles-Col2 2 7 5" xfId="23762"/>
    <cellStyle name="RowTitles-Col2 2 7 5 2" xfId="23763"/>
    <cellStyle name="RowTitles-Col2 2 7 5 3" xfId="23764"/>
    <cellStyle name="RowTitles-Col2 2 8" xfId="23765"/>
    <cellStyle name="RowTitles-Col2 2 8 2" xfId="23766"/>
    <cellStyle name="RowTitles-Col2 2 8 2 2" xfId="23767"/>
    <cellStyle name="RowTitles-Col2 2 8 2 2 2" xfId="23768"/>
    <cellStyle name="RowTitles-Col2 2 8 2 2 3" xfId="23769"/>
    <cellStyle name="RowTitles-Col2 2 8 2 3" xfId="23770"/>
    <cellStyle name="RowTitles-Col2 2 8 2 3 2" xfId="23771"/>
    <cellStyle name="RowTitles-Col2 2 8 2 3 2 2" xfId="23772"/>
    <cellStyle name="RowTitles-Col2 2 8 2 4" xfId="23773"/>
    <cellStyle name="RowTitles-Col2 2 8 3" xfId="23774"/>
    <cellStyle name="RowTitles-Col2 2 8 3 2" xfId="23775"/>
    <cellStyle name="RowTitles-Col2 2 8 3 2 2" xfId="23776"/>
    <cellStyle name="RowTitles-Col2 2 8 3 2 3" xfId="23777"/>
    <cellStyle name="RowTitles-Col2 2 8 3 3" xfId="23778"/>
    <cellStyle name="RowTitles-Col2 2 8 3 3 2" xfId="23779"/>
    <cellStyle name="RowTitles-Col2 2 8 3 3 2 2" xfId="23780"/>
    <cellStyle name="RowTitles-Col2 2 8 3 4" xfId="23781"/>
    <cellStyle name="RowTitles-Col2 2 8 3 4 2" xfId="23782"/>
    <cellStyle name="RowTitles-Col2 2 8 4" xfId="23783"/>
    <cellStyle name="RowTitles-Col2 2 8 5" xfId="23784"/>
    <cellStyle name="RowTitles-Col2 2 8 5 2" xfId="23785"/>
    <cellStyle name="RowTitles-Col2 2 8 5 2 2" xfId="23786"/>
    <cellStyle name="RowTitles-Col2 2 8 6" xfId="23787"/>
    <cellStyle name="RowTitles-Col2 2 8 6 2" xfId="23788"/>
    <cellStyle name="RowTitles-Col2 2 9" xfId="23789"/>
    <cellStyle name="RowTitles-Col2 2 9 2" xfId="23790"/>
    <cellStyle name="RowTitles-Col2 2 9 2 2" xfId="23791"/>
    <cellStyle name="RowTitles-Col2 2 9 2 2 2" xfId="23792"/>
    <cellStyle name="RowTitles-Col2 2 9 2 2 3" xfId="23793"/>
    <cellStyle name="RowTitles-Col2 2 9 2 3" xfId="23794"/>
    <cellStyle name="RowTitles-Col2 2 9 2 3 2" xfId="23795"/>
    <cellStyle name="RowTitles-Col2 2 9 2 3 2 2" xfId="23796"/>
    <cellStyle name="RowTitles-Col2 2 9 2 4" xfId="23797"/>
    <cellStyle name="RowTitles-Col2 2 9 3" xfId="23798"/>
    <cellStyle name="RowTitles-Col2 2 9 3 2" xfId="23799"/>
    <cellStyle name="RowTitles-Col2 2 9 3 2 2" xfId="23800"/>
    <cellStyle name="RowTitles-Col2 2 9 3 2 3" xfId="23801"/>
    <cellStyle name="RowTitles-Col2 2 9 3 3" xfId="23802"/>
    <cellStyle name="RowTitles-Col2 2 9 3 3 2" xfId="23803"/>
    <cellStyle name="RowTitles-Col2 2 9 3 3 2 2" xfId="23804"/>
    <cellStyle name="RowTitles-Col2 2 9 3 4" xfId="23805"/>
    <cellStyle name="RowTitles-Col2 2 9 3 4 2" xfId="23806"/>
    <cellStyle name="RowTitles-Col2 2 9 4" xfId="23807"/>
    <cellStyle name="RowTitles-Col2 2 9 5" xfId="23808"/>
    <cellStyle name="RowTitles-Col2 2 9 5 2" xfId="23809"/>
    <cellStyle name="RowTitles-Col2 2 9 5 3" xfId="23810"/>
    <cellStyle name="RowTitles-Col2 2 9 6" xfId="23811"/>
    <cellStyle name="RowTitles-Col2 2 9 6 2" xfId="23812"/>
    <cellStyle name="RowTitles-Col2 2 9 6 2 2" xfId="23813"/>
    <cellStyle name="RowTitles-Col2 2 9 7" xfId="23814"/>
    <cellStyle name="RowTitles-Col2 2 9 7 2" xfId="23815"/>
    <cellStyle name="RowTitles-Col2 2_STUD aligned by INSTIT" xfId="23816"/>
    <cellStyle name="RowTitles-Col2 3" xfId="23817"/>
    <cellStyle name="RowTitles-Col2 3 10" xfId="23818"/>
    <cellStyle name="RowTitles-Col2 3 10 2" xfId="23819"/>
    <cellStyle name="RowTitles-Col2 3 10 2 2" xfId="23820"/>
    <cellStyle name="RowTitles-Col2 3 10 2 3" xfId="23821"/>
    <cellStyle name="RowTitles-Col2 3 10 3" xfId="23822"/>
    <cellStyle name="RowTitles-Col2 3 10 3 2" xfId="23823"/>
    <cellStyle name="RowTitles-Col2 3 10 3 2 2" xfId="23824"/>
    <cellStyle name="RowTitles-Col2 3 10 4" xfId="23825"/>
    <cellStyle name="RowTitles-Col2 3 11" xfId="23826"/>
    <cellStyle name="RowTitles-Col2 3 2" xfId="23827"/>
    <cellStyle name="RowTitles-Col2 3 2 2" xfId="23828"/>
    <cellStyle name="RowTitles-Col2 3 2 2 2" xfId="23829"/>
    <cellStyle name="RowTitles-Col2 3 2 2 2 2" xfId="23830"/>
    <cellStyle name="RowTitles-Col2 3 2 2 2 2 2" xfId="23831"/>
    <cellStyle name="RowTitles-Col2 3 2 2 2 2 3" xfId="23832"/>
    <cellStyle name="RowTitles-Col2 3 2 2 2 3" xfId="23833"/>
    <cellStyle name="RowTitles-Col2 3 2 2 2 3 2" xfId="23834"/>
    <cellStyle name="RowTitles-Col2 3 2 2 2 3 2 2" xfId="23835"/>
    <cellStyle name="RowTitles-Col2 3 2 2 2 4" xfId="23836"/>
    <cellStyle name="RowTitles-Col2 3 2 2 3" xfId="23837"/>
    <cellStyle name="RowTitles-Col2 3 2 2 3 2" xfId="23838"/>
    <cellStyle name="RowTitles-Col2 3 2 2 3 2 2" xfId="23839"/>
    <cellStyle name="RowTitles-Col2 3 2 2 3 2 3" xfId="23840"/>
    <cellStyle name="RowTitles-Col2 3 2 2 3 3" xfId="23841"/>
    <cellStyle name="RowTitles-Col2 3 2 2 3 3 2" xfId="23842"/>
    <cellStyle name="RowTitles-Col2 3 2 2 3 3 2 2" xfId="23843"/>
    <cellStyle name="RowTitles-Col2 3 2 2 3 4" xfId="23844"/>
    <cellStyle name="RowTitles-Col2 3 2 2 3 4 2" xfId="23845"/>
    <cellStyle name="RowTitles-Col2 3 2 2 4" xfId="23846"/>
    <cellStyle name="RowTitles-Col2 3 2 3" xfId="23847"/>
    <cellStyle name="RowTitles-Col2 3 2 3 2" xfId="23848"/>
    <cellStyle name="RowTitles-Col2 3 2 3 2 2" xfId="23849"/>
    <cellStyle name="RowTitles-Col2 3 2 3 2 2 2" xfId="23850"/>
    <cellStyle name="RowTitles-Col2 3 2 3 2 2 3" xfId="23851"/>
    <cellStyle name="RowTitles-Col2 3 2 3 2 3" xfId="23852"/>
    <cellStyle name="RowTitles-Col2 3 2 3 2 3 2" xfId="23853"/>
    <cellStyle name="RowTitles-Col2 3 2 3 2 3 2 2" xfId="23854"/>
    <cellStyle name="RowTitles-Col2 3 2 3 2 4" xfId="23855"/>
    <cellStyle name="RowTitles-Col2 3 2 3 3" xfId="23856"/>
    <cellStyle name="RowTitles-Col2 3 2 3 3 2" xfId="23857"/>
    <cellStyle name="RowTitles-Col2 3 2 3 3 2 2" xfId="23858"/>
    <cellStyle name="RowTitles-Col2 3 2 3 3 2 3" xfId="23859"/>
    <cellStyle name="RowTitles-Col2 3 2 3 3 3" xfId="23860"/>
    <cellStyle name="RowTitles-Col2 3 2 3 3 3 2" xfId="23861"/>
    <cellStyle name="RowTitles-Col2 3 2 3 3 3 2 2" xfId="23862"/>
    <cellStyle name="RowTitles-Col2 3 2 3 3 4" xfId="23863"/>
    <cellStyle name="RowTitles-Col2 3 2 3 3 4 2" xfId="23864"/>
    <cellStyle name="RowTitles-Col2 3 2 3 4" xfId="23865"/>
    <cellStyle name="RowTitles-Col2 3 2 3 5" xfId="23866"/>
    <cellStyle name="RowTitles-Col2 3 2 3 5 2" xfId="23867"/>
    <cellStyle name="RowTitles-Col2 3 2 3 5 3" xfId="23868"/>
    <cellStyle name="RowTitles-Col2 3 2 3 6" xfId="23869"/>
    <cellStyle name="RowTitles-Col2 3 2 3 6 2" xfId="23870"/>
    <cellStyle name="RowTitles-Col2 3 2 3 6 2 2" xfId="23871"/>
    <cellStyle name="RowTitles-Col2 3 2 3 7" xfId="23872"/>
    <cellStyle name="RowTitles-Col2 3 2 3 7 2" xfId="23873"/>
    <cellStyle name="RowTitles-Col2 3 2 4" xfId="23874"/>
    <cellStyle name="RowTitles-Col2 3 2 4 2" xfId="23875"/>
    <cellStyle name="RowTitles-Col2 3 2 4 2 2" xfId="23876"/>
    <cellStyle name="RowTitles-Col2 3 2 4 2 2 2" xfId="23877"/>
    <cellStyle name="RowTitles-Col2 3 2 4 2 2 3" xfId="23878"/>
    <cellStyle name="RowTitles-Col2 3 2 4 2 3" xfId="23879"/>
    <cellStyle name="RowTitles-Col2 3 2 4 2 3 2" xfId="23880"/>
    <cellStyle name="RowTitles-Col2 3 2 4 2 3 2 2" xfId="23881"/>
    <cellStyle name="RowTitles-Col2 3 2 4 2 4" xfId="23882"/>
    <cellStyle name="RowTitles-Col2 3 2 4 3" xfId="23883"/>
    <cellStyle name="RowTitles-Col2 3 2 4 3 2" xfId="23884"/>
    <cellStyle name="RowTitles-Col2 3 2 4 3 2 2" xfId="23885"/>
    <cellStyle name="RowTitles-Col2 3 2 4 3 2 3" xfId="23886"/>
    <cellStyle name="RowTitles-Col2 3 2 4 3 3" xfId="23887"/>
    <cellStyle name="RowTitles-Col2 3 2 4 3 3 2" xfId="23888"/>
    <cellStyle name="RowTitles-Col2 3 2 4 3 3 2 2" xfId="23889"/>
    <cellStyle name="RowTitles-Col2 3 2 4 3 4" xfId="23890"/>
    <cellStyle name="RowTitles-Col2 3 2 4 4" xfId="23891"/>
    <cellStyle name="RowTitles-Col2 3 2 4 4 2" xfId="23892"/>
    <cellStyle name="RowTitles-Col2 3 2 4 4 3" xfId="23893"/>
    <cellStyle name="RowTitles-Col2 3 2 4 5" xfId="23894"/>
    <cellStyle name="RowTitles-Col2 3 2 4 5 2" xfId="23895"/>
    <cellStyle name="RowTitles-Col2 3 2 4 5 2 2" xfId="23896"/>
    <cellStyle name="RowTitles-Col2 3 2 4 6" xfId="23897"/>
    <cellStyle name="RowTitles-Col2 3 2 4 6 2" xfId="23898"/>
    <cellStyle name="RowTitles-Col2 3 2 5" xfId="23899"/>
    <cellStyle name="RowTitles-Col2 3 2 5 2" xfId="23900"/>
    <cellStyle name="RowTitles-Col2 3 2 5 2 2" xfId="23901"/>
    <cellStyle name="RowTitles-Col2 3 2 5 2 2 2" xfId="23902"/>
    <cellStyle name="RowTitles-Col2 3 2 5 2 2 3" xfId="23903"/>
    <cellStyle name="RowTitles-Col2 3 2 5 2 3" xfId="23904"/>
    <cellStyle name="RowTitles-Col2 3 2 5 2 3 2" xfId="23905"/>
    <cellStyle name="RowTitles-Col2 3 2 5 2 3 2 2" xfId="23906"/>
    <cellStyle name="RowTitles-Col2 3 2 5 2 4" xfId="23907"/>
    <cellStyle name="RowTitles-Col2 3 2 5 3" xfId="23908"/>
    <cellStyle name="RowTitles-Col2 3 2 5 3 2" xfId="23909"/>
    <cellStyle name="RowTitles-Col2 3 2 5 3 2 2" xfId="23910"/>
    <cellStyle name="RowTitles-Col2 3 2 5 3 2 3" xfId="23911"/>
    <cellStyle name="RowTitles-Col2 3 2 5 3 3" xfId="23912"/>
    <cellStyle name="RowTitles-Col2 3 2 5 3 3 2" xfId="23913"/>
    <cellStyle name="RowTitles-Col2 3 2 5 3 3 2 2" xfId="23914"/>
    <cellStyle name="RowTitles-Col2 3 2 5 3 4" xfId="23915"/>
    <cellStyle name="RowTitles-Col2 3 2 5 4" xfId="23916"/>
    <cellStyle name="RowTitles-Col2 3 2 5 4 2" xfId="23917"/>
    <cellStyle name="RowTitles-Col2 3 2 5 4 3" xfId="23918"/>
    <cellStyle name="RowTitles-Col2 3 2 5 5" xfId="23919"/>
    <cellStyle name="RowTitles-Col2 3 2 5 5 2" xfId="23920"/>
    <cellStyle name="RowTitles-Col2 3 2 5 5 2 2" xfId="23921"/>
    <cellStyle name="RowTitles-Col2 3 2 5 6" xfId="23922"/>
    <cellStyle name="RowTitles-Col2 3 2 5 6 2" xfId="23923"/>
    <cellStyle name="RowTitles-Col2 3 2 6" xfId="23924"/>
    <cellStyle name="RowTitles-Col2 3 2 6 2" xfId="23925"/>
    <cellStyle name="RowTitles-Col2 3 2 6 2 2" xfId="23926"/>
    <cellStyle name="RowTitles-Col2 3 2 6 2 2 2" xfId="23927"/>
    <cellStyle name="RowTitles-Col2 3 2 6 2 2 3" xfId="23928"/>
    <cellStyle name="RowTitles-Col2 3 2 6 2 3" xfId="23929"/>
    <cellStyle name="RowTitles-Col2 3 2 6 2 3 2" xfId="23930"/>
    <cellStyle name="RowTitles-Col2 3 2 6 2 3 2 2" xfId="23931"/>
    <cellStyle name="RowTitles-Col2 3 2 6 2 4" xfId="23932"/>
    <cellStyle name="RowTitles-Col2 3 2 6 3" xfId="23933"/>
    <cellStyle name="RowTitles-Col2 3 2 6 3 2" xfId="23934"/>
    <cellStyle name="RowTitles-Col2 3 2 6 3 2 2" xfId="23935"/>
    <cellStyle name="RowTitles-Col2 3 2 6 3 2 3" xfId="23936"/>
    <cellStyle name="RowTitles-Col2 3 2 6 3 3" xfId="23937"/>
    <cellStyle name="RowTitles-Col2 3 2 6 3 3 2" xfId="23938"/>
    <cellStyle name="RowTitles-Col2 3 2 6 3 3 2 2" xfId="23939"/>
    <cellStyle name="RowTitles-Col2 3 2 6 3 4" xfId="23940"/>
    <cellStyle name="RowTitles-Col2 3 2 6 4" xfId="23941"/>
    <cellStyle name="RowTitles-Col2 3 2 6 4 2" xfId="23942"/>
    <cellStyle name="RowTitles-Col2 3 2 6 4 3" xfId="23943"/>
    <cellStyle name="RowTitles-Col2 3 2 6 5" xfId="23944"/>
    <cellStyle name="RowTitles-Col2 3 2 6 5 2" xfId="23945"/>
    <cellStyle name="RowTitles-Col2 3 2 6 5 2 2" xfId="23946"/>
    <cellStyle name="RowTitles-Col2 3 2 6 6" xfId="23947"/>
    <cellStyle name="RowTitles-Col2 3 2 6 6 2" xfId="23948"/>
    <cellStyle name="RowTitles-Col2 3 2 7" xfId="23949"/>
    <cellStyle name="RowTitles-Col2 3 2 7 2" xfId="23950"/>
    <cellStyle name="RowTitles-Col2 3 2 7 2 2" xfId="23951"/>
    <cellStyle name="RowTitles-Col2 3 2 7 2 3" xfId="23952"/>
    <cellStyle name="RowTitles-Col2 3 2 7 3" xfId="23953"/>
    <cellStyle name="RowTitles-Col2 3 2 7 3 2" xfId="23954"/>
    <cellStyle name="RowTitles-Col2 3 2 7 3 2 2" xfId="23955"/>
    <cellStyle name="RowTitles-Col2 3 2 7 4" xfId="23956"/>
    <cellStyle name="RowTitles-Col2 3 2 8" xfId="23957"/>
    <cellStyle name="RowTitles-Col2 3 2_STUD aligned by INSTIT" xfId="23958"/>
    <cellStyle name="RowTitles-Col2 3 3" xfId="23959"/>
    <cellStyle name="RowTitles-Col2 3 3 2" xfId="23960"/>
    <cellStyle name="RowTitles-Col2 3 3 2 2" xfId="23961"/>
    <cellStyle name="RowTitles-Col2 3 3 2 2 2" xfId="23962"/>
    <cellStyle name="RowTitles-Col2 3 3 2 2 2 2" xfId="23963"/>
    <cellStyle name="RowTitles-Col2 3 3 2 2 2 3" xfId="23964"/>
    <cellStyle name="RowTitles-Col2 3 3 2 2 3" xfId="23965"/>
    <cellStyle name="RowTitles-Col2 3 3 2 2 3 2" xfId="23966"/>
    <cellStyle name="RowTitles-Col2 3 3 2 2 3 2 2" xfId="23967"/>
    <cellStyle name="RowTitles-Col2 3 3 2 2 4" xfId="23968"/>
    <cellStyle name="RowTitles-Col2 3 3 2 3" xfId="23969"/>
    <cellStyle name="RowTitles-Col2 3 3 2 3 2" xfId="23970"/>
    <cellStyle name="RowTitles-Col2 3 3 2 3 2 2" xfId="23971"/>
    <cellStyle name="RowTitles-Col2 3 3 2 3 2 3" xfId="23972"/>
    <cellStyle name="RowTitles-Col2 3 3 2 3 3" xfId="23973"/>
    <cellStyle name="RowTitles-Col2 3 3 2 3 3 2" xfId="23974"/>
    <cellStyle name="RowTitles-Col2 3 3 2 3 3 2 2" xfId="23975"/>
    <cellStyle name="RowTitles-Col2 3 3 2 3 4" xfId="23976"/>
    <cellStyle name="RowTitles-Col2 3 3 2 3 4 2" xfId="23977"/>
    <cellStyle name="RowTitles-Col2 3 3 2 4" xfId="23978"/>
    <cellStyle name="RowTitles-Col2 3 3 2 5" xfId="23979"/>
    <cellStyle name="RowTitles-Col2 3 3 2 5 2" xfId="23980"/>
    <cellStyle name="RowTitles-Col2 3 3 2 5 3" xfId="23981"/>
    <cellStyle name="RowTitles-Col2 3 3 2 6" xfId="23982"/>
    <cellStyle name="RowTitles-Col2 3 3 2 6 2" xfId="23983"/>
    <cellStyle name="RowTitles-Col2 3 3 2 6 2 2" xfId="23984"/>
    <cellStyle name="RowTitles-Col2 3 3 2 7" xfId="23985"/>
    <cellStyle name="RowTitles-Col2 3 3 2 7 2" xfId="23986"/>
    <cellStyle name="RowTitles-Col2 3 3 3" xfId="23987"/>
    <cellStyle name="RowTitles-Col2 3 3 3 2" xfId="23988"/>
    <cellStyle name="RowTitles-Col2 3 3 3 2 2" xfId="23989"/>
    <cellStyle name="RowTitles-Col2 3 3 3 2 2 2" xfId="23990"/>
    <cellStyle name="RowTitles-Col2 3 3 3 2 2 3" xfId="23991"/>
    <cellStyle name="RowTitles-Col2 3 3 3 2 3" xfId="23992"/>
    <cellStyle name="RowTitles-Col2 3 3 3 2 3 2" xfId="23993"/>
    <cellStyle name="RowTitles-Col2 3 3 3 2 3 2 2" xfId="23994"/>
    <cellStyle name="RowTitles-Col2 3 3 3 2 4" xfId="23995"/>
    <cellStyle name="RowTitles-Col2 3 3 3 3" xfId="23996"/>
    <cellStyle name="RowTitles-Col2 3 3 3 3 2" xfId="23997"/>
    <cellStyle name="RowTitles-Col2 3 3 3 3 2 2" xfId="23998"/>
    <cellStyle name="RowTitles-Col2 3 3 3 3 2 3" xfId="23999"/>
    <cellStyle name="RowTitles-Col2 3 3 3 3 3" xfId="24000"/>
    <cellStyle name="RowTitles-Col2 3 3 3 3 3 2" xfId="24001"/>
    <cellStyle name="RowTitles-Col2 3 3 3 3 3 2 2" xfId="24002"/>
    <cellStyle name="RowTitles-Col2 3 3 3 3 4" xfId="24003"/>
    <cellStyle name="RowTitles-Col2 3 3 3 3 4 2" xfId="24004"/>
    <cellStyle name="RowTitles-Col2 3 3 3 4" xfId="24005"/>
    <cellStyle name="RowTitles-Col2 3 3 4" xfId="24006"/>
    <cellStyle name="RowTitles-Col2 3 3 4 2" xfId="24007"/>
    <cellStyle name="RowTitles-Col2 3 3 4 2 2" xfId="24008"/>
    <cellStyle name="RowTitles-Col2 3 3 4 2 2 2" xfId="24009"/>
    <cellStyle name="RowTitles-Col2 3 3 4 2 2 3" xfId="24010"/>
    <cellStyle name="RowTitles-Col2 3 3 4 2 3" xfId="24011"/>
    <cellStyle name="RowTitles-Col2 3 3 4 2 3 2" xfId="24012"/>
    <cellStyle name="RowTitles-Col2 3 3 4 2 3 2 2" xfId="24013"/>
    <cellStyle name="RowTitles-Col2 3 3 4 2 4" xfId="24014"/>
    <cellStyle name="RowTitles-Col2 3 3 4 3" xfId="24015"/>
    <cellStyle name="RowTitles-Col2 3 3 4 3 2" xfId="24016"/>
    <cellStyle name="RowTitles-Col2 3 3 4 3 2 2" xfId="24017"/>
    <cellStyle name="RowTitles-Col2 3 3 4 3 2 3" xfId="24018"/>
    <cellStyle name="RowTitles-Col2 3 3 4 3 3" xfId="24019"/>
    <cellStyle name="RowTitles-Col2 3 3 4 3 3 2" xfId="24020"/>
    <cellStyle name="RowTitles-Col2 3 3 4 3 3 2 2" xfId="24021"/>
    <cellStyle name="RowTitles-Col2 3 3 4 3 4" xfId="24022"/>
    <cellStyle name="RowTitles-Col2 3 3 4 4" xfId="24023"/>
    <cellStyle name="RowTitles-Col2 3 3 4 4 2" xfId="24024"/>
    <cellStyle name="RowTitles-Col2 3 3 4 4 3" xfId="24025"/>
    <cellStyle name="RowTitles-Col2 3 3 4 5" xfId="24026"/>
    <cellStyle name="RowTitles-Col2 3 3 4 5 2" xfId="24027"/>
    <cellStyle name="RowTitles-Col2 3 3 4 5 2 2" xfId="24028"/>
    <cellStyle name="RowTitles-Col2 3 3 4 6" xfId="24029"/>
    <cellStyle name="RowTitles-Col2 3 3 4 6 2" xfId="24030"/>
    <cellStyle name="RowTitles-Col2 3 3 5" xfId="24031"/>
    <cellStyle name="RowTitles-Col2 3 3 5 2" xfId="24032"/>
    <cellStyle name="RowTitles-Col2 3 3 5 2 2" xfId="24033"/>
    <cellStyle name="RowTitles-Col2 3 3 5 2 2 2" xfId="24034"/>
    <cellStyle name="RowTitles-Col2 3 3 5 2 2 3" xfId="24035"/>
    <cellStyle name="RowTitles-Col2 3 3 5 2 3" xfId="24036"/>
    <cellStyle name="RowTitles-Col2 3 3 5 2 3 2" xfId="24037"/>
    <cellStyle name="RowTitles-Col2 3 3 5 2 3 2 2" xfId="24038"/>
    <cellStyle name="RowTitles-Col2 3 3 5 2 4" xfId="24039"/>
    <cellStyle name="RowTitles-Col2 3 3 5 3" xfId="24040"/>
    <cellStyle name="RowTitles-Col2 3 3 5 3 2" xfId="24041"/>
    <cellStyle name="RowTitles-Col2 3 3 5 3 2 2" xfId="24042"/>
    <cellStyle name="RowTitles-Col2 3 3 5 3 2 3" xfId="24043"/>
    <cellStyle name="RowTitles-Col2 3 3 5 3 3" xfId="24044"/>
    <cellStyle name="RowTitles-Col2 3 3 5 3 3 2" xfId="24045"/>
    <cellStyle name="RowTitles-Col2 3 3 5 3 3 2 2" xfId="24046"/>
    <cellStyle name="RowTitles-Col2 3 3 5 3 4" xfId="24047"/>
    <cellStyle name="RowTitles-Col2 3 3 5 4" xfId="24048"/>
    <cellStyle name="RowTitles-Col2 3 3 5 4 2" xfId="24049"/>
    <cellStyle name="RowTitles-Col2 3 3 5 4 3" xfId="24050"/>
    <cellStyle name="RowTitles-Col2 3 3 5 5" xfId="24051"/>
    <cellStyle name="RowTitles-Col2 3 3 5 5 2" xfId="24052"/>
    <cellStyle name="RowTitles-Col2 3 3 5 5 2 2" xfId="24053"/>
    <cellStyle name="RowTitles-Col2 3 3 5 6" xfId="24054"/>
    <cellStyle name="RowTitles-Col2 3 3 5 6 2" xfId="24055"/>
    <cellStyle name="RowTitles-Col2 3 3 6" xfId="24056"/>
    <cellStyle name="RowTitles-Col2 3 3 6 2" xfId="24057"/>
    <cellStyle name="RowTitles-Col2 3 3 6 2 2" xfId="24058"/>
    <cellStyle name="RowTitles-Col2 3 3 6 2 2 2" xfId="24059"/>
    <cellStyle name="RowTitles-Col2 3 3 6 2 2 3" xfId="24060"/>
    <cellStyle name="RowTitles-Col2 3 3 6 2 3" xfId="24061"/>
    <cellStyle name="RowTitles-Col2 3 3 6 2 3 2" xfId="24062"/>
    <cellStyle name="RowTitles-Col2 3 3 6 2 3 2 2" xfId="24063"/>
    <cellStyle name="RowTitles-Col2 3 3 6 2 4" xfId="24064"/>
    <cellStyle name="RowTitles-Col2 3 3 6 3" xfId="24065"/>
    <cellStyle name="RowTitles-Col2 3 3 6 3 2" xfId="24066"/>
    <cellStyle name="RowTitles-Col2 3 3 6 3 2 2" xfId="24067"/>
    <cellStyle name="RowTitles-Col2 3 3 6 3 2 3" xfId="24068"/>
    <cellStyle name="RowTitles-Col2 3 3 6 3 3" xfId="24069"/>
    <cellStyle name="RowTitles-Col2 3 3 6 3 3 2" xfId="24070"/>
    <cellStyle name="RowTitles-Col2 3 3 6 3 3 2 2" xfId="24071"/>
    <cellStyle name="RowTitles-Col2 3 3 6 3 4" xfId="24072"/>
    <cellStyle name="RowTitles-Col2 3 3 6 4" xfId="24073"/>
    <cellStyle name="RowTitles-Col2 3 3 6 4 2" xfId="24074"/>
    <cellStyle name="RowTitles-Col2 3 3 6 4 3" xfId="24075"/>
    <cellStyle name="RowTitles-Col2 3 3 6 5" xfId="24076"/>
    <cellStyle name="RowTitles-Col2 3 3 6 5 2" xfId="24077"/>
    <cellStyle name="RowTitles-Col2 3 3 6 5 2 2" xfId="24078"/>
    <cellStyle name="RowTitles-Col2 3 3 6 6" xfId="24079"/>
    <cellStyle name="RowTitles-Col2 3 3 6 6 2" xfId="24080"/>
    <cellStyle name="RowTitles-Col2 3 3 7" xfId="24081"/>
    <cellStyle name="RowTitles-Col2 3 3 7 2" xfId="24082"/>
    <cellStyle name="RowTitles-Col2 3 3 7 2 2" xfId="24083"/>
    <cellStyle name="RowTitles-Col2 3 3 7 2 3" xfId="24084"/>
    <cellStyle name="RowTitles-Col2 3 3 7 3" xfId="24085"/>
    <cellStyle name="RowTitles-Col2 3 3 7 3 2" xfId="24086"/>
    <cellStyle name="RowTitles-Col2 3 3 7 3 2 2" xfId="24087"/>
    <cellStyle name="RowTitles-Col2 3 3 7 4" xfId="24088"/>
    <cellStyle name="RowTitles-Col2 3 3 8" xfId="24089"/>
    <cellStyle name="RowTitles-Col2 3 3 8 2" xfId="24090"/>
    <cellStyle name="RowTitles-Col2 3 3 8 2 2" xfId="24091"/>
    <cellStyle name="RowTitles-Col2 3 3 8 2 3" xfId="24092"/>
    <cellStyle name="RowTitles-Col2 3 3 8 3" xfId="24093"/>
    <cellStyle name="RowTitles-Col2 3 3 8 3 2" xfId="24094"/>
    <cellStyle name="RowTitles-Col2 3 3 8 3 2 2" xfId="24095"/>
    <cellStyle name="RowTitles-Col2 3 3 8 4" xfId="24096"/>
    <cellStyle name="RowTitles-Col2 3 3_STUD aligned by INSTIT" xfId="24097"/>
    <cellStyle name="RowTitles-Col2 3 4" xfId="24098"/>
    <cellStyle name="RowTitles-Col2 3 4 2" xfId="24099"/>
    <cellStyle name="RowTitles-Col2 3 4 2 2" xfId="24100"/>
    <cellStyle name="RowTitles-Col2 3 4 2 2 2" xfId="24101"/>
    <cellStyle name="RowTitles-Col2 3 4 2 2 2 2" xfId="24102"/>
    <cellStyle name="RowTitles-Col2 3 4 2 2 2 3" xfId="24103"/>
    <cellStyle name="RowTitles-Col2 3 4 2 2 3" xfId="24104"/>
    <cellStyle name="RowTitles-Col2 3 4 2 2 3 2" xfId="24105"/>
    <cellStyle name="RowTitles-Col2 3 4 2 2 3 2 2" xfId="24106"/>
    <cellStyle name="RowTitles-Col2 3 4 2 2 4" xfId="24107"/>
    <cellStyle name="RowTitles-Col2 3 4 2 3" xfId="24108"/>
    <cellStyle name="RowTitles-Col2 3 4 2 3 2" xfId="24109"/>
    <cellStyle name="RowTitles-Col2 3 4 2 3 2 2" xfId="24110"/>
    <cellStyle name="RowTitles-Col2 3 4 2 3 2 3" xfId="24111"/>
    <cellStyle name="RowTitles-Col2 3 4 2 3 3" xfId="24112"/>
    <cellStyle name="RowTitles-Col2 3 4 2 3 3 2" xfId="24113"/>
    <cellStyle name="RowTitles-Col2 3 4 2 3 3 2 2" xfId="24114"/>
    <cellStyle name="RowTitles-Col2 3 4 2 3 4" xfId="24115"/>
    <cellStyle name="RowTitles-Col2 3 4 2 3 4 2" xfId="24116"/>
    <cellStyle name="RowTitles-Col2 3 4 2 4" xfId="24117"/>
    <cellStyle name="RowTitles-Col2 3 4 2 5" xfId="24118"/>
    <cellStyle name="RowTitles-Col2 3 4 2 5 2" xfId="24119"/>
    <cellStyle name="RowTitles-Col2 3 4 2 5 3" xfId="24120"/>
    <cellStyle name="RowTitles-Col2 3 4 3" xfId="24121"/>
    <cellStyle name="RowTitles-Col2 3 4 3 2" xfId="24122"/>
    <cellStyle name="RowTitles-Col2 3 4 3 2 2" xfId="24123"/>
    <cellStyle name="RowTitles-Col2 3 4 3 2 2 2" xfId="24124"/>
    <cellStyle name="RowTitles-Col2 3 4 3 2 2 3" xfId="24125"/>
    <cellStyle name="RowTitles-Col2 3 4 3 2 3" xfId="24126"/>
    <cellStyle name="RowTitles-Col2 3 4 3 2 3 2" xfId="24127"/>
    <cellStyle name="RowTitles-Col2 3 4 3 2 3 2 2" xfId="24128"/>
    <cellStyle name="RowTitles-Col2 3 4 3 2 4" xfId="24129"/>
    <cellStyle name="RowTitles-Col2 3 4 3 3" xfId="24130"/>
    <cellStyle name="RowTitles-Col2 3 4 3 3 2" xfId="24131"/>
    <cellStyle name="RowTitles-Col2 3 4 3 3 2 2" xfId="24132"/>
    <cellStyle name="RowTitles-Col2 3 4 3 3 2 3" xfId="24133"/>
    <cellStyle name="RowTitles-Col2 3 4 3 3 3" xfId="24134"/>
    <cellStyle name="RowTitles-Col2 3 4 3 3 3 2" xfId="24135"/>
    <cellStyle name="RowTitles-Col2 3 4 3 3 3 2 2" xfId="24136"/>
    <cellStyle name="RowTitles-Col2 3 4 3 3 4" xfId="24137"/>
    <cellStyle name="RowTitles-Col2 3 4 3 3 4 2" xfId="24138"/>
    <cellStyle name="RowTitles-Col2 3 4 3 4" xfId="24139"/>
    <cellStyle name="RowTitles-Col2 3 4 3 5" xfId="24140"/>
    <cellStyle name="RowTitles-Col2 3 4 3 5 2" xfId="24141"/>
    <cellStyle name="RowTitles-Col2 3 4 3 5 2 2" xfId="24142"/>
    <cellStyle name="RowTitles-Col2 3 4 3 6" xfId="24143"/>
    <cellStyle name="RowTitles-Col2 3 4 3 6 2" xfId="24144"/>
    <cellStyle name="RowTitles-Col2 3 4 4" xfId="24145"/>
    <cellStyle name="RowTitles-Col2 3 4 4 2" xfId="24146"/>
    <cellStyle name="RowTitles-Col2 3 4 4 2 2" xfId="24147"/>
    <cellStyle name="RowTitles-Col2 3 4 4 2 2 2" xfId="24148"/>
    <cellStyle name="RowTitles-Col2 3 4 4 2 2 3" xfId="24149"/>
    <cellStyle name="RowTitles-Col2 3 4 4 2 3" xfId="24150"/>
    <cellStyle name="RowTitles-Col2 3 4 4 2 3 2" xfId="24151"/>
    <cellStyle name="RowTitles-Col2 3 4 4 2 3 2 2" xfId="24152"/>
    <cellStyle name="RowTitles-Col2 3 4 4 2 4" xfId="24153"/>
    <cellStyle name="RowTitles-Col2 3 4 4 3" xfId="24154"/>
    <cellStyle name="RowTitles-Col2 3 4 4 3 2" xfId="24155"/>
    <cellStyle name="RowTitles-Col2 3 4 4 3 2 2" xfId="24156"/>
    <cellStyle name="RowTitles-Col2 3 4 4 3 2 3" xfId="24157"/>
    <cellStyle name="RowTitles-Col2 3 4 4 3 3" xfId="24158"/>
    <cellStyle name="RowTitles-Col2 3 4 4 3 3 2" xfId="24159"/>
    <cellStyle name="RowTitles-Col2 3 4 4 3 3 2 2" xfId="24160"/>
    <cellStyle name="RowTitles-Col2 3 4 4 3 4" xfId="24161"/>
    <cellStyle name="RowTitles-Col2 3 4 4 3 4 2" xfId="24162"/>
    <cellStyle name="RowTitles-Col2 3 4 4 4" xfId="24163"/>
    <cellStyle name="RowTitles-Col2 3 4 4 5" xfId="24164"/>
    <cellStyle name="RowTitles-Col2 3 4 4 5 2" xfId="24165"/>
    <cellStyle name="RowTitles-Col2 3 4 4 5 3" xfId="24166"/>
    <cellStyle name="RowTitles-Col2 3 4 4 6" xfId="24167"/>
    <cellStyle name="RowTitles-Col2 3 4 4 6 2" xfId="24168"/>
    <cellStyle name="RowTitles-Col2 3 4 4 6 2 2" xfId="24169"/>
    <cellStyle name="RowTitles-Col2 3 4 4 7" xfId="24170"/>
    <cellStyle name="RowTitles-Col2 3 4 4 7 2" xfId="24171"/>
    <cellStyle name="RowTitles-Col2 3 4 5" xfId="24172"/>
    <cellStyle name="RowTitles-Col2 3 4 5 2" xfId="24173"/>
    <cellStyle name="RowTitles-Col2 3 4 5 2 2" xfId="24174"/>
    <cellStyle name="RowTitles-Col2 3 4 5 2 2 2" xfId="24175"/>
    <cellStyle name="RowTitles-Col2 3 4 5 2 2 3" xfId="24176"/>
    <cellStyle name="RowTitles-Col2 3 4 5 2 3" xfId="24177"/>
    <cellStyle name="RowTitles-Col2 3 4 5 2 3 2" xfId="24178"/>
    <cellStyle name="RowTitles-Col2 3 4 5 2 3 2 2" xfId="24179"/>
    <cellStyle name="RowTitles-Col2 3 4 5 2 4" xfId="24180"/>
    <cellStyle name="RowTitles-Col2 3 4 5 3" xfId="24181"/>
    <cellStyle name="RowTitles-Col2 3 4 5 3 2" xfId="24182"/>
    <cellStyle name="RowTitles-Col2 3 4 5 3 2 2" xfId="24183"/>
    <cellStyle name="RowTitles-Col2 3 4 5 3 2 3" xfId="24184"/>
    <cellStyle name="RowTitles-Col2 3 4 5 3 3" xfId="24185"/>
    <cellStyle name="RowTitles-Col2 3 4 5 3 3 2" xfId="24186"/>
    <cellStyle name="RowTitles-Col2 3 4 5 3 3 2 2" xfId="24187"/>
    <cellStyle name="RowTitles-Col2 3 4 5 3 4" xfId="24188"/>
    <cellStyle name="RowTitles-Col2 3 4 5 4" xfId="24189"/>
    <cellStyle name="RowTitles-Col2 3 4 5 4 2" xfId="24190"/>
    <cellStyle name="RowTitles-Col2 3 4 5 4 3" xfId="24191"/>
    <cellStyle name="RowTitles-Col2 3 4 5 5" xfId="24192"/>
    <cellStyle name="RowTitles-Col2 3 4 5 5 2" xfId="24193"/>
    <cellStyle name="RowTitles-Col2 3 4 5 5 2 2" xfId="24194"/>
    <cellStyle name="RowTitles-Col2 3 4 5 6" xfId="24195"/>
    <cellStyle name="RowTitles-Col2 3 4 5 6 2" xfId="24196"/>
    <cellStyle name="RowTitles-Col2 3 4 6" xfId="24197"/>
    <cellStyle name="RowTitles-Col2 3 4 6 2" xfId="24198"/>
    <cellStyle name="RowTitles-Col2 3 4 6 2 2" xfId="24199"/>
    <cellStyle name="RowTitles-Col2 3 4 6 2 2 2" xfId="24200"/>
    <cellStyle name="RowTitles-Col2 3 4 6 2 2 3" xfId="24201"/>
    <cellStyle name="RowTitles-Col2 3 4 6 2 3" xfId="24202"/>
    <cellStyle name="RowTitles-Col2 3 4 6 2 3 2" xfId="24203"/>
    <cellStyle name="RowTitles-Col2 3 4 6 2 3 2 2" xfId="24204"/>
    <cellStyle name="RowTitles-Col2 3 4 6 2 4" xfId="24205"/>
    <cellStyle name="RowTitles-Col2 3 4 6 3" xfId="24206"/>
    <cellStyle name="RowTitles-Col2 3 4 6 3 2" xfId="24207"/>
    <cellStyle name="RowTitles-Col2 3 4 6 3 2 2" xfId="24208"/>
    <cellStyle name="RowTitles-Col2 3 4 6 3 2 3" xfId="24209"/>
    <cellStyle name="RowTitles-Col2 3 4 6 3 3" xfId="24210"/>
    <cellStyle name="RowTitles-Col2 3 4 6 3 3 2" xfId="24211"/>
    <cellStyle name="RowTitles-Col2 3 4 6 3 3 2 2" xfId="24212"/>
    <cellStyle name="RowTitles-Col2 3 4 6 3 4" xfId="24213"/>
    <cellStyle name="RowTitles-Col2 3 4 6 4" xfId="24214"/>
    <cellStyle name="RowTitles-Col2 3 4 6 4 2" xfId="24215"/>
    <cellStyle name="RowTitles-Col2 3 4 6 4 3" xfId="24216"/>
    <cellStyle name="RowTitles-Col2 3 4 6 5" xfId="24217"/>
    <cellStyle name="RowTitles-Col2 3 4 6 5 2" xfId="24218"/>
    <cellStyle name="RowTitles-Col2 3 4 6 5 2 2" xfId="24219"/>
    <cellStyle name="RowTitles-Col2 3 4 6 6" xfId="24220"/>
    <cellStyle name="RowTitles-Col2 3 4 6 6 2" xfId="24221"/>
    <cellStyle name="RowTitles-Col2 3 4 7" xfId="24222"/>
    <cellStyle name="RowTitles-Col2 3 4 7 2" xfId="24223"/>
    <cellStyle name="RowTitles-Col2 3 4 7 2 2" xfId="24224"/>
    <cellStyle name="RowTitles-Col2 3 4 7 2 3" xfId="24225"/>
    <cellStyle name="RowTitles-Col2 3 4 7 3" xfId="24226"/>
    <cellStyle name="RowTitles-Col2 3 4 7 3 2" xfId="24227"/>
    <cellStyle name="RowTitles-Col2 3 4 7 3 2 2" xfId="24228"/>
    <cellStyle name="RowTitles-Col2 3 4 7 4" xfId="24229"/>
    <cellStyle name="RowTitles-Col2 3 4 8" xfId="24230"/>
    <cellStyle name="RowTitles-Col2 3 4_STUD aligned by INSTIT" xfId="24231"/>
    <cellStyle name="RowTitles-Col2 3 5" xfId="24232"/>
    <cellStyle name="RowTitles-Col2 3 5 2" xfId="24233"/>
    <cellStyle name="RowTitles-Col2 3 5 2 2" xfId="24234"/>
    <cellStyle name="RowTitles-Col2 3 5 2 2 2" xfId="24235"/>
    <cellStyle name="RowTitles-Col2 3 5 2 2 3" xfId="24236"/>
    <cellStyle name="RowTitles-Col2 3 5 2 3" xfId="24237"/>
    <cellStyle name="RowTitles-Col2 3 5 2 3 2" xfId="24238"/>
    <cellStyle name="RowTitles-Col2 3 5 2 3 2 2" xfId="24239"/>
    <cellStyle name="RowTitles-Col2 3 5 2 4" xfId="24240"/>
    <cellStyle name="RowTitles-Col2 3 5 3" xfId="24241"/>
    <cellStyle name="RowTitles-Col2 3 5 3 2" xfId="24242"/>
    <cellStyle name="RowTitles-Col2 3 5 3 2 2" xfId="24243"/>
    <cellStyle name="RowTitles-Col2 3 5 3 2 3" xfId="24244"/>
    <cellStyle name="RowTitles-Col2 3 5 3 3" xfId="24245"/>
    <cellStyle name="RowTitles-Col2 3 5 3 3 2" xfId="24246"/>
    <cellStyle name="RowTitles-Col2 3 5 3 3 2 2" xfId="24247"/>
    <cellStyle name="RowTitles-Col2 3 5 3 4" xfId="24248"/>
    <cellStyle name="RowTitles-Col2 3 5 3 4 2" xfId="24249"/>
    <cellStyle name="RowTitles-Col2 3 5 4" xfId="24250"/>
    <cellStyle name="RowTitles-Col2 3 5 5" xfId="24251"/>
    <cellStyle name="RowTitles-Col2 3 5 5 2" xfId="24252"/>
    <cellStyle name="RowTitles-Col2 3 5 5 3" xfId="24253"/>
    <cellStyle name="RowTitles-Col2 3 6" xfId="24254"/>
    <cellStyle name="RowTitles-Col2 3 6 2" xfId="24255"/>
    <cellStyle name="RowTitles-Col2 3 6 2 2" xfId="24256"/>
    <cellStyle name="RowTitles-Col2 3 6 2 2 2" xfId="24257"/>
    <cellStyle name="RowTitles-Col2 3 6 2 2 3" xfId="24258"/>
    <cellStyle name="RowTitles-Col2 3 6 2 3" xfId="24259"/>
    <cellStyle name="RowTitles-Col2 3 6 2 3 2" xfId="24260"/>
    <cellStyle name="RowTitles-Col2 3 6 2 3 2 2" xfId="24261"/>
    <cellStyle name="RowTitles-Col2 3 6 2 4" xfId="24262"/>
    <cellStyle name="RowTitles-Col2 3 6 3" xfId="24263"/>
    <cellStyle name="RowTitles-Col2 3 6 3 2" xfId="24264"/>
    <cellStyle name="RowTitles-Col2 3 6 3 2 2" xfId="24265"/>
    <cellStyle name="RowTitles-Col2 3 6 3 2 3" xfId="24266"/>
    <cellStyle name="RowTitles-Col2 3 6 3 3" xfId="24267"/>
    <cellStyle name="RowTitles-Col2 3 6 3 3 2" xfId="24268"/>
    <cellStyle name="RowTitles-Col2 3 6 3 3 2 2" xfId="24269"/>
    <cellStyle name="RowTitles-Col2 3 6 3 4" xfId="24270"/>
    <cellStyle name="RowTitles-Col2 3 6 3 4 2" xfId="24271"/>
    <cellStyle name="RowTitles-Col2 3 6 4" xfId="24272"/>
    <cellStyle name="RowTitles-Col2 3 6 5" xfId="24273"/>
    <cellStyle name="RowTitles-Col2 3 6 5 2" xfId="24274"/>
    <cellStyle name="RowTitles-Col2 3 6 5 2 2" xfId="24275"/>
    <cellStyle name="RowTitles-Col2 3 6 6" xfId="24276"/>
    <cellStyle name="RowTitles-Col2 3 6 6 2" xfId="24277"/>
    <cellStyle name="RowTitles-Col2 3 7" xfId="24278"/>
    <cellStyle name="RowTitles-Col2 3 7 2" xfId="24279"/>
    <cellStyle name="RowTitles-Col2 3 7 2 2" xfId="24280"/>
    <cellStyle name="RowTitles-Col2 3 7 2 2 2" xfId="24281"/>
    <cellStyle name="RowTitles-Col2 3 7 2 2 3" xfId="24282"/>
    <cellStyle name="RowTitles-Col2 3 7 2 3" xfId="24283"/>
    <cellStyle name="RowTitles-Col2 3 7 2 3 2" xfId="24284"/>
    <cellStyle name="RowTitles-Col2 3 7 2 3 2 2" xfId="24285"/>
    <cellStyle name="RowTitles-Col2 3 7 2 4" xfId="24286"/>
    <cellStyle name="RowTitles-Col2 3 7 3" xfId="24287"/>
    <cellStyle name="RowTitles-Col2 3 7 3 2" xfId="24288"/>
    <cellStyle name="RowTitles-Col2 3 7 3 2 2" xfId="24289"/>
    <cellStyle name="RowTitles-Col2 3 7 3 2 3" xfId="24290"/>
    <cellStyle name="RowTitles-Col2 3 7 3 3" xfId="24291"/>
    <cellStyle name="RowTitles-Col2 3 7 3 3 2" xfId="24292"/>
    <cellStyle name="RowTitles-Col2 3 7 3 3 2 2" xfId="24293"/>
    <cellStyle name="RowTitles-Col2 3 7 3 4" xfId="24294"/>
    <cellStyle name="RowTitles-Col2 3 7 3 4 2" xfId="24295"/>
    <cellStyle name="RowTitles-Col2 3 7 4" xfId="24296"/>
    <cellStyle name="RowTitles-Col2 3 7 5" xfId="24297"/>
    <cellStyle name="RowTitles-Col2 3 7 5 2" xfId="24298"/>
    <cellStyle name="RowTitles-Col2 3 7 5 3" xfId="24299"/>
    <cellStyle name="RowTitles-Col2 3 7 6" xfId="24300"/>
    <cellStyle name="RowTitles-Col2 3 7 6 2" xfId="24301"/>
    <cellStyle name="RowTitles-Col2 3 7 6 2 2" xfId="24302"/>
    <cellStyle name="RowTitles-Col2 3 7 7" xfId="24303"/>
    <cellStyle name="RowTitles-Col2 3 7 7 2" xfId="24304"/>
    <cellStyle name="RowTitles-Col2 3 8" xfId="24305"/>
    <cellStyle name="RowTitles-Col2 3 8 2" xfId="24306"/>
    <cellStyle name="RowTitles-Col2 3 8 2 2" xfId="24307"/>
    <cellStyle name="RowTitles-Col2 3 8 2 2 2" xfId="24308"/>
    <cellStyle name="RowTitles-Col2 3 8 2 2 3" xfId="24309"/>
    <cellStyle name="RowTitles-Col2 3 8 2 3" xfId="24310"/>
    <cellStyle name="RowTitles-Col2 3 8 2 3 2" xfId="24311"/>
    <cellStyle name="RowTitles-Col2 3 8 2 3 2 2" xfId="24312"/>
    <cellStyle name="RowTitles-Col2 3 8 2 4" xfId="24313"/>
    <cellStyle name="RowTitles-Col2 3 8 3" xfId="24314"/>
    <cellStyle name="RowTitles-Col2 3 8 3 2" xfId="24315"/>
    <cellStyle name="RowTitles-Col2 3 8 3 2 2" xfId="24316"/>
    <cellStyle name="RowTitles-Col2 3 8 3 2 3" xfId="24317"/>
    <cellStyle name="RowTitles-Col2 3 8 3 3" xfId="24318"/>
    <cellStyle name="RowTitles-Col2 3 8 3 3 2" xfId="24319"/>
    <cellStyle name="RowTitles-Col2 3 8 3 3 2 2" xfId="24320"/>
    <cellStyle name="RowTitles-Col2 3 8 3 4" xfId="24321"/>
    <cellStyle name="RowTitles-Col2 3 8 4" xfId="24322"/>
    <cellStyle name="RowTitles-Col2 3 8 4 2" xfId="24323"/>
    <cellStyle name="RowTitles-Col2 3 8 4 3" xfId="24324"/>
    <cellStyle name="RowTitles-Col2 3 8 5" xfId="24325"/>
    <cellStyle name="RowTitles-Col2 3 8 5 2" xfId="24326"/>
    <cellStyle name="RowTitles-Col2 3 8 5 2 2" xfId="24327"/>
    <cellStyle name="RowTitles-Col2 3 8 6" xfId="24328"/>
    <cellStyle name="RowTitles-Col2 3 8 6 2" xfId="24329"/>
    <cellStyle name="RowTitles-Col2 3 9" xfId="24330"/>
    <cellStyle name="RowTitles-Col2 3 9 2" xfId="24331"/>
    <cellStyle name="RowTitles-Col2 3 9 2 2" xfId="24332"/>
    <cellStyle name="RowTitles-Col2 3 9 2 2 2" xfId="24333"/>
    <cellStyle name="RowTitles-Col2 3 9 2 2 3" xfId="24334"/>
    <cellStyle name="RowTitles-Col2 3 9 2 3" xfId="24335"/>
    <cellStyle name="RowTitles-Col2 3 9 2 3 2" xfId="24336"/>
    <cellStyle name="RowTitles-Col2 3 9 2 3 2 2" xfId="24337"/>
    <cellStyle name="RowTitles-Col2 3 9 2 4" xfId="24338"/>
    <cellStyle name="RowTitles-Col2 3 9 3" xfId="24339"/>
    <cellStyle name="RowTitles-Col2 3 9 3 2" xfId="24340"/>
    <cellStyle name="RowTitles-Col2 3 9 3 2 2" xfId="24341"/>
    <cellStyle name="RowTitles-Col2 3 9 3 2 3" xfId="24342"/>
    <cellStyle name="RowTitles-Col2 3 9 3 3" xfId="24343"/>
    <cellStyle name="RowTitles-Col2 3 9 3 3 2" xfId="24344"/>
    <cellStyle name="RowTitles-Col2 3 9 3 3 2 2" xfId="24345"/>
    <cellStyle name="RowTitles-Col2 3 9 3 4" xfId="24346"/>
    <cellStyle name="RowTitles-Col2 3 9 4" xfId="24347"/>
    <cellStyle name="RowTitles-Col2 3 9 4 2" xfId="24348"/>
    <cellStyle name="RowTitles-Col2 3 9 4 3" xfId="24349"/>
    <cellStyle name="RowTitles-Col2 3 9 5" xfId="24350"/>
    <cellStyle name="RowTitles-Col2 3 9 5 2" xfId="24351"/>
    <cellStyle name="RowTitles-Col2 3 9 5 2 2" xfId="24352"/>
    <cellStyle name="RowTitles-Col2 3 9 6" xfId="24353"/>
    <cellStyle name="RowTitles-Col2 3 9 6 2" xfId="24354"/>
    <cellStyle name="RowTitles-Col2 3_STUD aligned by INSTIT" xfId="24355"/>
    <cellStyle name="RowTitles-Col2 4" xfId="24356"/>
    <cellStyle name="RowTitles-Col2 4 2" xfId="24357"/>
    <cellStyle name="RowTitles-Col2 4 2 2" xfId="24358"/>
    <cellStyle name="RowTitles-Col2 4 2 2 2" xfId="24359"/>
    <cellStyle name="RowTitles-Col2 4 2 2 2 2" xfId="24360"/>
    <cellStyle name="RowTitles-Col2 4 2 2 2 3" xfId="24361"/>
    <cellStyle name="RowTitles-Col2 4 2 2 3" xfId="24362"/>
    <cellStyle name="RowTitles-Col2 4 2 2 3 2" xfId="24363"/>
    <cellStyle name="RowTitles-Col2 4 2 2 3 2 2" xfId="24364"/>
    <cellStyle name="RowTitles-Col2 4 2 2 4" xfId="24365"/>
    <cellStyle name="RowTitles-Col2 4 2 3" xfId="24366"/>
    <cellStyle name="RowTitles-Col2 4 2 3 2" xfId="24367"/>
    <cellStyle name="RowTitles-Col2 4 2 3 2 2" xfId="24368"/>
    <cellStyle name="RowTitles-Col2 4 2 3 2 3" xfId="24369"/>
    <cellStyle name="RowTitles-Col2 4 2 3 3" xfId="24370"/>
    <cellStyle name="RowTitles-Col2 4 2 3 3 2" xfId="24371"/>
    <cellStyle name="RowTitles-Col2 4 2 3 3 2 2" xfId="24372"/>
    <cellStyle name="RowTitles-Col2 4 2 3 4" xfId="24373"/>
    <cellStyle name="RowTitles-Col2 4 2 3 4 2" xfId="24374"/>
    <cellStyle name="RowTitles-Col2 4 2 4" xfId="24375"/>
    <cellStyle name="RowTitles-Col2 4 3" xfId="24376"/>
    <cellStyle name="RowTitles-Col2 4 3 2" xfId="24377"/>
    <cellStyle name="RowTitles-Col2 4 3 2 2" xfId="24378"/>
    <cellStyle name="RowTitles-Col2 4 3 2 2 2" xfId="24379"/>
    <cellStyle name="RowTitles-Col2 4 3 2 2 3" xfId="24380"/>
    <cellStyle name="RowTitles-Col2 4 3 2 3" xfId="24381"/>
    <cellStyle name="RowTitles-Col2 4 3 2 3 2" xfId="24382"/>
    <cellStyle name="RowTitles-Col2 4 3 2 3 2 2" xfId="24383"/>
    <cellStyle name="RowTitles-Col2 4 3 2 4" xfId="24384"/>
    <cellStyle name="RowTitles-Col2 4 3 3" xfId="24385"/>
    <cellStyle name="RowTitles-Col2 4 3 3 2" xfId="24386"/>
    <cellStyle name="RowTitles-Col2 4 3 3 2 2" xfId="24387"/>
    <cellStyle name="RowTitles-Col2 4 3 3 2 3" xfId="24388"/>
    <cellStyle name="RowTitles-Col2 4 3 3 3" xfId="24389"/>
    <cellStyle name="RowTitles-Col2 4 3 3 3 2" xfId="24390"/>
    <cellStyle name="RowTitles-Col2 4 3 3 3 2 2" xfId="24391"/>
    <cellStyle name="RowTitles-Col2 4 3 3 4" xfId="24392"/>
    <cellStyle name="RowTitles-Col2 4 3 3 4 2" xfId="24393"/>
    <cellStyle name="RowTitles-Col2 4 3 4" xfId="24394"/>
    <cellStyle name="RowTitles-Col2 4 3 5" xfId="24395"/>
    <cellStyle name="RowTitles-Col2 4 3 5 2" xfId="24396"/>
    <cellStyle name="RowTitles-Col2 4 3 5 3" xfId="24397"/>
    <cellStyle name="RowTitles-Col2 4 3 6" xfId="24398"/>
    <cellStyle name="RowTitles-Col2 4 3 6 2" xfId="24399"/>
    <cellStyle name="RowTitles-Col2 4 3 6 2 2" xfId="24400"/>
    <cellStyle name="RowTitles-Col2 4 3 7" xfId="24401"/>
    <cellStyle name="RowTitles-Col2 4 3 7 2" xfId="24402"/>
    <cellStyle name="RowTitles-Col2 4 4" xfId="24403"/>
    <cellStyle name="RowTitles-Col2 4 4 2" xfId="24404"/>
    <cellStyle name="RowTitles-Col2 4 4 2 2" xfId="24405"/>
    <cellStyle name="RowTitles-Col2 4 4 2 2 2" xfId="24406"/>
    <cellStyle name="RowTitles-Col2 4 4 2 2 3" xfId="24407"/>
    <cellStyle name="RowTitles-Col2 4 4 2 3" xfId="24408"/>
    <cellStyle name="RowTitles-Col2 4 4 2 3 2" xfId="24409"/>
    <cellStyle name="RowTitles-Col2 4 4 2 3 2 2" xfId="24410"/>
    <cellStyle name="RowTitles-Col2 4 4 2 4" xfId="24411"/>
    <cellStyle name="RowTitles-Col2 4 4 3" xfId="24412"/>
    <cellStyle name="RowTitles-Col2 4 4 3 2" xfId="24413"/>
    <cellStyle name="RowTitles-Col2 4 4 3 2 2" xfId="24414"/>
    <cellStyle name="RowTitles-Col2 4 4 3 2 3" xfId="24415"/>
    <cellStyle name="RowTitles-Col2 4 4 3 3" xfId="24416"/>
    <cellStyle name="RowTitles-Col2 4 4 3 3 2" xfId="24417"/>
    <cellStyle name="RowTitles-Col2 4 4 3 3 2 2" xfId="24418"/>
    <cellStyle name="RowTitles-Col2 4 4 3 4" xfId="24419"/>
    <cellStyle name="RowTitles-Col2 4 4 4" xfId="24420"/>
    <cellStyle name="RowTitles-Col2 4 4 4 2" xfId="24421"/>
    <cellStyle name="RowTitles-Col2 4 4 4 3" xfId="24422"/>
    <cellStyle name="RowTitles-Col2 4 4 5" xfId="24423"/>
    <cellStyle name="RowTitles-Col2 4 4 5 2" xfId="24424"/>
    <cellStyle name="RowTitles-Col2 4 4 5 2 2" xfId="24425"/>
    <cellStyle name="RowTitles-Col2 4 4 6" xfId="24426"/>
    <cellStyle name="RowTitles-Col2 4 4 6 2" xfId="24427"/>
    <cellStyle name="RowTitles-Col2 4 5" xfId="24428"/>
    <cellStyle name="RowTitles-Col2 4 5 2" xfId="24429"/>
    <cellStyle name="RowTitles-Col2 4 5 2 2" xfId="24430"/>
    <cellStyle name="RowTitles-Col2 4 5 2 2 2" xfId="24431"/>
    <cellStyle name="RowTitles-Col2 4 5 2 2 3" xfId="24432"/>
    <cellStyle name="RowTitles-Col2 4 5 2 3" xfId="24433"/>
    <cellStyle name="RowTitles-Col2 4 5 2 3 2" xfId="24434"/>
    <cellStyle name="RowTitles-Col2 4 5 2 3 2 2" xfId="24435"/>
    <cellStyle name="RowTitles-Col2 4 5 2 4" xfId="24436"/>
    <cellStyle name="RowTitles-Col2 4 5 3" xfId="24437"/>
    <cellStyle name="RowTitles-Col2 4 5 3 2" xfId="24438"/>
    <cellStyle name="RowTitles-Col2 4 5 3 2 2" xfId="24439"/>
    <cellStyle name="RowTitles-Col2 4 5 3 2 3" xfId="24440"/>
    <cellStyle name="RowTitles-Col2 4 5 3 3" xfId="24441"/>
    <cellStyle name="RowTitles-Col2 4 5 3 3 2" xfId="24442"/>
    <cellStyle name="RowTitles-Col2 4 5 3 3 2 2" xfId="24443"/>
    <cellStyle name="RowTitles-Col2 4 5 3 4" xfId="24444"/>
    <cellStyle name="RowTitles-Col2 4 5 4" xfId="24445"/>
    <cellStyle name="RowTitles-Col2 4 5 4 2" xfId="24446"/>
    <cellStyle name="RowTitles-Col2 4 5 4 3" xfId="24447"/>
    <cellStyle name="RowTitles-Col2 4 5 5" xfId="24448"/>
    <cellStyle name="RowTitles-Col2 4 5 5 2" xfId="24449"/>
    <cellStyle name="RowTitles-Col2 4 5 5 2 2" xfId="24450"/>
    <cellStyle name="RowTitles-Col2 4 5 6" xfId="24451"/>
    <cellStyle name="RowTitles-Col2 4 5 6 2" xfId="24452"/>
    <cellStyle name="RowTitles-Col2 4 6" xfId="24453"/>
    <cellStyle name="RowTitles-Col2 4 6 2" xfId="24454"/>
    <cellStyle name="RowTitles-Col2 4 6 2 2" xfId="24455"/>
    <cellStyle name="RowTitles-Col2 4 6 2 2 2" xfId="24456"/>
    <cellStyle name="RowTitles-Col2 4 6 2 2 3" xfId="24457"/>
    <cellStyle name="RowTitles-Col2 4 6 2 3" xfId="24458"/>
    <cellStyle name="RowTitles-Col2 4 6 2 3 2" xfId="24459"/>
    <cellStyle name="RowTitles-Col2 4 6 2 3 2 2" xfId="24460"/>
    <cellStyle name="RowTitles-Col2 4 6 2 4" xfId="24461"/>
    <cellStyle name="RowTitles-Col2 4 6 3" xfId="24462"/>
    <cellStyle name="RowTitles-Col2 4 6 3 2" xfId="24463"/>
    <cellStyle name="RowTitles-Col2 4 6 3 2 2" xfId="24464"/>
    <cellStyle name="RowTitles-Col2 4 6 3 2 3" xfId="24465"/>
    <cellStyle name="RowTitles-Col2 4 6 3 3" xfId="24466"/>
    <cellStyle name="RowTitles-Col2 4 6 3 3 2" xfId="24467"/>
    <cellStyle name="RowTitles-Col2 4 6 3 3 2 2" xfId="24468"/>
    <cellStyle name="RowTitles-Col2 4 6 3 4" xfId="24469"/>
    <cellStyle name="RowTitles-Col2 4 6 4" xfId="24470"/>
    <cellStyle name="RowTitles-Col2 4 6 4 2" xfId="24471"/>
    <cellStyle name="RowTitles-Col2 4 6 4 3" xfId="24472"/>
    <cellStyle name="RowTitles-Col2 4 6 5" xfId="24473"/>
    <cellStyle name="RowTitles-Col2 4 6 5 2" xfId="24474"/>
    <cellStyle name="RowTitles-Col2 4 6 5 2 2" xfId="24475"/>
    <cellStyle name="RowTitles-Col2 4 6 6" xfId="24476"/>
    <cellStyle name="RowTitles-Col2 4 6 6 2" xfId="24477"/>
    <cellStyle name="RowTitles-Col2 4 7" xfId="24478"/>
    <cellStyle name="RowTitles-Col2 4 7 2" xfId="24479"/>
    <cellStyle name="RowTitles-Col2 4 7 2 2" xfId="24480"/>
    <cellStyle name="RowTitles-Col2 4 7 2 3" xfId="24481"/>
    <cellStyle name="RowTitles-Col2 4 7 3" xfId="24482"/>
    <cellStyle name="RowTitles-Col2 4 7 3 2" xfId="24483"/>
    <cellStyle name="RowTitles-Col2 4 7 3 2 2" xfId="24484"/>
    <cellStyle name="RowTitles-Col2 4 7 4" xfId="24485"/>
    <cellStyle name="RowTitles-Col2 4 8" xfId="24486"/>
    <cellStyle name="RowTitles-Col2 4_STUD aligned by INSTIT" xfId="24487"/>
    <cellStyle name="RowTitles-Col2 5" xfId="24488"/>
    <cellStyle name="RowTitles-Col2 5 2" xfId="24489"/>
    <cellStyle name="RowTitles-Col2 5 2 2" xfId="24490"/>
    <cellStyle name="RowTitles-Col2 5 2 2 2" xfId="24491"/>
    <cellStyle name="RowTitles-Col2 5 2 2 2 2" xfId="24492"/>
    <cellStyle name="RowTitles-Col2 5 2 2 2 3" xfId="24493"/>
    <cellStyle name="RowTitles-Col2 5 2 2 3" xfId="24494"/>
    <cellStyle name="RowTitles-Col2 5 2 2 3 2" xfId="24495"/>
    <cellStyle name="RowTitles-Col2 5 2 2 3 2 2" xfId="24496"/>
    <cellStyle name="RowTitles-Col2 5 2 2 4" xfId="24497"/>
    <cellStyle name="RowTitles-Col2 5 2 3" xfId="24498"/>
    <cellStyle name="RowTitles-Col2 5 2 3 2" xfId="24499"/>
    <cellStyle name="RowTitles-Col2 5 2 3 2 2" xfId="24500"/>
    <cellStyle name="RowTitles-Col2 5 2 3 2 3" xfId="24501"/>
    <cellStyle name="RowTitles-Col2 5 2 3 3" xfId="24502"/>
    <cellStyle name="RowTitles-Col2 5 2 3 3 2" xfId="24503"/>
    <cellStyle name="RowTitles-Col2 5 2 3 3 2 2" xfId="24504"/>
    <cellStyle name="RowTitles-Col2 5 2 3 4" xfId="24505"/>
    <cellStyle name="RowTitles-Col2 5 2 3 4 2" xfId="24506"/>
    <cellStyle name="RowTitles-Col2 5 2 4" xfId="24507"/>
    <cellStyle name="RowTitles-Col2 5 2 5" xfId="24508"/>
    <cellStyle name="RowTitles-Col2 5 2 5 2" xfId="24509"/>
    <cellStyle name="RowTitles-Col2 5 2 5 3" xfId="24510"/>
    <cellStyle name="RowTitles-Col2 5 2 6" xfId="24511"/>
    <cellStyle name="RowTitles-Col2 5 2 6 2" xfId="24512"/>
    <cellStyle name="RowTitles-Col2 5 2 6 2 2" xfId="24513"/>
    <cellStyle name="RowTitles-Col2 5 2 7" xfId="24514"/>
    <cellStyle name="RowTitles-Col2 5 2 7 2" xfId="24515"/>
    <cellStyle name="RowTitles-Col2 5 3" xfId="24516"/>
    <cellStyle name="RowTitles-Col2 5 3 2" xfId="24517"/>
    <cellStyle name="RowTitles-Col2 5 3 2 2" xfId="24518"/>
    <cellStyle name="RowTitles-Col2 5 3 2 2 2" xfId="24519"/>
    <cellStyle name="RowTitles-Col2 5 3 2 2 3" xfId="24520"/>
    <cellStyle name="RowTitles-Col2 5 3 2 3" xfId="24521"/>
    <cellStyle name="RowTitles-Col2 5 3 2 3 2" xfId="24522"/>
    <cellStyle name="RowTitles-Col2 5 3 2 3 2 2" xfId="24523"/>
    <cellStyle name="RowTitles-Col2 5 3 2 4" xfId="24524"/>
    <cellStyle name="RowTitles-Col2 5 3 3" xfId="24525"/>
    <cellStyle name="RowTitles-Col2 5 3 3 2" xfId="24526"/>
    <cellStyle name="RowTitles-Col2 5 3 3 2 2" xfId="24527"/>
    <cellStyle name="RowTitles-Col2 5 3 3 2 3" xfId="24528"/>
    <cellStyle name="RowTitles-Col2 5 3 3 3" xfId="24529"/>
    <cellStyle name="RowTitles-Col2 5 3 3 3 2" xfId="24530"/>
    <cellStyle name="RowTitles-Col2 5 3 3 3 2 2" xfId="24531"/>
    <cellStyle name="RowTitles-Col2 5 3 3 4" xfId="24532"/>
    <cellStyle name="RowTitles-Col2 5 3 3 4 2" xfId="24533"/>
    <cellStyle name="RowTitles-Col2 5 3 4" xfId="24534"/>
    <cellStyle name="RowTitles-Col2 5 4" xfId="24535"/>
    <cellStyle name="RowTitles-Col2 5 4 2" xfId="24536"/>
    <cellStyle name="RowTitles-Col2 5 4 2 2" xfId="24537"/>
    <cellStyle name="RowTitles-Col2 5 4 2 2 2" xfId="24538"/>
    <cellStyle name="RowTitles-Col2 5 4 2 2 3" xfId="24539"/>
    <cellStyle name="RowTitles-Col2 5 4 2 3" xfId="24540"/>
    <cellStyle name="RowTitles-Col2 5 4 2 3 2" xfId="24541"/>
    <cellStyle name="RowTitles-Col2 5 4 2 3 2 2" xfId="24542"/>
    <cellStyle name="RowTitles-Col2 5 4 2 4" xfId="24543"/>
    <cellStyle name="RowTitles-Col2 5 4 3" xfId="24544"/>
    <cellStyle name="RowTitles-Col2 5 4 3 2" xfId="24545"/>
    <cellStyle name="RowTitles-Col2 5 4 3 2 2" xfId="24546"/>
    <cellStyle name="RowTitles-Col2 5 4 3 2 3" xfId="24547"/>
    <cellStyle name="RowTitles-Col2 5 4 3 3" xfId="24548"/>
    <cellStyle name="RowTitles-Col2 5 4 3 3 2" xfId="24549"/>
    <cellStyle name="RowTitles-Col2 5 4 3 3 2 2" xfId="24550"/>
    <cellStyle name="RowTitles-Col2 5 4 3 4" xfId="24551"/>
    <cellStyle name="RowTitles-Col2 5 4 4" xfId="24552"/>
    <cellStyle name="RowTitles-Col2 5 4 4 2" xfId="24553"/>
    <cellStyle name="RowTitles-Col2 5 4 4 3" xfId="24554"/>
    <cellStyle name="RowTitles-Col2 5 4 5" xfId="24555"/>
    <cellStyle name="RowTitles-Col2 5 4 5 2" xfId="24556"/>
    <cellStyle name="RowTitles-Col2 5 4 5 2 2" xfId="24557"/>
    <cellStyle name="RowTitles-Col2 5 4 6" xfId="24558"/>
    <cellStyle name="RowTitles-Col2 5 4 6 2" xfId="24559"/>
    <cellStyle name="RowTitles-Col2 5 5" xfId="24560"/>
    <cellStyle name="RowTitles-Col2 5 5 2" xfId="24561"/>
    <cellStyle name="RowTitles-Col2 5 5 2 2" xfId="24562"/>
    <cellStyle name="RowTitles-Col2 5 5 2 2 2" xfId="24563"/>
    <cellStyle name="RowTitles-Col2 5 5 2 2 3" xfId="24564"/>
    <cellStyle name="RowTitles-Col2 5 5 2 3" xfId="24565"/>
    <cellStyle name="RowTitles-Col2 5 5 2 3 2" xfId="24566"/>
    <cellStyle name="RowTitles-Col2 5 5 2 3 2 2" xfId="24567"/>
    <cellStyle name="RowTitles-Col2 5 5 2 4" xfId="24568"/>
    <cellStyle name="RowTitles-Col2 5 5 3" xfId="24569"/>
    <cellStyle name="RowTitles-Col2 5 5 3 2" xfId="24570"/>
    <cellStyle name="RowTitles-Col2 5 5 3 2 2" xfId="24571"/>
    <cellStyle name="RowTitles-Col2 5 5 3 2 3" xfId="24572"/>
    <cellStyle name="RowTitles-Col2 5 5 3 3" xfId="24573"/>
    <cellStyle name="RowTitles-Col2 5 5 3 3 2" xfId="24574"/>
    <cellStyle name="RowTitles-Col2 5 5 3 3 2 2" xfId="24575"/>
    <cellStyle name="RowTitles-Col2 5 5 3 4" xfId="24576"/>
    <cellStyle name="RowTitles-Col2 5 5 4" xfId="24577"/>
    <cellStyle name="RowTitles-Col2 5 5 4 2" xfId="24578"/>
    <cellStyle name="RowTitles-Col2 5 5 4 3" xfId="24579"/>
    <cellStyle name="RowTitles-Col2 5 5 5" xfId="24580"/>
    <cellStyle name="RowTitles-Col2 5 5 5 2" xfId="24581"/>
    <cellStyle name="RowTitles-Col2 5 5 5 2 2" xfId="24582"/>
    <cellStyle name="RowTitles-Col2 5 5 6" xfId="24583"/>
    <cellStyle name="RowTitles-Col2 5 5 6 2" xfId="24584"/>
    <cellStyle name="RowTitles-Col2 5 6" xfId="24585"/>
    <cellStyle name="RowTitles-Col2 5 6 2" xfId="24586"/>
    <cellStyle name="RowTitles-Col2 5 6 2 2" xfId="24587"/>
    <cellStyle name="RowTitles-Col2 5 6 2 2 2" xfId="24588"/>
    <cellStyle name="RowTitles-Col2 5 6 2 2 3" xfId="24589"/>
    <cellStyle name="RowTitles-Col2 5 6 2 3" xfId="24590"/>
    <cellStyle name="RowTitles-Col2 5 6 2 3 2" xfId="24591"/>
    <cellStyle name="RowTitles-Col2 5 6 2 3 2 2" xfId="24592"/>
    <cellStyle name="RowTitles-Col2 5 6 2 4" xfId="24593"/>
    <cellStyle name="RowTitles-Col2 5 6 3" xfId="24594"/>
    <cellStyle name="RowTitles-Col2 5 6 3 2" xfId="24595"/>
    <cellStyle name="RowTitles-Col2 5 6 3 2 2" xfId="24596"/>
    <cellStyle name="RowTitles-Col2 5 6 3 2 3" xfId="24597"/>
    <cellStyle name="RowTitles-Col2 5 6 3 3" xfId="24598"/>
    <cellStyle name="RowTitles-Col2 5 6 3 3 2" xfId="24599"/>
    <cellStyle name="RowTitles-Col2 5 6 3 3 2 2" xfId="24600"/>
    <cellStyle name="RowTitles-Col2 5 6 3 4" xfId="24601"/>
    <cellStyle name="RowTitles-Col2 5 6 4" xfId="24602"/>
    <cellStyle name="RowTitles-Col2 5 6 4 2" xfId="24603"/>
    <cellStyle name="RowTitles-Col2 5 6 4 3" xfId="24604"/>
    <cellStyle name="RowTitles-Col2 5 6 5" xfId="24605"/>
    <cellStyle name="RowTitles-Col2 5 6 5 2" xfId="24606"/>
    <cellStyle name="RowTitles-Col2 5 6 5 2 2" xfId="24607"/>
    <cellStyle name="RowTitles-Col2 5 6 6" xfId="24608"/>
    <cellStyle name="RowTitles-Col2 5 6 6 2" xfId="24609"/>
    <cellStyle name="RowTitles-Col2 5 7" xfId="24610"/>
    <cellStyle name="RowTitles-Col2 5 7 2" xfId="24611"/>
    <cellStyle name="RowTitles-Col2 5 7 2 2" xfId="24612"/>
    <cellStyle name="RowTitles-Col2 5 7 2 3" xfId="24613"/>
    <cellStyle name="RowTitles-Col2 5 7 3" xfId="24614"/>
    <cellStyle name="RowTitles-Col2 5 7 3 2" xfId="24615"/>
    <cellStyle name="RowTitles-Col2 5 7 3 2 2" xfId="24616"/>
    <cellStyle name="RowTitles-Col2 5 7 4" xfId="24617"/>
    <cellStyle name="RowTitles-Col2 5 8" xfId="24618"/>
    <cellStyle name="RowTitles-Col2 5 8 2" xfId="24619"/>
    <cellStyle name="RowTitles-Col2 5 8 2 2" xfId="24620"/>
    <cellStyle name="RowTitles-Col2 5 8 2 3" xfId="24621"/>
    <cellStyle name="RowTitles-Col2 5 8 3" xfId="24622"/>
    <cellStyle name="RowTitles-Col2 5 8 3 2" xfId="24623"/>
    <cellStyle name="RowTitles-Col2 5 8 3 2 2" xfId="24624"/>
    <cellStyle name="RowTitles-Col2 5 8 4" xfId="24625"/>
    <cellStyle name="RowTitles-Col2 5_STUD aligned by INSTIT" xfId="24626"/>
    <cellStyle name="RowTitles-Col2 6" xfId="24627"/>
    <cellStyle name="RowTitles-Col2 6 2" xfId="24628"/>
    <cellStyle name="RowTitles-Col2 6 2 2" xfId="24629"/>
    <cellStyle name="RowTitles-Col2 6 2 2 2" xfId="24630"/>
    <cellStyle name="RowTitles-Col2 6 2 2 2 2" xfId="24631"/>
    <cellStyle name="RowTitles-Col2 6 2 2 2 3" xfId="24632"/>
    <cellStyle name="RowTitles-Col2 6 2 2 3" xfId="24633"/>
    <cellStyle name="RowTitles-Col2 6 2 2 3 2" xfId="24634"/>
    <cellStyle name="RowTitles-Col2 6 2 2 3 2 2" xfId="24635"/>
    <cellStyle name="RowTitles-Col2 6 2 2 4" xfId="24636"/>
    <cellStyle name="RowTitles-Col2 6 2 3" xfId="24637"/>
    <cellStyle name="RowTitles-Col2 6 2 3 2" xfId="24638"/>
    <cellStyle name="RowTitles-Col2 6 2 3 2 2" xfId="24639"/>
    <cellStyle name="RowTitles-Col2 6 2 3 2 3" xfId="24640"/>
    <cellStyle name="RowTitles-Col2 6 2 3 3" xfId="24641"/>
    <cellStyle name="RowTitles-Col2 6 2 3 3 2" xfId="24642"/>
    <cellStyle name="RowTitles-Col2 6 2 3 3 2 2" xfId="24643"/>
    <cellStyle name="RowTitles-Col2 6 2 3 4" xfId="24644"/>
    <cellStyle name="RowTitles-Col2 6 2 3 4 2" xfId="24645"/>
    <cellStyle name="RowTitles-Col2 6 2 4" xfId="24646"/>
    <cellStyle name="RowTitles-Col2 6 2 5" xfId="24647"/>
    <cellStyle name="RowTitles-Col2 6 2 5 2" xfId="24648"/>
    <cellStyle name="RowTitles-Col2 6 2 5 2 2" xfId="24649"/>
    <cellStyle name="RowTitles-Col2 6 2 6" xfId="24650"/>
    <cellStyle name="RowTitles-Col2 6 2 6 2" xfId="24651"/>
    <cellStyle name="RowTitles-Col2 6 3" xfId="24652"/>
    <cellStyle name="RowTitles-Col2 6 3 2" xfId="24653"/>
    <cellStyle name="RowTitles-Col2 6 3 2 2" xfId="24654"/>
    <cellStyle name="RowTitles-Col2 6 3 2 2 2" xfId="24655"/>
    <cellStyle name="RowTitles-Col2 6 3 2 2 3" xfId="24656"/>
    <cellStyle name="RowTitles-Col2 6 3 2 3" xfId="24657"/>
    <cellStyle name="RowTitles-Col2 6 3 2 3 2" xfId="24658"/>
    <cellStyle name="RowTitles-Col2 6 3 2 3 2 2" xfId="24659"/>
    <cellStyle name="RowTitles-Col2 6 3 2 4" xfId="24660"/>
    <cellStyle name="RowTitles-Col2 6 3 3" xfId="24661"/>
    <cellStyle name="RowTitles-Col2 6 3 3 2" xfId="24662"/>
    <cellStyle name="RowTitles-Col2 6 3 3 2 2" xfId="24663"/>
    <cellStyle name="RowTitles-Col2 6 3 3 2 3" xfId="24664"/>
    <cellStyle name="RowTitles-Col2 6 3 3 3" xfId="24665"/>
    <cellStyle name="RowTitles-Col2 6 3 3 3 2" xfId="24666"/>
    <cellStyle name="RowTitles-Col2 6 3 3 3 2 2" xfId="24667"/>
    <cellStyle name="RowTitles-Col2 6 3 3 4" xfId="24668"/>
    <cellStyle name="RowTitles-Col2 6 3 4" xfId="24669"/>
    <cellStyle name="RowTitles-Col2 6 3 4 2" xfId="24670"/>
    <cellStyle name="RowTitles-Col2 6 3 4 3" xfId="24671"/>
    <cellStyle name="RowTitles-Col2 6 4" xfId="24672"/>
    <cellStyle name="RowTitles-Col2 6 4 2" xfId="24673"/>
    <cellStyle name="RowTitles-Col2 6 4 2 2" xfId="24674"/>
    <cellStyle name="RowTitles-Col2 6 4 2 2 2" xfId="24675"/>
    <cellStyle name="RowTitles-Col2 6 4 2 2 3" xfId="24676"/>
    <cellStyle name="RowTitles-Col2 6 4 2 3" xfId="24677"/>
    <cellStyle name="RowTitles-Col2 6 4 2 3 2" xfId="24678"/>
    <cellStyle name="RowTitles-Col2 6 4 2 3 2 2" xfId="24679"/>
    <cellStyle name="RowTitles-Col2 6 4 2 4" xfId="24680"/>
    <cellStyle name="RowTitles-Col2 6 4 3" xfId="24681"/>
    <cellStyle name="RowTitles-Col2 6 4 3 2" xfId="24682"/>
    <cellStyle name="RowTitles-Col2 6 4 3 2 2" xfId="24683"/>
    <cellStyle name="RowTitles-Col2 6 4 3 2 3" xfId="24684"/>
    <cellStyle name="RowTitles-Col2 6 4 3 3" xfId="24685"/>
    <cellStyle name="RowTitles-Col2 6 4 3 3 2" xfId="24686"/>
    <cellStyle name="RowTitles-Col2 6 4 3 3 2 2" xfId="24687"/>
    <cellStyle name="RowTitles-Col2 6 4 3 4" xfId="24688"/>
    <cellStyle name="RowTitles-Col2 6 4 4" xfId="24689"/>
    <cellStyle name="RowTitles-Col2 6 4 4 2" xfId="24690"/>
    <cellStyle name="RowTitles-Col2 6 4 4 3" xfId="24691"/>
    <cellStyle name="RowTitles-Col2 6 4 5" xfId="24692"/>
    <cellStyle name="RowTitles-Col2 6 4 5 2" xfId="24693"/>
    <cellStyle name="RowTitles-Col2 6 4 5 2 2" xfId="24694"/>
    <cellStyle name="RowTitles-Col2 6 4 6" xfId="24695"/>
    <cellStyle name="RowTitles-Col2 6 4 6 2" xfId="24696"/>
    <cellStyle name="RowTitles-Col2 6 5" xfId="24697"/>
    <cellStyle name="RowTitles-Col2 6 5 2" xfId="24698"/>
    <cellStyle name="RowTitles-Col2 6 5 2 2" xfId="24699"/>
    <cellStyle name="RowTitles-Col2 6 5 2 2 2" xfId="24700"/>
    <cellStyle name="RowTitles-Col2 6 5 2 2 3" xfId="24701"/>
    <cellStyle name="RowTitles-Col2 6 5 2 3" xfId="24702"/>
    <cellStyle name="RowTitles-Col2 6 5 2 3 2" xfId="24703"/>
    <cellStyle name="RowTitles-Col2 6 5 2 3 2 2" xfId="24704"/>
    <cellStyle name="RowTitles-Col2 6 5 2 4" xfId="24705"/>
    <cellStyle name="RowTitles-Col2 6 5 3" xfId="24706"/>
    <cellStyle name="RowTitles-Col2 6 5 3 2" xfId="24707"/>
    <cellStyle name="RowTitles-Col2 6 5 3 2 2" xfId="24708"/>
    <cellStyle name="RowTitles-Col2 6 5 3 2 3" xfId="24709"/>
    <cellStyle name="RowTitles-Col2 6 5 3 3" xfId="24710"/>
    <cellStyle name="RowTitles-Col2 6 5 3 3 2" xfId="24711"/>
    <cellStyle name="RowTitles-Col2 6 5 3 3 2 2" xfId="24712"/>
    <cellStyle name="RowTitles-Col2 6 5 3 4" xfId="24713"/>
    <cellStyle name="RowTitles-Col2 6 5 4" xfId="24714"/>
    <cellStyle name="RowTitles-Col2 6 5 4 2" xfId="24715"/>
    <cellStyle name="RowTitles-Col2 6 5 4 3" xfId="24716"/>
    <cellStyle name="RowTitles-Col2 6 5 5" xfId="24717"/>
    <cellStyle name="RowTitles-Col2 6 5 5 2" xfId="24718"/>
    <cellStyle name="RowTitles-Col2 6 5 5 2 2" xfId="24719"/>
    <cellStyle name="RowTitles-Col2 6 5 6" xfId="24720"/>
    <cellStyle name="RowTitles-Col2 6 5 6 2" xfId="24721"/>
    <cellStyle name="RowTitles-Col2 6 6" xfId="24722"/>
    <cellStyle name="RowTitles-Col2 6 6 2" xfId="24723"/>
    <cellStyle name="RowTitles-Col2 6 6 2 2" xfId="24724"/>
    <cellStyle name="RowTitles-Col2 6 6 2 2 2" xfId="24725"/>
    <cellStyle name="RowTitles-Col2 6 6 2 2 3" xfId="24726"/>
    <cellStyle name="RowTitles-Col2 6 6 2 3" xfId="24727"/>
    <cellStyle name="RowTitles-Col2 6 6 2 3 2" xfId="24728"/>
    <cellStyle name="RowTitles-Col2 6 6 2 3 2 2" xfId="24729"/>
    <cellStyle name="RowTitles-Col2 6 6 2 4" xfId="24730"/>
    <cellStyle name="RowTitles-Col2 6 6 3" xfId="24731"/>
    <cellStyle name="RowTitles-Col2 6 6 3 2" xfId="24732"/>
    <cellStyle name="RowTitles-Col2 6 6 3 2 2" xfId="24733"/>
    <cellStyle name="RowTitles-Col2 6 6 3 2 3" xfId="24734"/>
    <cellStyle name="RowTitles-Col2 6 6 3 3" xfId="24735"/>
    <cellStyle name="RowTitles-Col2 6 6 3 3 2" xfId="24736"/>
    <cellStyle name="RowTitles-Col2 6 6 3 3 2 2" xfId="24737"/>
    <cellStyle name="RowTitles-Col2 6 6 3 4" xfId="24738"/>
    <cellStyle name="RowTitles-Col2 6 6 4" xfId="24739"/>
    <cellStyle name="RowTitles-Col2 6 6 4 2" xfId="24740"/>
    <cellStyle name="RowTitles-Col2 6 6 4 3" xfId="24741"/>
    <cellStyle name="RowTitles-Col2 6 6 5" xfId="24742"/>
    <cellStyle name="RowTitles-Col2 6 6 5 2" xfId="24743"/>
    <cellStyle name="RowTitles-Col2 6 6 5 2 2" xfId="24744"/>
    <cellStyle name="RowTitles-Col2 6 6 6" xfId="24745"/>
    <cellStyle name="RowTitles-Col2 6 6 6 2" xfId="24746"/>
    <cellStyle name="RowTitles-Col2 6 7" xfId="24747"/>
    <cellStyle name="RowTitles-Col2 6 7 2" xfId="24748"/>
    <cellStyle name="RowTitles-Col2 6 7 2 2" xfId="24749"/>
    <cellStyle name="RowTitles-Col2 6 7 2 3" xfId="24750"/>
    <cellStyle name="RowTitles-Col2 6 7 3" xfId="24751"/>
    <cellStyle name="RowTitles-Col2 6 7 3 2" xfId="24752"/>
    <cellStyle name="RowTitles-Col2 6 7 3 2 2" xfId="24753"/>
    <cellStyle name="RowTitles-Col2 6 7 4" xfId="24754"/>
    <cellStyle name="RowTitles-Col2 6 8" xfId="24755"/>
    <cellStyle name="RowTitles-Col2 6 8 2" xfId="24756"/>
    <cellStyle name="RowTitles-Col2 6 8 2 2" xfId="24757"/>
    <cellStyle name="RowTitles-Col2 6 8 2 3" xfId="24758"/>
    <cellStyle name="RowTitles-Col2 6 8 3" xfId="24759"/>
    <cellStyle name="RowTitles-Col2 6 8 3 2" xfId="24760"/>
    <cellStyle name="RowTitles-Col2 6 8 3 2 2" xfId="24761"/>
    <cellStyle name="RowTitles-Col2 6 8 4" xfId="24762"/>
    <cellStyle name="RowTitles-Col2 6_STUD aligned by INSTIT" xfId="24763"/>
    <cellStyle name="RowTitles-Col2 7" xfId="24764"/>
    <cellStyle name="RowTitles-Col2 7 2" xfId="24765"/>
    <cellStyle name="RowTitles-Col2 7 2 2" xfId="24766"/>
    <cellStyle name="RowTitles-Col2 7 2 2 2" xfId="24767"/>
    <cellStyle name="RowTitles-Col2 7 2 2 3" xfId="24768"/>
    <cellStyle name="RowTitles-Col2 7 2 3" xfId="24769"/>
    <cellStyle name="RowTitles-Col2 7 2 3 2" xfId="24770"/>
    <cellStyle name="RowTitles-Col2 7 2 3 2 2" xfId="24771"/>
    <cellStyle name="RowTitles-Col2 7 2 4" xfId="24772"/>
    <cellStyle name="RowTitles-Col2 7 3" xfId="24773"/>
    <cellStyle name="RowTitles-Col2 7 3 2" xfId="24774"/>
    <cellStyle name="RowTitles-Col2 7 3 2 2" xfId="24775"/>
    <cellStyle name="RowTitles-Col2 7 3 2 3" xfId="24776"/>
    <cellStyle name="RowTitles-Col2 7 3 3" xfId="24777"/>
    <cellStyle name="RowTitles-Col2 7 3 3 2" xfId="24778"/>
    <cellStyle name="RowTitles-Col2 7 3 3 2 2" xfId="24779"/>
    <cellStyle name="RowTitles-Col2 7 3 4" xfId="24780"/>
    <cellStyle name="RowTitles-Col2 7 3 4 2" xfId="24781"/>
    <cellStyle name="RowTitles-Col2 7 4" xfId="24782"/>
    <cellStyle name="RowTitles-Col2 7 5" xfId="24783"/>
    <cellStyle name="RowTitles-Col2 7 5 2" xfId="24784"/>
    <cellStyle name="RowTitles-Col2 7 5 3" xfId="24785"/>
    <cellStyle name="RowTitles-Col2 8" xfId="24786"/>
    <cellStyle name="RowTitles-Col2 8 2" xfId="24787"/>
    <cellStyle name="RowTitles-Col2 8 2 2" xfId="24788"/>
    <cellStyle name="RowTitles-Col2 8 2 2 2" xfId="24789"/>
    <cellStyle name="RowTitles-Col2 8 2 2 3" xfId="24790"/>
    <cellStyle name="RowTitles-Col2 8 2 3" xfId="24791"/>
    <cellStyle name="RowTitles-Col2 8 2 3 2" xfId="24792"/>
    <cellStyle name="RowTitles-Col2 8 2 3 2 2" xfId="24793"/>
    <cellStyle name="RowTitles-Col2 8 2 4" xfId="24794"/>
    <cellStyle name="RowTitles-Col2 8 3" xfId="24795"/>
    <cellStyle name="RowTitles-Col2 8 3 2" xfId="24796"/>
    <cellStyle name="RowTitles-Col2 8 3 2 2" xfId="24797"/>
    <cellStyle name="RowTitles-Col2 8 3 2 3" xfId="24798"/>
    <cellStyle name="RowTitles-Col2 8 3 3" xfId="24799"/>
    <cellStyle name="RowTitles-Col2 8 3 3 2" xfId="24800"/>
    <cellStyle name="RowTitles-Col2 8 3 3 2 2" xfId="24801"/>
    <cellStyle name="RowTitles-Col2 8 3 4" xfId="24802"/>
    <cellStyle name="RowTitles-Col2 8 3 4 2" xfId="24803"/>
    <cellStyle name="RowTitles-Col2 8 4" xfId="24804"/>
    <cellStyle name="RowTitles-Col2 8 5" xfId="24805"/>
    <cellStyle name="RowTitles-Col2 8 5 2" xfId="24806"/>
    <cellStyle name="RowTitles-Col2 8 5 2 2" xfId="24807"/>
    <cellStyle name="RowTitles-Col2 8 6" xfId="24808"/>
    <cellStyle name="RowTitles-Col2 8 6 2" xfId="24809"/>
    <cellStyle name="RowTitles-Col2 9" xfId="24810"/>
    <cellStyle name="RowTitles-Col2 9 2" xfId="24811"/>
    <cellStyle name="RowTitles-Col2 9 2 2" xfId="24812"/>
    <cellStyle name="RowTitles-Col2 9 2 2 2" xfId="24813"/>
    <cellStyle name="RowTitles-Col2 9 2 2 3" xfId="24814"/>
    <cellStyle name="RowTitles-Col2 9 2 3" xfId="24815"/>
    <cellStyle name="RowTitles-Col2 9 2 3 2" xfId="24816"/>
    <cellStyle name="RowTitles-Col2 9 2 3 2 2" xfId="24817"/>
    <cellStyle name="RowTitles-Col2 9 2 4" xfId="24818"/>
    <cellStyle name="RowTitles-Col2 9 3" xfId="24819"/>
    <cellStyle name="RowTitles-Col2 9 3 2" xfId="24820"/>
    <cellStyle name="RowTitles-Col2 9 3 2 2" xfId="24821"/>
    <cellStyle name="RowTitles-Col2 9 3 2 3" xfId="24822"/>
    <cellStyle name="RowTitles-Col2 9 3 3" xfId="24823"/>
    <cellStyle name="RowTitles-Col2 9 3 3 2" xfId="24824"/>
    <cellStyle name="RowTitles-Col2 9 3 3 2 2" xfId="24825"/>
    <cellStyle name="RowTitles-Col2 9 3 4" xfId="24826"/>
    <cellStyle name="RowTitles-Col2 9 3 4 2" xfId="24827"/>
    <cellStyle name="RowTitles-Col2 9 4" xfId="24828"/>
    <cellStyle name="RowTitles-Col2 9 5" xfId="24829"/>
    <cellStyle name="RowTitles-Col2 9 5 2" xfId="24830"/>
    <cellStyle name="RowTitles-Col2 9 5 3" xfId="24831"/>
    <cellStyle name="RowTitles-Col2 9 6" xfId="24832"/>
    <cellStyle name="RowTitles-Col2 9 6 2" xfId="24833"/>
    <cellStyle name="RowTitles-Col2 9 6 2 2" xfId="24834"/>
    <cellStyle name="RowTitles-Col2 9 7" xfId="24835"/>
    <cellStyle name="RowTitles-Col2 9 7 2" xfId="24836"/>
    <cellStyle name="RowTitles-Col2_STUD aligned by INSTIT" xfId="24837"/>
    <cellStyle name="RowTitles-Detail" xfId="11"/>
    <cellStyle name="RowTitles-Detail 10" xfId="24838"/>
    <cellStyle name="RowTitles-Detail 10 2" xfId="24839"/>
    <cellStyle name="RowTitles-Detail 10 2 2" xfId="24840"/>
    <cellStyle name="RowTitles-Detail 10 2 2 2" xfId="24841"/>
    <cellStyle name="RowTitles-Detail 10 2 2 2 2" xfId="24842"/>
    <cellStyle name="RowTitles-Detail 10 2 2 3" xfId="24843"/>
    <cellStyle name="RowTitles-Detail 10 2 3" xfId="24844"/>
    <cellStyle name="RowTitles-Detail 10 2 3 2" xfId="24845"/>
    <cellStyle name="RowTitles-Detail 10 2 3 2 2" xfId="24846"/>
    <cellStyle name="RowTitles-Detail 10 2 4" xfId="24847"/>
    <cellStyle name="RowTitles-Detail 10 2 4 2" xfId="24848"/>
    <cellStyle name="RowTitles-Detail 10 2 5" xfId="24849"/>
    <cellStyle name="RowTitles-Detail 10 3" xfId="24850"/>
    <cellStyle name="RowTitles-Detail 10 3 2" xfId="24851"/>
    <cellStyle name="RowTitles-Detail 10 3 2 2" xfId="24852"/>
    <cellStyle name="RowTitles-Detail 10 3 2 2 2" xfId="24853"/>
    <cellStyle name="RowTitles-Detail 10 3 2 3" xfId="24854"/>
    <cellStyle name="RowTitles-Detail 10 3 3" xfId="24855"/>
    <cellStyle name="RowTitles-Detail 10 3 3 2" xfId="24856"/>
    <cellStyle name="RowTitles-Detail 10 3 3 2 2" xfId="24857"/>
    <cellStyle name="RowTitles-Detail 10 3 4" xfId="24858"/>
    <cellStyle name="RowTitles-Detail 10 3 4 2" xfId="24859"/>
    <cellStyle name="RowTitles-Detail 10 3 5" xfId="24860"/>
    <cellStyle name="RowTitles-Detail 10 4" xfId="24861"/>
    <cellStyle name="RowTitles-Detail 10 4 2" xfId="24862"/>
    <cellStyle name="RowTitles-Detail 10 4 2 2" xfId="24863"/>
    <cellStyle name="RowTitles-Detail 10 4 3" xfId="24864"/>
    <cellStyle name="RowTitles-Detail 10 5" xfId="24865"/>
    <cellStyle name="RowTitles-Detail 10 5 2" xfId="24866"/>
    <cellStyle name="RowTitles-Detail 10 5 2 2" xfId="24867"/>
    <cellStyle name="RowTitles-Detail 10 6" xfId="24868"/>
    <cellStyle name="RowTitles-Detail 10 6 2" xfId="24869"/>
    <cellStyle name="RowTitles-Detail 10 7" xfId="24870"/>
    <cellStyle name="RowTitles-Detail 11" xfId="24871"/>
    <cellStyle name="RowTitles-Detail 11 2" xfId="24872"/>
    <cellStyle name="RowTitles-Detail 11 2 2" xfId="24873"/>
    <cellStyle name="RowTitles-Detail 11 2 2 2" xfId="24874"/>
    <cellStyle name="RowTitles-Detail 11 2 2 2 2" xfId="24875"/>
    <cellStyle name="RowTitles-Detail 11 2 2 3" xfId="24876"/>
    <cellStyle name="RowTitles-Detail 11 2 3" xfId="24877"/>
    <cellStyle name="RowTitles-Detail 11 2 3 2" xfId="24878"/>
    <cellStyle name="RowTitles-Detail 11 2 3 2 2" xfId="24879"/>
    <cellStyle name="RowTitles-Detail 11 2 4" xfId="24880"/>
    <cellStyle name="RowTitles-Detail 11 2 4 2" xfId="24881"/>
    <cellStyle name="RowTitles-Detail 11 2 5" xfId="24882"/>
    <cellStyle name="RowTitles-Detail 11 3" xfId="24883"/>
    <cellStyle name="RowTitles-Detail 11 3 2" xfId="24884"/>
    <cellStyle name="RowTitles-Detail 11 3 2 2" xfId="24885"/>
    <cellStyle name="RowTitles-Detail 11 3 2 2 2" xfId="24886"/>
    <cellStyle name="RowTitles-Detail 11 3 2 3" xfId="24887"/>
    <cellStyle name="RowTitles-Detail 11 3 3" xfId="24888"/>
    <cellStyle name="RowTitles-Detail 11 3 3 2" xfId="24889"/>
    <cellStyle name="RowTitles-Detail 11 3 3 2 2" xfId="24890"/>
    <cellStyle name="RowTitles-Detail 11 3 4" xfId="24891"/>
    <cellStyle name="RowTitles-Detail 11 3 4 2" xfId="24892"/>
    <cellStyle name="RowTitles-Detail 11 3 5" xfId="24893"/>
    <cellStyle name="RowTitles-Detail 11 4" xfId="24894"/>
    <cellStyle name="RowTitles-Detail 11 4 2" xfId="24895"/>
    <cellStyle name="RowTitles-Detail 11 4 2 2" xfId="24896"/>
    <cellStyle name="RowTitles-Detail 11 4 3" xfId="24897"/>
    <cellStyle name="RowTitles-Detail 11 5" xfId="24898"/>
    <cellStyle name="RowTitles-Detail 11 5 2" xfId="24899"/>
    <cellStyle name="RowTitles-Detail 11 5 2 2" xfId="24900"/>
    <cellStyle name="RowTitles-Detail 11 6" xfId="24901"/>
    <cellStyle name="RowTitles-Detail 11 6 2" xfId="24902"/>
    <cellStyle name="RowTitles-Detail 11 7" xfId="24903"/>
    <cellStyle name="RowTitles-Detail 12" xfId="24904"/>
    <cellStyle name="RowTitles-Detail 12 2" xfId="24905"/>
    <cellStyle name="RowTitles-Detail 12 2 2" xfId="24906"/>
    <cellStyle name="RowTitles-Detail 12 2 2 2" xfId="24907"/>
    <cellStyle name="RowTitles-Detail 12 2 2 2 2" xfId="24908"/>
    <cellStyle name="RowTitles-Detail 12 2 2 3" xfId="24909"/>
    <cellStyle name="RowTitles-Detail 12 2 3" xfId="24910"/>
    <cellStyle name="RowTitles-Detail 12 2 3 2" xfId="24911"/>
    <cellStyle name="RowTitles-Detail 12 2 3 2 2" xfId="24912"/>
    <cellStyle name="RowTitles-Detail 12 2 4" xfId="24913"/>
    <cellStyle name="RowTitles-Detail 12 2 4 2" xfId="24914"/>
    <cellStyle name="RowTitles-Detail 12 2 5" xfId="24915"/>
    <cellStyle name="RowTitles-Detail 12 3" xfId="24916"/>
    <cellStyle name="RowTitles-Detail 12 3 2" xfId="24917"/>
    <cellStyle name="RowTitles-Detail 12 3 2 2" xfId="24918"/>
    <cellStyle name="RowTitles-Detail 12 3 2 2 2" xfId="24919"/>
    <cellStyle name="RowTitles-Detail 12 3 2 3" xfId="24920"/>
    <cellStyle name="RowTitles-Detail 12 3 3" xfId="24921"/>
    <cellStyle name="RowTitles-Detail 12 3 3 2" xfId="24922"/>
    <cellStyle name="RowTitles-Detail 12 3 3 2 2" xfId="24923"/>
    <cellStyle name="RowTitles-Detail 12 3 4" xfId="24924"/>
    <cellStyle name="RowTitles-Detail 12 3 4 2" xfId="24925"/>
    <cellStyle name="RowTitles-Detail 12 3 5" xfId="24926"/>
    <cellStyle name="RowTitles-Detail 12 4" xfId="24927"/>
    <cellStyle name="RowTitles-Detail 12 4 2" xfId="24928"/>
    <cellStyle name="RowTitles-Detail 12 4 2 2" xfId="24929"/>
    <cellStyle name="RowTitles-Detail 12 4 3" xfId="24930"/>
    <cellStyle name="RowTitles-Detail 12 5" xfId="24931"/>
    <cellStyle name="RowTitles-Detail 12 5 2" xfId="24932"/>
    <cellStyle name="RowTitles-Detail 12 5 2 2" xfId="24933"/>
    <cellStyle name="RowTitles-Detail 12 6" xfId="24934"/>
    <cellStyle name="RowTitles-Detail 12 6 2" xfId="24935"/>
    <cellStyle name="RowTitles-Detail 12 7" xfId="24936"/>
    <cellStyle name="RowTitles-Detail 13" xfId="24937"/>
    <cellStyle name="RowTitles-Detail 13 2" xfId="24938"/>
    <cellStyle name="RowTitles-Detail 13 2 2" xfId="24939"/>
    <cellStyle name="RowTitles-Detail 13 2 2 2" xfId="24940"/>
    <cellStyle name="RowTitles-Detail 13 2 3" xfId="24941"/>
    <cellStyle name="RowTitles-Detail 13 3" xfId="24942"/>
    <cellStyle name="RowTitles-Detail 13 3 2" xfId="24943"/>
    <cellStyle name="RowTitles-Detail 13 3 2 2" xfId="24944"/>
    <cellStyle name="RowTitles-Detail 13 4" xfId="24945"/>
    <cellStyle name="RowTitles-Detail 13 4 2" xfId="24946"/>
    <cellStyle name="RowTitles-Detail 13 5" xfId="24947"/>
    <cellStyle name="RowTitles-Detail 14" xfId="24948"/>
    <cellStyle name="RowTitles-Detail 14 2" xfId="24949"/>
    <cellStyle name="RowTitles-Detail 14 2 2" xfId="24950"/>
    <cellStyle name="RowTitles-Detail 15" xfId="24951"/>
    <cellStyle name="RowTitles-Detail 15 2" xfId="24952"/>
    <cellStyle name="RowTitles-Detail 15 2 2" xfId="24953"/>
    <cellStyle name="RowTitles-Detail 16" xfId="24954"/>
    <cellStyle name="RowTitles-Detail 17" xfId="24955"/>
    <cellStyle name="RowTitles-Detail 2" xfId="16"/>
    <cellStyle name="RowTitles-Detail 2 10" xfId="24956"/>
    <cellStyle name="RowTitles-Detail 2 10 2" xfId="24957"/>
    <cellStyle name="RowTitles-Detail 2 10 2 2" xfId="24958"/>
    <cellStyle name="RowTitles-Detail 2 10 2 2 2" xfId="24959"/>
    <cellStyle name="RowTitles-Detail 2 10 2 2 2 2" xfId="24960"/>
    <cellStyle name="RowTitles-Detail 2 10 2 2 3" xfId="24961"/>
    <cellStyle name="RowTitles-Detail 2 10 2 3" xfId="24962"/>
    <cellStyle name="RowTitles-Detail 2 10 2 3 2" xfId="24963"/>
    <cellStyle name="RowTitles-Detail 2 10 2 3 2 2" xfId="24964"/>
    <cellStyle name="RowTitles-Detail 2 10 2 4" xfId="24965"/>
    <cellStyle name="RowTitles-Detail 2 10 2 4 2" xfId="24966"/>
    <cellStyle name="RowTitles-Detail 2 10 2 5" xfId="24967"/>
    <cellStyle name="RowTitles-Detail 2 10 3" xfId="24968"/>
    <cellStyle name="RowTitles-Detail 2 10 3 2" xfId="24969"/>
    <cellStyle name="RowTitles-Detail 2 10 3 2 2" xfId="24970"/>
    <cellStyle name="RowTitles-Detail 2 10 3 2 2 2" xfId="24971"/>
    <cellStyle name="RowTitles-Detail 2 10 3 2 3" xfId="24972"/>
    <cellStyle name="RowTitles-Detail 2 10 3 3" xfId="24973"/>
    <cellStyle name="RowTitles-Detail 2 10 3 3 2" xfId="24974"/>
    <cellStyle name="RowTitles-Detail 2 10 3 3 2 2" xfId="24975"/>
    <cellStyle name="RowTitles-Detail 2 10 3 4" xfId="24976"/>
    <cellStyle name="RowTitles-Detail 2 10 3 4 2" xfId="24977"/>
    <cellStyle name="RowTitles-Detail 2 10 3 5" xfId="24978"/>
    <cellStyle name="RowTitles-Detail 2 10 4" xfId="24979"/>
    <cellStyle name="RowTitles-Detail 2 10 4 2" xfId="24980"/>
    <cellStyle name="RowTitles-Detail 2 10 5" xfId="24981"/>
    <cellStyle name="RowTitles-Detail 2 10 5 2" xfId="24982"/>
    <cellStyle name="RowTitles-Detail 2 10 5 2 2" xfId="24983"/>
    <cellStyle name="RowTitles-Detail 2 10 5 3" xfId="24984"/>
    <cellStyle name="RowTitles-Detail 2 10 6" xfId="24985"/>
    <cellStyle name="RowTitles-Detail 2 10 6 2" xfId="24986"/>
    <cellStyle name="RowTitles-Detail 2 10 6 2 2" xfId="24987"/>
    <cellStyle name="RowTitles-Detail 2 10 7" xfId="24988"/>
    <cellStyle name="RowTitles-Detail 2 10 7 2" xfId="24989"/>
    <cellStyle name="RowTitles-Detail 2 10 8" xfId="24990"/>
    <cellStyle name="RowTitles-Detail 2 11" xfId="24991"/>
    <cellStyle name="RowTitles-Detail 2 11 2" xfId="24992"/>
    <cellStyle name="RowTitles-Detail 2 11 2 2" xfId="24993"/>
    <cellStyle name="RowTitles-Detail 2 11 2 2 2" xfId="24994"/>
    <cellStyle name="RowTitles-Detail 2 11 2 2 2 2" xfId="24995"/>
    <cellStyle name="RowTitles-Detail 2 11 2 2 3" xfId="24996"/>
    <cellStyle name="RowTitles-Detail 2 11 2 3" xfId="24997"/>
    <cellStyle name="RowTitles-Detail 2 11 2 3 2" xfId="24998"/>
    <cellStyle name="RowTitles-Detail 2 11 2 3 2 2" xfId="24999"/>
    <cellStyle name="RowTitles-Detail 2 11 2 4" xfId="25000"/>
    <cellStyle name="RowTitles-Detail 2 11 2 4 2" xfId="25001"/>
    <cellStyle name="RowTitles-Detail 2 11 2 5" xfId="25002"/>
    <cellStyle name="RowTitles-Detail 2 11 3" xfId="25003"/>
    <cellStyle name="RowTitles-Detail 2 11 3 2" xfId="25004"/>
    <cellStyle name="RowTitles-Detail 2 11 3 2 2" xfId="25005"/>
    <cellStyle name="RowTitles-Detail 2 11 3 2 2 2" xfId="25006"/>
    <cellStyle name="RowTitles-Detail 2 11 3 2 3" xfId="25007"/>
    <cellStyle name="RowTitles-Detail 2 11 3 3" xfId="25008"/>
    <cellStyle name="RowTitles-Detail 2 11 3 3 2" xfId="25009"/>
    <cellStyle name="RowTitles-Detail 2 11 3 3 2 2" xfId="25010"/>
    <cellStyle name="RowTitles-Detail 2 11 3 4" xfId="25011"/>
    <cellStyle name="RowTitles-Detail 2 11 3 4 2" xfId="25012"/>
    <cellStyle name="RowTitles-Detail 2 11 3 5" xfId="25013"/>
    <cellStyle name="RowTitles-Detail 2 11 4" xfId="25014"/>
    <cellStyle name="RowTitles-Detail 2 11 4 2" xfId="25015"/>
    <cellStyle name="RowTitles-Detail 2 11 4 2 2" xfId="25016"/>
    <cellStyle name="RowTitles-Detail 2 11 4 3" xfId="25017"/>
    <cellStyle name="RowTitles-Detail 2 11 5" xfId="25018"/>
    <cellStyle name="RowTitles-Detail 2 11 5 2" xfId="25019"/>
    <cellStyle name="RowTitles-Detail 2 11 5 2 2" xfId="25020"/>
    <cellStyle name="RowTitles-Detail 2 11 6" xfId="25021"/>
    <cellStyle name="RowTitles-Detail 2 11 6 2" xfId="25022"/>
    <cellStyle name="RowTitles-Detail 2 11 7" xfId="25023"/>
    <cellStyle name="RowTitles-Detail 2 12" xfId="25024"/>
    <cellStyle name="RowTitles-Detail 2 12 2" xfId="25025"/>
    <cellStyle name="RowTitles-Detail 2 12 2 2" xfId="25026"/>
    <cellStyle name="RowTitles-Detail 2 12 2 2 2" xfId="25027"/>
    <cellStyle name="RowTitles-Detail 2 12 2 2 2 2" xfId="25028"/>
    <cellStyle name="RowTitles-Detail 2 12 2 2 3" xfId="25029"/>
    <cellStyle name="RowTitles-Detail 2 12 2 3" xfId="25030"/>
    <cellStyle name="RowTitles-Detail 2 12 2 3 2" xfId="25031"/>
    <cellStyle name="RowTitles-Detail 2 12 2 3 2 2" xfId="25032"/>
    <cellStyle name="RowTitles-Detail 2 12 2 4" xfId="25033"/>
    <cellStyle name="RowTitles-Detail 2 12 2 4 2" xfId="25034"/>
    <cellStyle name="RowTitles-Detail 2 12 2 5" xfId="25035"/>
    <cellStyle name="RowTitles-Detail 2 12 3" xfId="25036"/>
    <cellStyle name="RowTitles-Detail 2 12 3 2" xfId="25037"/>
    <cellStyle name="RowTitles-Detail 2 12 3 2 2" xfId="25038"/>
    <cellStyle name="RowTitles-Detail 2 12 3 2 2 2" xfId="25039"/>
    <cellStyle name="RowTitles-Detail 2 12 3 2 3" xfId="25040"/>
    <cellStyle name="RowTitles-Detail 2 12 3 3" xfId="25041"/>
    <cellStyle name="RowTitles-Detail 2 12 3 3 2" xfId="25042"/>
    <cellStyle name="RowTitles-Detail 2 12 3 3 2 2" xfId="25043"/>
    <cellStyle name="RowTitles-Detail 2 12 3 4" xfId="25044"/>
    <cellStyle name="RowTitles-Detail 2 12 3 4 2" xfId="25045"/>
    <cellStyle name="RowTitles-Detail 2 12 3 5" xfId="25046"/>
    <cellStyle name="RowTitles-Detail 2 12 4" xfId="25047"/>
    <cellStyle name="RowTitles-Detail 2 12 4 2" xfId="25048"/>
    <cellStyle name="RowTitles-Detail 2 12 4 2 2" xfId="25049"/>
    <cellStyle name="RowTitles-Detail 2 12 4 3" xfId="25050"/>
    <cellStyle name="RowTitles-Detail 2 12 5" xfId="25051"/>
    <cellStyle name="RowTitles-Detail 2 12 5 2" xfId="25052"/>
    <cellStyle name="RowTitles-Detail 2 12 5 2 2" xfId="25053"/>
    <cellStyle name="RowTitles-Detail 2 12 6" xfId="25054"/>
    <cellStyle name="RowTitles-Detail 2 12 6 2" xfId="25055"/>
    <cellStyle name="RowTitles-Detail 2 12 7" xfId="25056"/>
    <cellStyle name="RowTitles-Detail 2 13" xfId="25057"/>
    <cellStyle name="RowTitles-Detail 2 13 2" xfId="25058"/>
    <cellStyle name="RowTitles-Detail 2 13 2 2" xfId="25059"/>
    <cellStyle name="RowTitles-Detail 2 13 2 2 2" xfId="25060"/>
    <cellStyle name="RowTitles-Detail 2 13 2 3" xfId="25061"/>
    <cellStyle name="RowTitles-Detail 2 13 3" xfId="25062"/>
    <cellStyle name="RowTitles-Detail 2 13 3 2" xfId="25063"/>
    <cellStyle name="RowTitles-Detail 2 13 3 2 2" xfId="25064"/>
    <cellStyle name="RowTitles-Detail 2 13 4" xfId="25065"/>
    <cellStyle name="RowTitles-Detail 2 13 4 2" xfId="25066"/>
    <cellStyle name="RowTitles-Detail 2 13 5" xfId="25067"/>
    <cellStyle name="RowTitles-Detail 2 14" xfId="25068"/>
    <cellStyle name="RowTitles-Detail 2 14 2" xfId="25069"/>
    <cellStyle name="RowTitles-Detail 2 14 2 2" xfId="25070"/>
    <cellStyle name="RowTitles-Detail 2 15" xfId="25071"/>
    <cellStyle name="RowTitles-Detail 2 15 2" xfId="25072"/>
    <cellStyle name="RowTitles-Detail 2 16" xfId="25073"/>
    <cellStyle name="RowTitles-Detail 2 16 2" xfId="25074"/>
    <cellStyle name="RowTitles-Detail 2 16 2 2" xfId="25075"/>
    <cellStyle name="RowTitles-Detail 2 17" xfId="25076"/>
    <cellStyle name="RowTitles-Detail 2 2" xfId="98"/>
    <cellStyle name="RowTitles-Detail 2 2 10" xfId="25077"/>
    <cellStyle name="RowTitles-Detail 2 2 10 2" xfId="25078"/>
    <cellStyle name="RowTitles-Detail 2 2 10 2 2" xfId="25079"/>
    <cellStyle name="RowTitles-Detail 2 2 10 2 2 2" xfId="25080"/>
    <cellStyle name="RowTitles-Detail 2 2 10 2 2 2 2" xfId="25081"/>
    <cellStyle name="RowTitles-Detail 2 2 10 2 2 3" xfId="25082"/>
    <cellStyle name="RowTitles-Detail 2 2 10 2 3" xfId="25083"/>
    <cellStyle name="RowTitles-Detail 2 2 10 2 3 2" xfId="25084"/>
    <cellStyle name="RowTitles-Detail 2 2 10 2 3 2 2" xfId="25085"/>
    <cellStyle name="RowTitles-Detail 2 2 10 2 4" xfId="25086"/>
    <cellStyle name="RowTitles-Detail 2 2 10 2 4 2" xfId="25087"/>
    <cellStyle name="RowTitles-Detail 2 2 10 2 5" xfId="25088"/>
    <cellStyle name="RowTitles-Detail 2 2 10 3" xfId="25089"/>
    <cellStyle name="RowTitles-Detail 2 2 10 3 2" xfId="25090"/>
    <cellStyle name="RowTitles-Detail 2 2 10 3 2 2" xfId="25091"/>
    <cellStyle name="RowTitles-Detail 2 2 10 3 2 2 2" xfId="25092"/>
    <cellStyle name="RowTitles-Detail 2 2 10 3 2 3" xfId="25093"/>
    <cellStyle name="RowTitles-Detail 2 2 10 3 3" xfId="25094"/>
    <cellStyle name="RowTitles-Detail 2 2 10 3 3 2" xfId="25095"/>
    <cellStyle name="RowTitles-Detail 2 2 10 3 3 2 2" xfId="25096"/>
    <cellStyle name="RowTitles-Detail 2 2 10 3 4" xfId="25097"/>
    <cellStyle name="RowTitles-Detail 2 2 10 3 4 2" xfId="25098"/>
    <cellStyle name="RowTitles-Detail 2 2 10 3 5" xfId="25099"/>
    <cellStyle name="RowTitles-Detail 2 2 10 4" xfId="25100"/>
    <cellStyle name="RowTitles-Detail 2 2 10 4 2" xfId="25101"/>
    <cellStyle name="RowTitles-Detail 2 2 10 4 2 2" xfId="25102"/>
    <cellStyle name="RowTitles-Detail 2 2 10 4 3" xfId="25103"/>
    <cellStyle name="RowTitles-Detail 2 2 10 5" xfId="25104"/>
    <cellStyle name="RowTitles-Detail 2 2 10 5 2" xfId="25105"/>
    <cellStyle name="RowTitles-Detail 2 2 10 5 2 2" xfId="25106"/>
    <cellStyle name="RowTitles-Detail 2 2 10 6" xfId="25107"/>
    <cellStyle name="RowTitles-Detail 2 2 10 6 2" xfId="25108"/>
    <cellStyle name="RowTitles-Detail 2 2 10 7" xfId="25109"/>
    <cellStyle name="RowTitles-Detail 2 2 11" xfId="25110"/>
    <cellStyle name="RowTitles-Detail 2 2 11 2" xfId="25111"/>
    <cellStyle name="RowTitles-Detail 2 2 11 2 2" xfId="25112"/>
    <cellStyle name="RowTitles-Detail 2 2 11 2 2 2" xfId="25113"/>
    <cellStyle name="RowTitles-Detail 2 2 11 2 2 2 2" xfId="25114"/>
    <cellStyle name="RowTitles-Detail 2 2 11 2 2 3" xfId="25115"/>
    <cellStyle name="RowTitles-Detail 2 2 11 2 3" xfId="25116"/>
    <cellStyle name="RowTitles-Detail 2 2 11 2 3 2" xfId="25117"/>
    <cellStyle name="RowTitles-Detail 2 2 11 2 3 2 2" xfId="25118"/>
    <cellStyle name="RowTitles-Detail 2 2 11 2 4" xfId="25119"/>
    <cellStyle name="RowTitles-Detail 2 2 11 2 4 2" xfId="25120"/>
    <cellStyle name="RowTitles-Detail 2 2 11 2 5" xfId="25121"/>
    <cellStyle name="RowTitles-Detail 2 2 11 3" xfId="25122"/>
    <cellStyle name="RowTitles-Detail 2 2 11 3 2" xfId="25123"/>
    <cellStyle name="RowTitles-Detail 2 2 11 3 2 2" xfId="25124"/>
    <cellStyle name="RowTitles-Detail 2 2 11 3 2 2 2" xfId="25125"/>
    <cellStyle name="RowTitles-Detail 2 2 11 3 2 3" xfId="25126"/>
    <cellStyle name="RowTitles-Detail 2 2 11 3 3" xfId="25127"/>
    <cellStyle name="RowTitles-Detail 2 2 11 3 3 2" xfId="25128"/>
    <cellStyle name="RowTitles-Detail 2 2 11 3 3 2 2" xfId="25129"/>
    <cellStyle name="RowTitles-Detail 2 2 11 3 4" xfId="25130"/>
    <cellStyle name="RowTitles-Detail 2 2 11 3 4 2" xfId="25131"/>
    <cellStyle name="RowTitles-Detail 2 2 11 3 5" xfId="25132"/>
    <cellStyle name="RowTitles-Detail 2 2 11 4" xfId="25133"/>
    <cellStyle name="RowTitles-Detail 2 2 11 4 2" xfId="25134"/>
    <cellStyle name="RowTitles-Detail 2 2 11 4 2 2" xfId="25135"/>
    <cellStyle name="RowTitles-Detail 2 2 11 4 3" xfId="25136"/>
    <cellStyle name="RowTitles-Detail 2 2 11 5" xfId="25137"/>
    <cellStyle name="RowTitles-Detail 2 2 11 5 2" xfId="25138"/>
    <cellStyle name="RowTitles-Detail 2 2 11 5 2 2" xfId="25139"/>
    <cellStyle name="RowTitles-Detail 2 2 11 6" xfId="25140"/>
    <cellStyle name="RowTitles-Detail 2 2 11 6 2" xfId="25141"/>
    <cellStyle name="RowTitles-Detail 2 2 11 7" xfId="25142"/>
    <cellStyle name="RowTitles-Detail 2 2 12" xfId="25143"/>
    <cellStyle name="RowTitles-Detail 2 2 12 2" xfId="25144"/>
    <cellStyle name="RowTitles-Detail 2 2 12 2 2" xfId="25145"/>
    <cellStyle name="RowTitles-Detail 2 2 12 2 2 2" xfId="25146"/>
    <cellStyle name="RowTitles-Detail 2 2 12 2 3" xfId="25147"/>
    <cellStyle name="RowTitles-Detail 2 2 12 3" xfId="25148"/>
    <cellStyle name="RowTitles-Detail 2 2 12 3 2" xfId="25149"/>
    <cellStyle name="RowTitles-Detail 2 2 12 3 2 2" xfId="25150"/>
    <cellStyle name="RowTitles-Detail 2 2 12 4" xfId="25151"/>
    <cellStyle name="RowTitles-Detail 2 2 12 4 2" xfId="25152"/>
    <cellStyle name="RowTitles-Detail 2 2 12 5" xfId="25153"/>
    <cellStyle name="RowTitles-Detail 2 2 13" xfId="25154"/>
    <cellStyle name="RowTitles-Detail 2 2 13 2" xfId="25155"/>
    <cellStyle name="RowTitles-Detail 2 2 13 2 2" xfId="25156"/>
    <cellStyle name="RowTitles-Detail 2 2 14" xfId="25157"/>
    <cellStyle name="RowTitles-Detail 2 2 14 2" xfId="25158"/>
    <cellStyle name="RowTitles-Detail 2 2 15" xfId="25159"/>
    <cellStyle name="RowTitles-Detail 2 2 15 2" xfId="25160"/>
    <cellStyle name="RowTitles-Detail 2 2 15 2 2" xfId="25161"/>
    <cellStyle name="RowTitles-Detail 2 2 16" xfId="25162"/>
    <cellStyle name="RowTitles-Detail 2 2 17" xfId="25163"/>
    <cellStyle name="RowTitles-Detail 2 2 2" xfId="25164"/>
    <cellStyle name="RowTitles-Detail 2 2 2 10" xfId="25165"/>
    <cellStyle name="RowTitles-Detail 2 2 2 10 2" xfId="25166"/>
    <cellStyle name="RowTitles-Detail 2 2 2 10 2 2" xfId="25167"/>
    <cellStyle name="RowTitles-Detail 2 2 2 10 2 2 2" xfId="25168"/>
    <cellStyle name="RowTitles-Detail 2 2 2 10 2 2 2 2" xfId="25169"/>
    <cellStyle name="RowTitles-Detail 2 2 2 10 2 2 3" xfId="25170"/>
    <cellStyle name="RowTitles-Detail 2 2 2 10 2 3" xfId="25171"/>
    <cellStyle name="RowTitles-Detail 2 2 2 10 2 3 2" xfId="25172"/>
    <cellStyle name="RowTitles-Detail 2 2 2 10 2 3 2 2" xfId="25173"/>
    <cellStyle name="RowTitles-Detail 2 2 2 10 2 4" xfId="25174"/>
    <cellStyle name="RowTitles-Detail 2 2 2 10 2 4 2" xfId="25175"/>
    <cellStyle name="RowTitles-Detail 2 2 2 10 2 5" xfId="25176"/>
    <cellStyle name="RowTitles-Detail 2 2 2 10 3" xfId="25177"/>
    <cellStyle name="RowTitles-Detail 2 2 2 10 3 2" xfId="25178"/>
    <cellStyle name="RowTitles-Detail 2 2 2 10 3 2 2" xfId="25179"/>
    <cellStyle name="RowTitles-Detail 2 2 2 10 3 2 2 2" xfId="25180"/>
    <cellStyle name="RowTitles-Detail 2 2 2 10 3 2 3" xfId="25181"/>
    <cellStyle name="RowTitles-Detail 2 2 2 10 3 3" xfId="25182"/>
    <cellStyle name="RowTitles-Detail 2 2 2 10 3 3 2" xfId="25183"/>
    <cellStyle name="RowTitles-Detail 2 2 2 10 3 3 2 2" xfId="25184"/>
    <cellStyle name="RowTitles-Detail 2 2 2 10 3 4" xfId="25185"/>
    <cellStyle name="RowTitles-Detail 2 2 2 10 3 4 2" xfId="25186"/>
    <cellStyle name="RowTitles-Detail 2 2 2 10 3 5" xfId="25187"/>
    <cellStyle name="RowTitles-Detail 2 2 2 10 4" xfId="25188"/>
    <cellStyle name="RowTitles-Detail 2 2 2 10 4 2" xfId="25189"/>
    <cellStyle name="RowTitles-Detail 2 2 2 10 4 2 2" xfId="25190"/>
    <cellStyle name="RowTitles-Detail 2 2 2 10 4 3" xfId="25191"/>
    <cellStyle name="RowTitles-Detail 2 2 2 10 5" xfId="25192"/>
    <cellStyle name="RowTitles-Detail 2 2 2 10 5 2" xfId="25193"/>
    <cellStyle name="RowTitles-Detail 2 2 2 10 5 2 2" xfId="25194"/>
    <cellStyle name="RowTitles-Detail 2 2 2 10 6" xfId="25195"/>
    <cellStyle name="RowTitles-Detail 2 2 2 10 6 2" xfId="25196"/>
    <cellStyle name="RowTitles-Detail 2 2 2 10 7" xfId="25197"/>
    <cellStyle name="RowTitles-Detail 2 2 2 11" xfId="25198"/>
    <cellStyle name="RowTitles-Detail 2 2 2 11 2" xfId="25199"/>
    <cellStyle name="RowTitles-Detail 2 2 2 11 2 2" xfId="25200"/>
    <cellStyle name="RowTitles-Detail 2 2 2 11 2 2 2" xfId="25201"/>
    <cellStyle name="RowTitles-Detail 2 2 2 11 2 3" xfId="25202"/>
    <cellStyle name="RowTitles-Detail 2 2 2 11 3" xfId="25203"/>
    <cellStyle name="RowTitles-Detail 2 2 2 11 3 2" xfId="25204"/>
    <cellStyle name="RowTitles-Detail 2 2 2 11 3 2 2" xfId="25205"/>
    <cellStyle name="RowTitles-Detail 2 2 2 11 4" xfId="25206"/>
    <cellStyle name="RowTitles-Detail 2 2 2 11 4 2" xfId="25207"/>
    <cellStyle name="RowTitles-Detail 2 2 2 11 5" xfId="25208"/>
    <cellStyle name="RowTitles-Detail 2 2 2 12" xfId="25209"/>
    <cellStyle name="RowTitles-Detail 2 2 2 12 2" xfId="25210"/>
    <cellStyle name="RowTitles-Detail 2 2 2 13" xfId="25211"/>
    <cellStyle name="RowTitles-Detail 2 2 2 13 2" xfId="25212"/>
    <cellStyle name="RowTitles-Detail 2 2 2 13 2 2" xfId="25213"/>
    <cellStyle name="RowTitles-Detail 2 2 2 2" xfId="25214"/>
    <cellStyle name="RowTitles-Detail 2 2 2 2 10" xfId="25215"/>
    <cellStyle name="RowTitles-Detail 2 2 2 2 10 2" xfId="25216"/>
    <cellStyle name="RowTitles-Detail 2 2 2 2 10 2 2" xfId="25217"/>
    <cellStyle name="RowTitles-Detail 2 2 2 2 10 2 2 2" xfId="25218"/>
    <cellStyle name="RowTitles-Detail 2 2 2 2 10 2 3" xfId="25219"/>
    <cellStyle name="RowTitles-Detail 2 2 2 2 10 3" xfId="25220"/>
    <cellStyle name="RowTitles-Detail 2 2 2 2 10 3 2" xfId="25221"/>
    <cellStyle name="RowTitles-Detail 2 2 2 2 10 3 2 2" xfId="25222"/>
    <cellStyle name="RowTitles-Detail 2 2 2 2 10 4" xfId="25223"/>
    <cellStyle name="RowTitles-Detail 2 2 2 2 10 4 2" xfId="25224"/>
    <cellStyle name="RowTitles-Detail 2 2 2 2 10 5" xfId="25225"/>
    <cellStyle name="RowTitles-Detail 2 2 2 2 11" xfId="25226"/>
    <cellStyle name="RowTitles-Detail 2 2 2 2 11 2" xfId="25227"/>
    <cellStyle name="RowTitles-Detail 2 2 2 2 12" xfId="25228"/>
    <cellStyle name="RowTitles-Detail 2 2 2 2 12 2" xfId="25229"/>
    <cellStyle name="RowTitles-Detail 2 2 2 2 12 2 2" xfId="25230"/>
    <cellStyle name="RowTitles-Detail 2 2 2 2 2" xfId="25231"/>
    <cellStyle name="RowTitles-Detail 2 2 2 2 2 2" xfId="25232"/>
    <cellStyle name="RowTitles-Detail 2 2 2 2 2 2 2" xfId="25233"/>
    <cellStyle name="RowTitles-Detail 2 2 2 2 2 2 2 2" xfId="25234"/>
    <cellStyle name="RowTitles-Detail 2 2 2 2 2 2 2 2 2" xfId="25235"/>
    <cellStyle name="RowTitles-Detail 2 2 2 2 2 2 2 2 2 2" xfId="25236"/>
    <cellStyle name="RowTitles-Detail 2 2 2 2 2 2 2 2 3" xfId="25237"/>
    <cellStyle name="RowTitles-Detail 2 2 2 2 2 2 2 3" xfId="25238"/>
    <cellStyle name="RowTitles-Detail 2 2 2 2 2 2 2 3 2" xfId="25239"/>
    <cellStyle name="RowTitles-Detail 2 2 2 2 2 2 2 3 2 2" xfId="25240"/>
    <cellStyle name="RowTitles-Detail 2 2 2 2 2 2 2 4" xfId="25241"/>
    <cellStyle name="RowTitles-Detail 2 2 2 2 2 2 2 4 2" xfId="25242"/>
    <cellStyle name="RowTitles-Detail 2 2 2 2 2 2 2 5" xfId="25243"/>
    <cellStyle name="RowTitles-Detail 2 2 2 2 2 2 3" xfId="25244"/>
    <cellStyle name="RowTitles-Detail 2 2 2 2 2 2 3 2" xfId="25245"/>
    <cellStyle name="RowTitles-Detail 2 2 2 2 2 2 3 2 2" xfId="25246"/>
    <cellStyle name="RowTitles-Detail 2 2 2 2 2 2 3 2 2 2" xfId="25247"/>
    <cellStyle name="RowTitles-Detail 2 2 2 2 2 2 3 2 3" xfId="25248"/>
    <cellStyle name="RowTitles-Detail 2 2 2 2 2 2 3 3" xfId="25249"/>
    <cellStyle name="RowTitles-Detail 2 2 2 2 2 2 3 3 2" xfId="25250"/>
    <cellStyle name="RowTitles-Detail 2 2 2 2 2 2 3 3 2 2" xfId="25251"/>
    <cellStyle name="RowTitles-Detail 2 2 2 2 2 2 3 4" xfId="25252"/>
    <cellStyle name="RowTitles-Detail 2 2 2 2 2 2 3 4 2" xfId="25253"/>
    <cellStyle name="RowTitles-Detail 2 2 2 2 2 2 3 5" xfId="25254"/>
    <cellStyle name="RowTitles-Detail 2 2 2 2 2 2 4" xfId="25255"/>
    <cellStyle name="RowTitles-Detail 2 2 2 2 2 2 4 2" xfId="25256"/>
    <cellStyle name="RowTitles-Detail 2 2 2 2 2 2 5" xfId="25257"/>
    <cellStyle name="RowTitles-Detail 2 2 2 2 2 2 5 2" xfId="25258"/>
    <cellStyle name="RowTitles-Detail 2 2 2 2 2 2 5 2 2" xfId="25259"/>
    <cellStyle name="RowTitles-Detail 2 2 2 2 2 3" xfId="25260"/>
    <cellStyle name="RowTitles-Detail 2 2 2 2 2 3 2" xfId="25261"/>
    <cellStyle name="RowTitles-Detail 2 2 2 2 2 3 2 2" xfId="25262"/>
    <cellStyle name="RowTitles-Detail 2 2 2 2 2 3 2 2 2" xfId="25263"/>
    <cellStyle name="RowTitles-Detail 2 2 2 2 2 3 2 2 2 2" xfId="25264"/>
    <cellStyle name="RowTitles-Detail 2 2 2 2 2 3 2 2 3" xfId="25265"/>
    <cellStyle name="RowTitles-Detail 2 2 2 2 2 3 2 3" xfId="25266"/>
    <cellStyle name="RowTitles-Detail 2 2 2 2 2 3 2 3 2" xfId="25267"/>
    <cellStyle name="RowTitles-Detail 2 2 2 2 2 3 2 3 2 2" xfId="25268"/>
    <cellStyle name="RowTitles-Detail 2 2 2 2 2 3 2 4" xfId="25269"/>
    <cellStyle name="RowTitles-Detail 2 2 2 2 2 3 2 4 2" xfId="25270"/>
    <cellStyle name="RowTitles-Detail 2 2 2 2 2 3 2 5" xfId="25271"/>
    <cellStyle name="RowTitles-Detail 2 2 2 2 2 3 3" xfId="25272"/>
    <cellStyle name="RowTitles-Detail 2 2 2 2 2 3 3 2" xfId="25273"/>
    <cellStyle name="RowTitles-Detail 2 2 2 2 2 3 3 2 2" xfId="25274"/>
    <cellStyle name="RowTitles-Detail 2 2 2 2 2 3 3 2 2 2" xfId="25275"/>
    <cellStyle name="RowTitles-Detail 2 2 2 2 2 3 3 2 3" xfId="25276"/>
    <cellStyle name="RowTitles-Detail 2 2 2 2 2 3 3 3" xfId="25277"/>
    <cellStyle name="RowTitles-Detail 2 2 2 2 2 3 3 3 2" xfId="25278"/>
    <cellStyle name="RowTitles-Detail 2 2 2 2 2 3 3 3 2 2" xfId="25279"/>
    <cellStyle name="RowTitles-Detail 2 2 2 2 2 3 3 4" xfId="25280"/>
    <cellStyle name="RowTitles-Detail 2 2 2 2 2 3 3 4 2" xfId="25281"/>
    <cellStyle name="RowTitles-Detail 2 2 2 2 2 3 3 5" xfId="25282"/>
    <cellStyle name="RowTitles-Detail 2 2 2 2 2 3 4" xfId="25283"/>
    <cellStyle name="RowTitles-Detail 2 2 2 2 2 3 4 2" xfId="25284"/>
    <cellStyle name="RowTitles-Detail 2 2 2 2 2 3 5" xfId="25285"/>
    <cellStyle name="RowTitles-Detail 2 2 2 2 2 3 5 2" xfId="25286"/>
    <cellStyle name="RowTitles-Detail 2 2 2 2 2 3 5 2 2" xfId="25287"/>
    <cellStyle name="RowTitles-Detail 2 2 2 2 2 3 5 3" xfId="25288"/>
    <cellStyle name="RowTitles-Detail 2 2 2 2 2 3 6" xfId="25289"/>
    <cellStyle name="RowTitles-Detail 2 2 2 2 2 3 6 2" xfId="25290"/>
    <cellStyle name="RowTitles-Detail 2 2 2 2 2 3 6 2 2" xfId="25291"/>
    <cellStyle name="RowTitles-Detail 2 2 2 2 2 3 7" xfId="25292"/>
    <cellStyle name="RowTitles-Detail 2 2 2 2 2 3 7 2" xfId="25293"/>
    <cellStyle name="RowTitles-Detail 2 2 2 2 2 3 8" xfId="25294"/>
    <cellStyle name="RowTitles-Detail 2 2 2 2 2 4" xfId="25295"/>
    <cellStyle name="RowTitles-Detail 2 2 2 2 2 4 2" xfId="25296"/>
    <cellStyle name="RowTitles-Detail 2 2 2 2 2 4 2 2" xfId="25297"/>
    <cellStyle name="RowTitles-Detail 2 2 2 2 2 4 2 2 2" xfId="25298"/>
    <cellStyle name="RowTitles-Detail 2 2 2 2 2 4 2 2 2 2" xfId="25299"/>
    <cellStyle name="RowTitles-Detail 2 2 2 2 2 4 2 2 3" xfId="25300"/>
    <cellStyle name="RowTitles-Detail 2 2 2 2 2 4 2 3" xfId="25301"/>
    <cellStyle name="RowTitles-Detail 2 2 2 2 2 4 2 3 2" xfId="25302"/>
    <cellStyle name="RowTitles-Detail 2 2 2 2 2 4 2 3 2 2" xfId="25303"/>
    <cellStyle name="RowTitles-Detail 2 2 2 2 2 4 2 4" xfId="25304"/>
    <cellStyle name="RowTitles-Detail 2 2 2 2 2 4 2 4 2" xfId="25305"/>
    <cellStyle name="RowTitles-Detail 2 2 2 2 2 4 2 5" xfId="25306"/>
    <cellStyle name="RowTitles-Detail 2 2 2 2 2 4 3" xfId="25307"/>
    <cellStyle name="RowTitles-Detail 2 2 2 2 2 4 3 2" xfId="25308"/>
    <cellStyle name="RowTitles-Detail 2 2 2 2 2 4 3 2 2" xfId="25309"/>
    <cellStyle name="RowTitles-Detail 2 2 2 2 2 4 3 2 2 2" xfId="25310"/>
    <cellStyle name="RowTitles-Detail 2 2 2 2 2 4 3 2 3" xfId="25311"/>
    <cellStyle name="RowTitles-Detail 2 2 2 2 2 4 3 3" xfId="25312"/>
    <cellStyle name="RowTitles-Detail 2 2 2 2 2 4 3 3 2" xfId="25313"/>
    <cellStyle name="RowTitles-Detail 2 2 2 2 2 4 3 3 2 2" xfId="25314"/>
    <cellStyle name="RowTitles-Detail 2 2 2 2 2 4 3 4" xfId="25315"/>
    <cellStyle name="RowTitles-Detail 2 2 2 2 2 4 3 4 2" xfId="25316"/>
    <cellStyle name="RowTitles-Detail 2 2 2 2 2 4 3 5" xfId="25317"/>
    <cellStyle name="RowTitles-Detail 2 2 2 2 2 4 4" xfId="25318"/>
    <cellStyle name="RowTitles-Detail 2 2 2 2 2 4 4 2" xfId="25319"/>
    <cellStyle name="RowTitles-Detail 2 2 2 2 2 4 4 2 2" xfId="25320"/>
    <cellStyle name="RowTitles-Detail 2 2 2 2 2 4 4 3" xfId="25321"/>
    <cellStyle name="RowTitles-Detail 2 2 2 2 2 4 5" xfId="25322"/>
    <cellStyle name="RowTitles-Detail 2 2 2 2 2 4 5 2" xfId="25323"/>
    <cellStyle name="RowTitles-Detail 2 2 2 2 2 4 5 2 2" xfId="25324"/>
    <cellStyle name="RowTitles-Detail 2 2 2 2 2 4 6" xfId="25325"/>
    <cellStyle name="RowTitles-Detail 2 2 2 2 2 4 6 2" xfId="25326"/>
    <cellStyle name="RowTitles-Detail 2 2 2 2 2 4 7" xfId="25327"/>
    <cellStyle name="RowTitles-Detail 2 2 2 2 2 5" xfId="25328"/>
    <cellStyle name="RowTitles-Detail 2 2 2 2 2 5 2" xfId="25329"/>
    <cellStyle name="RowTitles-Detail 2 2 2 2 2 5 2 2" xfId="25330"/>
    <cellStyle name="RowTitles-Detail 2 2 2 2 2 5 2 2 2" xfId="25331"/>
    <cellStyle name="RowTitles-Detail 2 2 2 2 2 5 2 2 2 2" xfId="25332"/>
    <cellStyle name="RowTitles-Detail 2 2 2 2 2 5 2 2 3" xfId="25333"/>
    <cellStyle name="RowTitles-Detail 2 2 2 2 2 5 2 3" xfId="25334"/>
    <cellStyle name="RowTitles-Detail 2 2 2 2 2 5 2 3 2" xfId="25335"/>
    <cellStyle name="RowTitles-Detail 2 2 2 2 2 5 2 3 2 2" xfId="25336"/>
    <cellStyle name="RowTitles-Detail 2 2 2 2 2 5 2 4" xfId="25337"/>
    <cellStyle name="RowTitles-Detail 2 2 2 2 2 5 2 4 2" xfId="25338"/>
    <cellStyle name="RowTitles-Detail 2 2 2 2 2 5 2 5" xfId="25339"/>
    <cellStyle name="RowTitles-Detail 2 2 2 2 2 5 3" xfId="25340"/>
    <cellStyle name="RowTitles-Detail 2 2 2 2 2 5 3 2" xfId="25341"/>
    <cellStyle name="RowTitles-Detail 2 2 2 2 2 5 3 2 2" xfId="25342"/>
    <cellStyle name="RowTitles-Detail 2 2 2 2 2 5 3 2 2 2" xfId="25343"/>
    <cellStyle name="RowTitles-Detail 2 2 2 2 2 5 3 2 3" xfId="25344"/>
    <cellStyle name="RowTitles-Detail 2 2 2 2 2 5 3 3" xfId="25345"/>
    <cellStyle name="RowTitles-Detail 2 2 2 2 2 5 3 3 2" xfId="25346"/>
    <cellStyle name="RowTitles-Detail 2 2 2 2 2 5 3 3 2 2" xfId="25347"/>
    <cellStyle name="RowTitles-Detail 2 2 2 2 2 5 3 4" xfId="25348"/>
    <cellStyle name="RowTitles-Detail 2 2 2 2 2 5 3 4 2" xfId="25349"/>
    <cellStyle name="RowTitles-Detail 2 2 2 2 2 5 3 5" xfId="25350"/>
    <cellStyle name="RowTitles-Detail 2 2 2 2 2 5 4" xfId="25351"/>
    <cellStyle name="RowTitles-Detail 2 2 2 2 2 5 4 2" xfId="25352"/>
    <cellStyle name="RowTitles-Detail 2 2 2 2 2 5 4 2 2" xfId="25353"/>
    <cellStyle name="RowTitles-Detail 2 2 2 2 2 5 4 3" xfId="25354"/>
    <cellStyle name="RowTitles-Detail 2 2 2 2 2 5 5" xfId="25355"/>
    <cellStyle name="RowTitles-Detail 2 2 2 2 2 5 5 2" xfId="25356"/>
    <cellStyle name="RowTitles-Detail 2 2 2 2 2 5 5 2 2" xfId="25357"/>
    <cellStyle name="RowTitles-Detail 2 2 2 2 2 5 6" xfId="25358"/>
    <cellStyle name="RowTitles-Detail 2 2 2 2 2 5 6 2" xfId="25359"/>
    <cellStyle name="RowTitles-Detail 2 2 2 2 2 5 7" xfId="25360"/>
    <cellStyle name="RowTitles-Detail 2 2 2 2 2 6" xfId="25361"/>
    <cellStyle name="RowTitles-Detail 2 2 2 2 2 6 2" xfId="25362"/>
    <cellStyle name="RowTitles-Detail 2 2 2 2 2 6 2 2" xfId="25363"/>
    <cellStyle name="RowTitles-Detail 2 2 2 2 2 6 2 2 2" xfId="25364"/>
    <cellStyle name="RowTitles-Detail 2 2 2 2 2 6 2 2 2 2" xfId="25365"/>
    <cellStyle name="RowTitles-Detail 2 2 2 2 2 6 2 2 3" xfId="25366"/>
    <cellStyle name="RowTitles-Detail 2 2 2 2 2 6 2 3" xfId="25367"/>
    <cellStyle name="RowTitles-Detail 2 2 2 2 2 6 2 3 2" xfId="25368"/>
    <cellStyle name="RowTitles-Detail 2 2 2 2 2 6 2 3 2 2" xfId="25369"/>
    <cellStyle name="RowTitles-Detail 2 2 2 2 2 6 2 4" xfId="25370"/>
    <cellStyle name="RowTitles-Detail 2 2 2 2 2 6 2 4 2" xfId="25371"/>
    <cellStyle name="RowTitles-Detail 2 2 2 2 2 6 2 5" xfId="25372"/>
    <cellStyle name="RowTitles-Detail 2 2 2 2 2 6 3" xfId="25373"/>
    <cellStyle name="RowTitles-Detail 2 2 2 2 2 6 3 2" xfId="25374"/>
    <cellStyle name="RowTitles-Detail 2 2 2 2 2 6 3 2 2" xfId="25375"/>
    <cellStyle name="RowTitles-Detail 2 2 2 2 2 6 3 2 2 2" xfId="25376"/>
    <cellStyle name="RowTitles-Detail 2 2 2 2 2 6 3 2 3" xfId="25377"/>
    <cellStyle name="RowTitles-Detail 2 2 2 2 2 6 3 3" xfId="25378"/>
    <cellStyle name="RowTitles-Detail 2 2 2 2 2 6 3 3 2" xfId="25379"/>
    <cellStyle name="RowTitles-Detail 2 2 2 2 2 6 3 3 2 2" xfId="25380"/>
    <cellStyle name="RowTitles-Detail 2 2 2 2 2 6 3 4" xfId="25381"/>
    <cellStyle name="RowTitles-Detail 2 2 2 2 2 6 3 4 2" xfId="25382"/>
    <cellStyle name="RowTitles-Detail 2 2 2 2 2 6 3 5" xfId="25383"/>
    <cellStyle name="RowTitles-Detail 2 2 2 2 2 6 4" xfId="25384"/>
    <cellStyle name="RowTitles-Detail 2 2 2 2 2 6 4 2" xfId="25385"/>
    <cellStyle name="RowTitles-Detail 2 2 2 2 2 6 4 2 2" xfId="25386"/>
    <cellStyle name="RowTitles-Detail 2 2 2 2 2 6 4 3" xfId="25387"/>
    <cellStyle name="RowTitles-Detail 2 2 2 2 2 6 5" xfId="25388"/>
    <cellStyle name="RowTitles-Detail 2 2 2 2 2 6 5 2" xfId="25389"/>
    <cellStyle name="RowTitles-Detail 2 2 2 2 2 6 5 2 2" xfId="25390"/>
    <cellStyle name="RowTitles-Detail 2 2 2 2 2 6 6" xfId="25391"/>
    <cellStyle name="RowTitles-Detail 2 2 2 2 2 6 6 2" xfId="25392"/>
    <cellStyle name="RowTitles-Detail 2 2 2 2 2 6 7" xfId="25393"/>
    <cellStyle name="RowTitles-Detail 2 2 2 2 2 7" xfId="25394"/>
    <cellStyle name="RowTitles-Detail 2 2 2 2 2 7 2" xfId="25395"/>
    <cellStyle name="RowTitles-Detail 2 2 2 2 2 7 2 2" xfId="25396"/>
    <cellStyle name="RowTitles-Detail 2 2 2 2 2 7 2 2 2" xfId="25397"/>
    <cellStyle name="RowTitles-Detail 2 2 2 2 2 7 2 3" xfId="25398"/>
    <cellStyle name="RowTitles-Detail 2 2 2 2 2 7 3" xfId="25399"/>
    <cellStyle name="RowTitles-Detail 2 2 2 2 2 7 3 2" xfId="25400"/>
    <cellStyle name="RowTitles-Detail 2 2 2 2 2 7 3 2 2" xfId="25401"/>
    <cellStyle name="RowTitles-Detail 2 2 2 2 2 7 4" xfId="25402"/>
    <cellStyle name="RowTitles-Detail 2 2 2 2 2 7 4 2" xfId="25403"/>
    <cellStyle name="RowTitles-Detail 2 2 2 2 2 7 5" xfId="25404"/>
    <cellStyle name="RowTitles-Detail 2 2 2 2 2 8" xfId="25405"/>
    <cellStyle name="RowTitles-Detail 2 2 2 2 2 8 2" xfId="25406"/>
    <cellStyle name="RowTitles-Detail 2 2 2 2 2 9" xfId="25407"/>
    <cellStyle name="RowTitles-Detail 2 2 2 2 2 9 2" xfId="25408"/>
    <cellStyle name="RowTitles-Detail 2 2 2 2 2 9 2 2" xfId="25409"/>
    <cellStyle name="RowTitles-Detail 2 2 2 2 2_STUD aligned by INSTIT" xfId="25410"/>
    <cellStyle name="RowTitles-Detail 2 2 2 2 3" xfId="25411"/>
    <cellStyle name="RowTitles-Detail 2 2 2 2 3 2" xfId="25412"/>
    <cellStyle name="RowTitles-Detail 2 2 2 2 3 2 2" xfId="25413"/>
    <cellStyle name="RowTitles-Detail 2 2 2 2 3 2 2 2" xfId="25414"/>
    <cellStyle name="RowTitles-Detail 2 2 2 2 3 2 2 2 2" xfId="25415"/>
    <cellStyle name="RowTitles-Detail 2 2 2 2 3 2 2 2 2 2" xfId="25416"/>
    <cellStyle name="RowTitles-Detail 2 2 2 2 3 2 2 2 3" xfId="25417"/>
    <cellStyle name="RowTitles-Detail 2 2 2 2 3 2 2 3" xfId="25418"/>
    <cellStyle name="RowTitles-Detail 2 2 2 2 3 2 2 3 2" xfId="25419"/>
    <cellStyle name="RowTitles-Detail 2 2 2 2 3 2 2 3 2 2" xfId="25420"/>
    <cellStyle name="RowTitles-Detail 2 2 2 2 3 2 2 4" xfId="25421"/>
    <cellStyle name="RowTitles-Detail 2 2 2 2 3 2 2 4 2" xfId="25422"/>
    <cellStyle name="RowTitles-Detail 2 2 2 2 3 2 2 5" xfId="25423"/>
    <cellStyle name="RowTitles-Detail 2 2 2 2 3 2 3" xfId="25424"/>
    <cellStyle name="RowTitles-Detail 2 2 2 2 3 2 3 2" xfId="25425"/>
    <cellStyle name="RowTitles-Detail 2 2 2 2 3 2 3 2 2" xfId="25426"/>
    <cellStyle name="RowTitles-Detail 2 2 2 2 3 2 3 2 2 2" xfId="25427"/>
    <cellStyle name="RowTitles-Detail 2 2 2 2 3 2 3 2 3" xfId="25428"/>
    <cellStyle name="RowTitles-Detail 2 2 2 2 3 2 3 3" xfId="25429"/>
    <cellStyle name="RowTitles-Detail 2 2 2 2 3 2 3 3 2" xfId="25430"/>
    <cellStyle name="RowTitles-Detail 2 2 2 2 3 2 3 3 2 2" xfId="25431"/>
    <cellStyle name="RowTitles-Detail 2 2 2 2 3 2 3 4" xfId="25432"/>
    <cellStyle name="RowTitles-Detail 2 2 2 2 3 2 3 4 2" xfId="25433"/>
    <cellStyle name="RowTitles-Detail 2 2 2 2 3 2 3 5" xfId="25434"/>
    <cellStyle name="RowTitles-Detail 2 2 2 2 3 2 4" xfId="25435"/>
    <cellStyle name="RowTitles-Detail 2 2 2 2 3 2 4 2" xfId="25436"/>
    <cellStyle name="RowTitles-Detail 2 2 2 2 3 2 5" xfId="25437"/>
    <cellStyle name="RowTitles-Detail 2 2 2 2 3 2 5 2" xfId="25438"/>
    <cellStyle name="RowTitles-Detail 2 2 2 2 3 2 5 2 2" xfId="25439"/>
    <cellStyle name="RowTitles-Detail 2 2 2 2 3 2 5 3" xfId="25440"/>
    <cellStyle name="RowTitles-Detail 2 2 2 2 3 2 6" xfId="25441"/>
    <cellStyle name="RowTitles-Detail 2 2 2 2 3 2 6 2" xfId="25442"/>
    <cellStyle name="RowTitles-Detail 2 2 2 2 3 2 6 2 2" xfId="25443"/>
    <cellStyle name="RowTitles-Detail 2 2 2 2 3 2 7" xfId="25444"/>
    <cellStyle name="RowTitles-Detail 2 2 2 2 3 2 7 2" xfId="25445"/>
    <cellStyle name="RowTitles-Detail 2 2 2 2 3 2 8" xfId="25446"/>
    <cellStyle name="RowTitles-Detail 2 2 2 2 3 3" xfId="25447"/>
    <cellStyle name="RowTitles-Detail 2 2 2 2 3 3 2" xfId="25448"/>
    <cellStyle name="RowTitles-Detail 2 2 2 2 3 3 2 2" xfId="25449"/>
    <cellStyle name="RowTitles-Detail 2 2 2 2 3 3 2 2 2" xfId="25450"/>
    <cellStyle name="RowTitles-Detail 2 2 2 2 3 3 2 2 2 2" xfId="25451"/>
    <cellStyle name="RowTitles-Detail 2 2 2 2 3 3 2 2 3" xfId="25452"/>
    <cellStyle name="RowTitles-Detail 2 2 2 2 3 3 2 3" xfId="25453"/>
    <cellStyle name="RowTitles-Detail 2 2 2 2 3 3 2 3 2" xfId="25454"/>
    <cellStyle name="RowTitles-Detail 2 2 2 2 3 3 2 3 2 2" xfId="25455"/>
    <cellStyle name="RowTitles-Detail 2 2 2 2 3 3 2 4" xfId="25456"/>
    <cellStyle name="RowTitles-Detail 2 2 2 2 3 3 2 4 2" xfId="25457"/>
    <cellStyle name="RowTitles-Detail 2 2 2 2 3 3 2 5" xfId="25458"/>
    <cellStyle name="RowTitles-Detail 2 2 2 2 3 3 3" xfId="25459"/>
    <cellStyle name="RowTitles-Detail 2 2 2 2 3 3 3 2" xfId="25460"/>
    <cellStyle name="RowTitles-Detail 2 2 2 2 3 3 3 2 2" xfId="25461"/>
    <cellStyle name="RowTitles-Detail 2 2 2 2 3 3 3 2 2 2" xfId="25462"/>
    <cellStyle name="RowTitles-Detail 2 2 2 2 3 3 3 2 3" xfId="25463"/>
    <cellStyle name="RowTitles-Detail 2 2 2 2 3 3 3 3" xfId="25464"/>
    <cellStyle name="RowTitles-Detail 2 2 2 2 3 3 3 3 2" xfId="25465"/>
    <cellStyle name="RowTitles-Detail 2 2 2 2 3 3 3 3 2 2" xfId="25466"/>
    <cellStyle name="RowTitles-Detail 2 2 2 2 3 3 3 4" xfId="25467"/>
    <cellStyle name="RowTitles-Detail 2 2 2 2 3 3 3 4 2" xfId="25468"/>
    <cellStyle name="RowTitles-Detail 2 2 2 2 3 3 3 5" xfId="25469"/>
    <cellStyle name="RowTitles-Detail 2 2 2 2 3 3 4" xfId="25470"/>
    <cellStyle name="RowTitles-Detail 2 2 2 2 3 3 4 2" xfId="25471"/>
    <cellStyle name="RowTitles-Detail 2 2 2 2 3 3 5" xfId="25472"/>
    <cellStyle name="RowTitles-Detail 2 2 2 2 3 3 5 2" xfId="25473"/>
    <cellStyle name="RowTitles-Detail 2 2 2 2 3 3 5 2 2" xfId="25474"/>
    <cellStyle name="RowTitles-Detail 2 2 2 2 3 4" xfId="25475"/>
    <cellStyle name="RowTitles-Detail 2 2 2 2 3 4 2" xfId="25476"/>
    <cellStyle name="RowTitles-Detail 2 2 2 2 3 4 2 2" xfId="25477"/>
    <cellStyle name="RowTitles-Detail 2 2 2 2 3 4 2 2 2" xfId="25478"/>
    <cellStyle name="RowTitles-Detail 2 2 2 2 3 4 2 2 2 2" xfId="25479"/>
    <cellStyle name="RowTitles-Detail 2 2 2 2 3 4 2 2 3" xfId="25480"/>
    <cellStyle name="RowTitles-Detail 2 2 2 2 3 4 2 3" xfId="25481"/>
    <cellStyle name="RowTitles-Detail 2 2 2 2 3 4 2 3 2" xfId="25482"/>
    <cellStyle name="RowTitles-Detail 2 2 2 2 3 4 2 3 2 2" xfId="25483"/>
    <cellStyle name="RowTitles-Detail 2 2 2 2 3 4 2 4" xfId="25484"/>
    <cellStyle name="RowTitles-Detail 2 2 2 2 3 4 2 4 2" xfId="25485"/>
    <cellStyle name="RowTitles-Detail 2 2 2 2 3 4 2 5" xfId="25486"/>
    <cellStyle name="RowTitles-Detail 2 2 2 2 3 4 3" xfId="25487"/>
    <cellStyle name="RowTitles-Detail 2 2 2 2 3 4 3 2" xfId="25488"/>
    <cellStyle name="RowTitles-Detail 2 2 2 2 3 4 3 2 2" xfId="25489"/>
    <cellStyle name="RowTitles-Detail 2 2 2 2 3 4 3 2 2 2" xfId="25490"/>
    <cellStyle name="RowTitles-Detail 2 2 2 2 3 4 3 2 3" xfId="25491"/>
    <cellStyle name="RowTitles-Detail 2 2 2 2 3 4 3 3" xfId="25492"/>
    <cellStyle name="RowTitles-Detail 2 2 2 2 3 4 3 3 2" xfId="25493"/>
    <cellStyle name="RowTitles-Detail 2 2 2 2 3 4 3 3 2 2" xfId="25494"/>
    <cellStyle name="RowTitles-Detail 2 2 2 2 3 4 3 4" xfId="25495"/>
    <cellStyle name="RowTitles-Detail 2 2 2 2 3 4 3 4 2" xfId="25496"/>
    <cellStyle name="RowTitles-Detail 2 2 2 2 3 4 3 5" xfId="25497"/>
    <cellStyle name="RowTitles-Detail 2 2 2 2 3 4 4" xfId="25498"/>
    <cellStyle name="RowTitles-Detail 2 2 2 2 3 4 4 2" xfId="25499"/>
    <cellStyle name="RowTitles-Detail 2 2 2 2 3 4 4 2 2" xfId="25500"/>
    <cellStyle name="RowTitles-Detail 2 2 2 2 3 4 4 3" xfId="25501"/>
    <cellStyle name="RowTitles-Detail 2 2 2 2 3 4 5" xfId="25502"/>
    <cellStyle name="RowTitles-Detail 2 2 2 2 3 4 5 2" xfId="25503"/>
    <cellStyle name="RowTitles-Detail 2 2 2 2 3 4 5 2 2" xfId="25504"/>
    <cellStyle name="RowTitles-Detail 2 2 2 2 3 4 6" xfId="25505"/>
    <cellStyle name="RowTitles-Detail 2 2 2 2 3 4 6 2" xfId="25506"/>
    <cellStyle name="RowTitles-Detail 2 2 2 2 3 4 7" xfId="25507"/>
    <cellStyle name="RowTitles-Detail 2 2 2 2 3 5" xfId="25508"/>
    <cellStyle name="RowTitles-Detail 2 2 2 2 3 5 2" xfId="25509"/>
    <cellStyle name="RowTitles-Detail 2 2 2 2 3 5 2 2" xfId="25510"/>
    <cellStyle name="RowTitles-Detail 2 2 2 2 3 5 2 2 2" xfId="25511"/>
    <cellStyle name="RowTitles-Detail 2 2 2 2 3 5 2 2 2 2" xfId="25512"/>
    <cellStyle name="RowTitles-Detail 2 2 2 2 3 5 2 2 3" xfId="25513"/>
    <cellStyle name="RowTitles-Detail 2 2 2 2 3 5 2 3" xfId="25514"/>
    <cellStyle name="RowTitles-Detail 2 2 2 2 3 5 2 3 2" xfId="25515"/>
    <cellStyle name="RowTitles-Detail 2 2 2 2 3 5 2 3 2 2" xfId="25516"/>
    <cellStyle name="RowTitles-Detail 2 2 2 2 3 5 2 4" xfId="25517"/>
    <cellStyle name="RowTitles-Detail 2 2 2 2 3 5 2 4 2" xfId="25518"/>
    <cellStyle name="RowTitles-Detail 2 2 2 2 3 5 2 5" xfId="25519"/>
    <cellStyle name="RowTitles-Detail 2 2 2 2 3 5 3" xfId="25520"/>
    <cellStyle name="RowTitles-Detail 2 2 2 2 3 5 3 2" xfId="25521"/>
    <cellStyle name="RowTitles-Detail 2 2 2 2 3 5 3 2 2" xfId="25522"/>
    <cellStyle name="RowTitles-Detail 2 2 2 2 3 5 3 2 2 2" xfId="25523"/>
    <cellStyle name="RowTitles-Detail 2 2 2 2 3 5 3 2 3" xfId="25524"/>
    <cellStyle name="RowTitles-Detail 2 2 2 2 3 5 3 3" xfId="25525"/>
    <cellStyle name="RowTitles-Detail 2 2 2 2 3 5 3 3 2" xfId="25526"/>
    <cellStyle name="RowTitles-Detail 2 2 2 2 3 5 3 3 2 2" xfId="25527"/>
    <cellStyle name="RowTitles-Detail 2 2 2 2 3 5 3 4" xfId="25528"/>
    <cellStyle name="RowTitles-Detail 2 2 2 2 3 5 3 4 2" xfId="25529"/>
    <cellStyle name="RowTitles-Detail 2 2 2 2 3 5 3 5" xfId="25530"/>
    <cellStyle name="RowTitles-Detail 2 2 2 2 3 5 4" xfId="25531"/>
    <cellStyle name="RowTitles-Detail 2 2 2 2 3 5 4 2" xfId="25532"/>
    <cellStyle name="RowTitles-Detail 2 2 2 2 3 5 4 2 2" xfId="25533"/>
    <cellStyle name="RowTitles-Detail 2 2 2 2 3 5 4 3" xfId="25534"/>
    <cellStyle name="RowTitles-Detail 2 2 2 2 3 5 5" xfId="25535"/>
    <cellStyle name="RowTitles-Detail 2 2 2 2 3 5 5 2" xfId="25536"/>
    <cellStyle name="RowTitles-Detail 2 2 2 2 3 5 5 2 2" xfId="25537"/>
    <cellStyle name="RowTitles-Detail 2 2 2 2 3 5 6" xfId="25538"/>
    <cellStyle name="RowTitles-Detail 2 2 2 2 3 5 6 2" xfId="25539"/>
    <cellStyle name="RowTitles-Detail 2 2 2 2 3 5 7" xfId="25540"/>
    <cellStyle name="RowTitles-Detail 2 2 2 2 3 6" xfId="25541"/>
    <cellStyle name="RowTitles-Detail 2 2 2 2 3 6 2" xfId="25542"/>
    <cellStyle name="RowTitles-Detail 2 2 2 2 3 6 2 2" xfId="25543"/>
    <cellStyle name="RowTitles-Detail 2 2 2 2 3 6 2 2 2" xfId="25544"/>
    <cellStyle name="RowTitles-Detail 2 2 2 2 3 6 2 2 2 2" xfId="25545"/>
    <cellStyle name="RowTitles-Detail 2 2 2 2 3 6 2 2 3" xfId="25546"/>
    <cellStyle name="RowTitles-Detail 2 2 2 2 3 6 2 3" xfId="25547"/>
    <cellStyle name="RowTitles-Detail 2 2 2 2 3 6 2 3 2" xfId="25548"/>
    <cellStyle name="RowTitles-Detail 2 2 2 2 3 6 2 3 2 2" xfId="25549"/>
    <cellStyle name="RowTitles-Detail 2 2 2 2 3 6 2 4" xfId="25550"/>
    <cellStyle name="RowTitles-Detail 2 2 2 2 3 6 2 4 2" xfId="25551"/>
    <cellStyle name="RowTitles-Detail 2 2 2 2 3 6 2 5" xfId="25552"/>
    <cellStyle name="RowTitles-Detail 2 2 2 2 3 6 3" xfId="25553"/>
    <cellStyle name="RowTitles-Detail 2 2 2 2 3 6 3 2" xfId="25554"/>
    <cellStyle name="RowTitles-Detail 2 2 2 2 3 6 3 2 2" xfId="25555"/>
    <cellStyle name="RowTitles-Detail 2 2 2 2 3 6 3 2 2 2" xfId="25556"/>
    <cellStyle name="RowTitles-Detail 2 2 2 2 3 6 3 2 3" xfId="25557"/>
    <cellStyle name="RowTitles-Detail 2 2 2 2 3 6 3 3" xfId="25558"/>
    <cellStyle name="RowTitles-Detail 2 2 2 2 3 6 3 3 2" xfId="25559"/>
    <cellStyle name="RowTitles-Detail 2 2 2 2 3 6 3 3 2 2" xfId="25560"/>
    <cellStyle name="RowTitles-Detail 2 2 2 2 3 6 3 4" xfId="25561"/>
    <cellStyle name="RowTitles-Detail 2 2 2 2 3 6 3 4 2" xfId="25562"/>
    <cellStyle name="RowTitles-Detail 2 2 2 2 3 6 3 5" xfId="25563"/>
    <cellStyle name="RowTitles-Detail 2 2 2 2 3 6 4" xfId="25564"/>
    <cellStyle name="RowTitles-Detail 2 2 2 2 3 6 4 2" xfId="25565"/>
    <cellStyle name="RowTitles-Detail 2 2 2 2 3 6 4 2 2" xfId="25566"/>
    <cellStyle name="RowTitles-Detail 2 2 2 2 3 6 4 3" xfId="25567"/>
    <cellStyle name="RowTitles-Detail 2 2 2 2 3 6 5" xfId="25568"/>
    <cellStyle name="RowTitles-Detail 2 2 2 2 3 6 5 2" xfId="25569"/>
    <cellStyle name="RowTitles-Detail 2 2 2 2 3 6 5 2 2" xfId="25570"/>
    <cellStyle name="RowTitles-Detail 2 2 2 2 3 6 6" xfId="25571"/>
    <cellStyle name="RowTitles-Detail 2 2 2 2 3 6 6 2" xfId="25572"/>
    <cellStyle name="RowTitles-Detail 2 2 2 2 3 6 7" xfId="25573"/>
    <cellStyle name="RowTitles-Detail 2 2 2 2 3 7" xfId="25574"/>
    <cellStyle name="RowTitles-Detail 2 2 2 2 3 7 2" xfId="25575"/>
    <cellStyle name="RowTitles-Detail 2 2 2 2 3 7 2 2" xfId="25576"/>
    <cellStyle name="RowTitles-Detail 2 2 2 2 3 7 2 2 2" xfId="25577"/>
    <cellStyle name="RowTitles-Detail 2 2 2 2 3 7 2 3" xfId="25578"/>
    <cellStyle name="RowTitles-Detail 2 2 2 2 3 7 3" xfId="25579"/>
    <cellStyle name="RowTitles-Detail 2 2 2 2 3 7 3 2" xfId="25580"/>
    <cellStyle name="RowTitles-Detail 2 2 2 2 3 7 3 2 2" xfId="25581"/>
    <cellStyle name="RowTitles-Detail 2 2 2 2 3 7 4" xfId="25582"/>
    <cellStyle name="RowTitles-Detail 2 2 2 2 3 7 4 2" xfId="25583"/>
    <cellStyle name="RowTitles-Detail 2 2 2 2 3 7 5" xfId="25584"/>
    <cellStyle name="RowTitles-Detail 2 2 2 2 3 8" xfId="25585"/>
    <cellStyle name="RowTitles-Detail 2 2 2 2 3 8 2" xfId="25586"/>
    <cellStyle name="RowTitles-Detail 2 2 2 2 3 8 2 2" xfId="25587"/>
    <cellStyle name="RowTitles-Detail 2 2 2 2 3 8 2 2 2" xfId="25588"/>
    <cellStyle name="RowTitles-Detail 2 2 2 2 3 8 2 3" xfId="25589"/>
    <cellStyle name="RowTitles-Detail 2 2 2 2 3 8 3" xfId="25590"/>
    <cellStyle name="RowTitles-Detail 2 2 2 2 3 8 3 2" xfId="25591"/>
    <cellStyle name="RowTitles-Detail 2 2 2 2 3 8 3 2 2" xfId="25592"/>
    <cellStyle name="RowTitles-Detail 2 2 2 2 3 8 4" xfId="25593"/>
    <cellStyle name="RowTitles-Detail 2 2 2 2 3 8 4 2" xfId="25594"/>
    <cellStyle name="RowTitles-Detail 2 2 2 2 3 8 5" xfId="25595"/>
    <cellStyle name="RowTitles-Detail 2 2 2 2 3 9" xfId="25596"/>
    <cellStyle name="RowTitles-Detail 2 2 2 2 3 9 2" xfId="25597"/>
    <cellStyle name="RowTitles-Detail 2 2 2 2 3 9 2 2" xfId="25598"/>
    <cellStyle name="RowTitles-Detail 2 2 2 2 3_STUD aligned by INSTIT" xfId="25599"/>
    <cellStyle name="RowTitles-Detail 2 2 2 2 4" xfId="25600"/>
    <cellStyle name="RowTitles-Detail 2 2 2 2 4 2" xfId="25601"/>
    <cellStyle name="RowTitles-Detail 2 2 2 2 4 2 2" xfId="25602"/>
    <cellStyle name="RowTitles-Detail 2 2 2 2 4 2 2 2" xfId="25603"/>
    <cellStyle name="RowTitles-Detail 2 2 2 2 4 2 2 2 2" xfId="25604"/>
    <cellStyle name="RowTitles-Detail 2 2 2 2 4 2 2 2 2 2" xfId="25605"/>
    <cellStyle name="RowTitles-Detail 2 2 2 2 4 2 2 2 3" xfId="25606"/>
    <cellStyle name="RowTitles-Detail 2 2 2 2 4 2 2 3" xfId="25607"/>
    <cellStyle name="RowTitles-Detail 2 2 2 2 4 2 2 3 2" xfId="25608"/>
    <cellStyle name="RowTitles-Detail 2 2 2 2 4 2 2 3 2 2" xfId="25609"/>
    <cellStyle name="RowTitles-Detail 2 2 2 2 4 2 2 4" xfId="25610"/>
    <cellStyle name="RowTitles-Detail 2 2 2 2 4 2 2 4 2" xfId="25611"/>
    <cellStyle name="RowTitles-Detail 2 2 2 2 4 2 2 5" xfId="25612"/>
    <cellStyle name="RowTitles-Detail 2 2 2 2 4 2 3" xfId="25613"/>
    <cellStyle name="RowTitles-Detail 2 2 2 2 4 2 3 2" xfId="25614"/>
    <cellStyle name="RowTitles-Detail 2 2 2 2 4 2 3 2 2" xfId="25615"/>
    <cellStyle name="RowTitles-Detail 2 2 2 2 4 2 3 2 2 2" xfId="25616"/>
    <cellStyle name="RowTitles-Detail 2 2 2 2 4 2 3 2 3" xfId="25617"/>
    <cellStyle name="RowTitles-Detail 2 2 2 2 4 2 3 3" xfId="25618"/>
    <cellStyle name="RowTitles-Detail 2 2 2 2 4 2 3 3 2" xfId="25619"/>
    <cellStyle name="RowTitles-Detail 2 2 2 2 4 2 3 3 2 2" xfId="25620"/>
    <cellStyle name="RowTitles-Detail 2 2 2 2 4 2 3 4" xfId="25621"/>
    <cellStyle name="RowTitles-Detail 2 2 2 2 4 2 3 4 2" xfId="25622"/>
    <cellStyle name="RowTitles-Detail 2 2 2 2 4 2 3 5" xfId="25623"/>
    <cellStyle name="RowTitles-Detail 2 2 2 2 4 2 4" xfId="25624"/>
    <cellStyle name="RowTitles-Detail 2 2 2 2 4 2 4 2" xfId="25625"/>
    <cellStyle name="RowTitles-Detail 2 2 2 2 4 2 5" xfId="25626"/>
    <cellStyle name="RowTitles-Detail 2 2 2 2 4 2 5 2" xfId="25627"/>
    <cellStyle name="RowTitles-Detail 2 2 2 2 4 2 5 2 2" xfId="25628"/>
    <cellStyle name="RowTitles-Detail 2 2 2 2 4 2 5 3" xfId="25629"/>
    <cellStyle name="RowTitles-Detail 2 2 2 2 4 2 6" xfId="25630"/>
    <cellStyle name="RowTitles-Detail 2 2 2 2 4 2 6 2" xfId="25631"/>
    <cellStyle name="RowTitles-Detail 2 2 2 2 4 2 6 2 2" xfId="25632"/>
    <cellStyle name="RowTitles-Detail 2 2 2 2 4 3" xfId="25633"/>
    <cellStyle name="RowTitles-Detail 2 2 2 2 4 3 2" xfId="25634"/>
    <cellStyle name="RowTitles-Detail 2 2 2 2 4 3 2 2" xfId="25635"/>
    <cellStyle name="RowTitles-Detail 2 2 2 2 4 3 2 2 2" xfId="25636"/>
    <cellStyle name="RowTitles-Detail 2 2 2 2 4 3 2 2 2 2" xfId="25637"/>
    <cellStyle name="RowTitles-Detail 2 2 2 2 4 3 2 2 3" xfId="25638"/>
    <cellStyle name="RowTitles-Detail 2 2 2 2 4 3 2 3" xfId="25639"/>
    <cellStyle name="RowTitles-Detail 2 2 2 2 4 3 2 3 2" xfId="25640"/>
    <cellStyle name="RowTitles-Detail 2 2 2 2 4 3 2 3 2 2" xfId="25641"/>
    <cellStyle name="RowTitles-Detail 2 2 2 2 4 3 2 4" xfId="25642"/>
    <cellStyle name="RowTitles-Detail 2 2 2 2 4 3 2 4 2" xfId="25643"/>
    <cellStyle name="RowTitles-Detail 2 2 2 2 4 3 2 5" xfId="25644"/>
    <cellStyle name="RowTitles-Detail 2 2 2 2 4 3 3" xfId="25645"/>
    <cellStyle name="RowTitles-Detail 2 2 2 2 4 3 3 2" xfId="25646"/>
    <cellStyle name="RowTitles-Detail 2 2 2 2 4 3 3 2 2" xfId="25647"/>
    <cellStyle name="RowTitles-Detail 2 2 2 2 4 3 3 2 2 2" xfId="25648"/>
    <cellStyle name="RowTitles-Detail 2 2 2 2 4 3 3 2 3" xfId="25649"/>
    <cellStyle name="RowTitles-Detail 2 2 2 2 4 3 3 3" xfId="25650"/>
    <cellStyle name="RowTitles-Detail 2 2 2 2 4 3 3 3 2" xfId="25651"/>
    <cellStyle name="RowTitles-Detail 2 2 2 2 4 3 3 3 2 2" xfId="25652"/>
    <cellStyle name="RowTitles-Detail 2 2 2 2 4 3 3 4" xfId="25653"/>
    <cellStyle name="RowTitles-Detail 2 2 2 2 4 3 3 4 2" xfId="25654"/>
    <cellStyle name="RowTitles-Detail 2 2 2 2 4 3 3 5" xfId="25655"/>
    <cellStyle name="RowTitles-Detail 2 2 2 2 4 3 4" xfId="25656"/>
    <cellStyle name="RowTitles-Detail 2 2 2 2 4 3 4 2" xfId="25657"/>
    <cellStyle name="RowTitles-Detail 2 2 2 2 4 3 5" xfId="25658"/>
    <cellStyle name="RowTitles-Detail 2 2 2 2 4 3 5 2" xfId="25659"/>
    <cellStyle name="RowTitles-Detail 2 2 2 2 4 3 5 2 2" xfId="25660"/>
    <cellStyle name="RowTitles-Detail 2 2 2 2 4 3 6" xfId="25661"/>
    <cellStyle name="RowTitles-Detail 2 2 2 2 4 3 6 2" xfId="25662"/>
    <cellStyle name="RowTitles-Detail 2 2 2 2 4 3 7" xfId="25663"/>
    <cellStyle name="RowTitles-Detail 2 2 2 2 4 4" xfId="25664"/>
    <cellStyle name="RowTitles-Detail 2 2 2 2 4 4 2" xfId="25665"/>
    <cellStyle name="RowTitles-Detail 2 2 2 2 4 4 2 2" xfId="25666"/>
    <cellStyle name="RowTitles-Detail 2 2 2 2 4 4 2 2 2" xfId="25667"/>
    <cellStyle name="RowTitles-Detail 2 2 2 2 4 4 2 2 2 2" xfId="25668"/>
    <cellStyle name="RowTitles-Detail 2 2 2 2 4 4 2 2 3" xfId="25669"/>
    <cellStyle name="RowTitles-Detail 2 2 2 2 4 4 2 3" xfId="25670"/>
    <cellStyle name="RowTitles-Detail 2 2 2 2 4 4 2 3 2" xfId="25671"/>
    <cellStyle name="RowTitles-Detail 2 2 2 2 4 4 2 3 2 2" xfId="25672"/>
    <cellStyle name="RowTitles-Detail 2 2 2 2 4 4 2 4" xfId="25673"/>
    <cellStyle name="RowTitles-Detail 2 2 2 2 4 4 2 4 2" xfId="25674"/>
    <cellStyle name="RowTitles-Detail 2 2 2 2 4 4 2 5" xfId="25675"/>
    <cellStyle name="RowTitles-Detail 2 2 2 2 4 4 3" xfId="25676"/>
    <cellStyle name="RowTitles-Detail 2 2 2 2 4 4 3 2" xfId="25677"/>
    <cellStyle name="RowTitles-Detail 2 2 2 2 4 4 3 2 2" xfId="25678"/>
    <cellStyle name="RowTitles-Detail 2 2 2 2 4 4 3 2 2 2" xfId="25679"/>
    <cellStyle name="RowTitles-Detail 2 2 2 2 4 4 3 2 3" xfId="25680"/>
    <cellStyle name="RowTitles-Detail 2 2 2 2 4 4 3 3" xfId="25681"/>
    <cellStyle name="RowTitles-Detail 2 2 2 2 4 4 3 3 2" xfId="25682"/>
    <cellStyle name="RowTitles-Detail 2 2 2 2 4 4 3 3 2 2" xfId="25683"/>
    <cellStyle name="RowTitles-Detail 2 2 2 2 4 4 3 4" xfId="25684"/>
    <cellStyle name="RowTitles-Detail 2 2 2 2 4 4 3 4 2" xfId="25685"/>
    <cellStyle name="RowTitles-Detail 2 2 2 2 4 4 3 5" xfId="25686"/>
    <cellStyle name="RowTitles-Detail 2 2 2 2 4 4 4" xfId="25687"/>
    <cellStyle name="RowTitles-Detail 2 2 2 2 4 4 4 2" xfId="25688"/>
    <cellStyle name="RowTitles-Detail 2 2 2 2 4 4 5" xfId="25689"/>
    <cellStyle name="RowTitles-Detail 2 2 2 2 4 4 5 2" xfId="25690"/>
    <cellStyle name="RowTitles-Detail 2 2 2 2 4 4 5 2 2" xfId="25691"/>
    <cellStyle name="RowTitles-Detail 2 2 2 2 4 4 5 3" xfId="25692"/>
    <cellStyle name="RowTitles-Detail 2 2 2 2 4 4 6" xfId="25693"/>
    <cellStyle name="RowTitles-Detail 2 2 2 2 4 4 6 2" xfId="25694"/>
    <cellStyle name="RowTitles-Detail 2 2 2 2 4 4 6 2 2" xfId="25695"/>
    <cellStyle name="RowTitles-Detail 2 2 2 2 4 4 7" xfId="25696"/>
    <cellStyle name="RowTitles-Detail 2 2 2 2 4 4 7 2" xfId="25697"/>
    <cellStyle name="RowTitles-Detail 2 2 2 2 4 4 8" xfId="25698"/>
    <cellStyle name="RowTitles-Detail 2 2 2 2 4 5" xfId="25699"/>
    <cellStyle name="RowTitles-Detail 2 2 2 2 4 5 2" xfId="25700"/>
    <cellStyle name="RowTitles-Detail 2 2 2 2 4 5 2 2" xfId="25701"/>
    <cellStyle name="RowTitles-Detail 2 2 2 2 4 5 2 2 2" xfId="25702"/>
    <cellStyle name="RowTitles-Detail 2 2 2 2 4 5 2 2 2 2" xfId="25703"/>
    <cellStyle name="RowTitles-Detail 2 2 2 2 4 5 2 2 3" xfId="25704"/>
    <cellStyle name="RowTitles-Detail 2 2 2 2 4 5 2 3" xfId="25705"/>
    <cellStyle name="RowTitles-Detail 2 2 2 2 4 5 2 3 2" xfId="25706"/>
    <cellStyle name="RowTitles-Detail 2 2 2 2 4 5 2 3 2 2" xfId="25707"/>
    <cellStyle name="RowTitles-Detail 2 2 2 2 4 5 2 4" xfId="25708"/>
    <cellStyle name="RowTitles-Detail 2 2 2 2 4 5 2 4 2" xfId="25709"/>
    <cellStyle name="RowTitles-Detail 2 2 2 2 4 5 2 5" xfId="25710"/>
    <cellStyle name="RowTitles-Detail 2 2 2 2 4 5 3" xfId="25711"/>
    <cellStyle name="RowTitles-Detail 2 2 2 2 4 5 3 2" xfId="25712"/>
    <cellStyle name="RowTitles-Detail 2 2 2 2 4 5 3 2 2" xfId="25713"/>
    <cellStyle name="RowTitles-Detail 2 2 2 2 4 5 3 2 2 2" xfId="25714"/>
    <cellStyle name="RowTitles-Detail 2 2 2 2 4 5 3 2 3" xfId="25715"/>
    <cellStyle name="RowTitles-Detail 2 2 2 2 4 5 3 3" xfId="25716"/>
    <cellStyle name="RowTitles-Detail 2 2 2 2 4 5 3 3 2" xfId="25717"/>
    <cellStyle name="RowTitles-Detail 2 2 2 2 4 5 3 3 2 2" xfId="25718"/>
    <cellStyle name="RowTitles-Detail 2 2 2 2 4 5 3 4" xfId="25719"/>
    <cellStyle name="RowTitles-Detail 2 2 2 2 4 5 3 4 2" xfId="25720"/>
    <cellStyle name="RowTitles-Detail 2 2 2 2 4 5 3 5" xfId="25721"/>
    <cellStyle name="RowTitles-Detail 2 2 2 2 4 5 4" xfId="25722"/>
    <cellStyle name="RowTitles-Detail 2 2 2 2 4 5 4 2" xfId="25723"/>
    <cellStyle name="RowTitles-Detail 2 2 2 2 4 5 4 2 2" xfId="25724"/>
    <cellStyle name="RowTitles-Detail 2 2 2 2 4 5 4 3" xfId="25725"/>
    <cellStyle name="RowTitles-Detail 2 2 2 2 4 5 5" xfId="25726"/>
    <cellStyle name="RowTitles-Detail 2 2 2 2 4 5 5 2" xfId="25727"/>
    <cellStyle name="RowTitles-Detail 2 2 2 2 4 5 5 2 2" xfId="25728"/>
    <cellStyle name="RowTitles-Detail 2 2 2 2 4 5 6" xfId="25729"/>
    <cellStyle name="RowTitles-Detail 2 2 2 2 4 5 6 2" xfId="25730"/>
    <cellStyle name="RowTitles-Detail 2 2 2 2 4 5 7" xfId="25731"/>
    <cellStyle name="RowTitles-Detail 2 2 2 2 4 6" xfId="25732"/>
    <cellStyle name="RowTitles-Detail 2 2 2 2 4 6 2" xfId="25733"/>
    <cellStyle name="RowTitles-Detail 2 2 2 2 4 6 2 2" xfId="25734"/>
    <cellStyle name="RowTitles-Detail 2 2 2 2 4 6 2 2 2" xfId="25735"/>
    <cellStyle name="RowTitles-Detail 2 2 2 2 4 6 2 2 2 2" xfId="25736"/>
    <cellStyle name="RowTitles-Detail 2 2 2 2 4 6 2 2 3" xfId="25737"/>
    <cellStyle name="RowTitles-Detail 2 2 2 2 4 6 2 3" xfId="25738"/>
    <cellStyle name="RowTitles-Detail 2 2 2 2 4 6 2 3 2" xfId="25739"/>
    <cellStyle name="RowTitles-Detail 2 2 2 2 4 6 2 3 2 2" xfId="25740"/>
    <cellStyle name="RowTitles-Detail 2 2 2 2 4 6 2 4" xfId="25741"/>
    <cellStyle name="RowTitles-Detail 2 2 2 2 4 6 2 4 2" xfId="25742"/>
    <cellStyle name="RowTitles-Detail 2 2 2 2 4 6 2 5" xfId="25743"/>
    <cellStyle name="RowTitles-Detail 2 2 2 2 4 6 3" xfId="25744"/>
    <cellStyle name="RowTitles-Detail 2 2 2 2 4 6 3 2" xfId="25745"/>
    <cellStyle name="RowTitles-Detail 2 2 2 2 4 6 3 2 2" xfId="25746"/>
    <cellStyle name="RowTitles-Detail 2 2 2 2 4 6 3 2 2 2" xfId="25747"/>
    <cellStyle name="RowTitles-Detail 2 2 2 2 4 6 3 2 3" xfId="25748"/>
    <cellStyle name="RowTitles-Detail 2 2 2 2 4 6 3 3" xfId="25749"/>
    <cellStyle name="RowTitles-Detail 2 2 2 2 4 6 3 3 2" xfId="25750"/>
    <cellStyle name="RowTitles-Detail 2 2 2 2 4 6 3 3 2 2" xfId="25751"/>
    <cellStyle name="RowTitles-Detail 2 2 2 2 4 6 3 4" xfId="25752"/>
    <cellStyle name="RowTitles-Detail 2 2 2 2 4 6 3 4 2" xfId="25753"/>
    <cellStyle name="RowTitles-Detail 2 2 2 2 4 6 3 5" xfId="25754"/>
    <cellStyle name="RowTitles-Detail 2 2 2 2 4 6 4" xfId="25755"/>
    <cellStyle name="RowTitles-Detail 2 2 2 2 4 6 4 2" xfId="25756"/>
    <cellStyle name="RowTitles-Detail 2 2 2 2 4 6 4 2 2" xfId="25757"/>
    <cellStyle name="RowTitles-Detail 2 2 2 2 4 6 4 3" xfId="25758"/>
    <cellStyle name="RowTitles-Detail 2 2 2 2 4 6 5" xfId="25759"/>
    <cellStyle name="RowTitles-Detail 2 2 2 2 4 6 5 2" xfId="25760"/>
    <cellStyle name="RowTitles-Detail 2 2 2 2 4 6 5 2 2" xfId="25761"/>
    <cellStyle name="RowTitles-Detail 2 2 2 2 4 6 6" xfId="25762"/>
    <cellStyle name="RowTitles-Detail 2 2 2 2 4 6 6 2" xfId="25763"/>
    <cellStyle name="RowTitles-Detail 2 2 2 2 4 6 7" xfId="25764"/>
    <cellStyle name="RowTitles-Detail 2 2 2 2 4 7" xfId="25765"/>
    <cellStyle name="RowTitles-Detail 2 2 2 2 4 7 2" xfId="25766"/>
    <cellStyle name="RowTitles-Detail 2 2 2 2 4 7 2 2" xfId="25767"/>
    <cellStyle name="RowTitles-Detail 2 2 2 2 4 7 2 2 2" xfId="25768"/>
    <cellStyle name="RowTitles-Detail 2 2 2 2 4 7 2 3" xfId="25769"/>
    <cellStyle name="RowTitles-Detail 2 2 2 2 4 7 3" xfId="25770"/>
    <cellStyle name="RowTitles-Detail 2 2 2 2 4 7 3 2" xfId="25771"/>
    <cellStyle name="RowTitles-Detail 2 2 2 2 4 7 3 2 2" xfId="25772"/>
    <cellStyle name="RowTitles-Detail 2 2 2 2 4 7 4" xfId="25773"/>
    <cellStyle name="RowTitles-Detail 2 2 2 2 4 7 4 2" xfId="25774"/>
    <cellStyle name="RowTitles-Detail 2 2 2 2 4 7 5" xfId="25775"/>
    <cellStyle name="RowTitles-Detail 2 2 2 2 4 8" xfId="25776"/>
    <cellStyle name="RowTitles-Detail 2 2 2 2 4 8 2" xfId="25777"/>
    <cellStyle name="RowTitles-Detail 2 2 2 2 4 9" xfId="25778"/>
    <cellStyle name="RowTitles-Detail 2 2 2 2 4 9 2" xfId="25779"/>
    <cellStyle name="RowTitles-Detail 2 2 2 2 4 9 2 2" xfId="25780"/>
    <cellStyle name="RowTitles-Detail 2 2 2 2 4_STUD aligned by INSTIT" xfId="25781"/>
    <cellStyle name="RowTitles-Detail 2 2 2 2 5" xfId="25782"/>
    <cellStyle name="RowTitles-Detail 2 2 2 2 5 2" xfId="25783"/>
    <cellStyle name="RowTitles-Detail 2 2 2 2 5 2 2" xfId="25784"/>
    <cellStyle name="RowTitles-Detail 2 2 2 2 5 2 2 2" xfId="25785"/>
    <cellStyle name="RowTitles-Detail 2 2 2 2 5 2 2 2 2" xfId="25786"/>
    <cellStyle name="RowTitles-Detail 2 2 2 2 5 2 2 3" xfId="25787"/>
    <cellStyle name="RowTitles-Detail 2 2 2 2 5 2 3" xfId="25788"/>
    <cellStyle name="RowTitles-Detail 2 2 2 2 5 2 3 2" xfId="25789"/>
    <cellStyle name="RowTitles-Detail 2 2 2 2 5 2 3 2 2" xfId="25790"/>
    <cellStyle name="RowTitles-Detail 2 2 2 2 5 2 4" xfId="25791"/>
    <cellStyle name="RowTitles-Detail 2 2 2 2 5 2 4 2" xfId="25792"/>
    <cellStyle name="RowTitles-Detail 2 2 2 2 5 2 5" xfId="25793"/>
    <cellStyle name="RowTitles-Detail 2 2 2 2 5 3" xfId="25794"/>
    <cellStyle name="RowTitles-Detail 2 2 2 2 5 3 2" xfId="25795"/>
    <cellStyle name="RowTitles-Detail 2 2 2 2 5 3 2 2" xfId="25796"/>
    <cellStyle name="RowTitles-Detail 2 2 2 2 5 3 2 2 2" xfId="25797"/>
    <cellStyle name="RowTitles-Detail 2 2 2 2 5 3 2 3" xfId="25798"/>
    <cellStyle name="RowTitles-Detail 2 2 2 2 5 3 3" xfId="25799"/>
    <cellStyle name="RowTitles-Detail 2 2 2 2 5 3 3 2" xfId="25800"/>
    <cellStyle name="RowTitles-Detail 2 2 2 2 5 3 3 2 2" xfId="25801"/>
    <cellStyle name="RowTitles-Detail 2 2 2 2 5 3 4" xfId="25802"/>
    <cellStyle name="RowTitles-Detail 2 2 2 2 5 3 4 2" xfId="25803"/>
    <cellStyle name="RowTitles-Detail 2 2 2 2 5 3 5" xfId="25804"/>
    <cellStyle name="RowTitles-Detail 2 2 2 2 5 4" xfId="25805"/>
    <cellStyle name="RowTitles-Detail 2 2 2 2 5 4 2" xfId="25806"/>
    <cellStyle name="RowTitles-Detail 2 2 2 2 5 5" xfId="25807"/>
    <cellStyle name="RowTitles-Detail 2 2 2 2 5 5 2" xfId="25808"/>
    <cellStyle name="RowTitles-Detail 2 2 2 2 5 5 2 2" xfId="25809"/>
    <cellStyle name="RowTitles-Detail 2 2 2 2 5 5 3" xfId="25810"/>
    <cellStyle name="RowTitles-Detail 2 2 2 2 5 6" xfId="25811"/>
    <cellStyle name="RowTitles-Detail 2 2 2 2 5 6 2" xfId="25812"/>
    <cellStyle name="RowTitles-Detail 2 2 2 2 5 6 2 2" xfId="25813"/>
    <cellStyle name="RowTitles-Detail 2 2 2 2 6" xfId="25814"/>
    <cellStyle name="RowTitles-Detail 2 2 2 2 6 2" xfId="25815"/>
    <cellStyle name="RowTitles-Detail 2 2 2 2 6 2 2" xfId="25816"/>
    <cellStyle name="RowTitles-Detail 2 2 2 2 6 2 2 2" xfId="25817"/>
    <cellStyle name="RowTitles-Detail 2 2 2 2 6 2 2 2 2" xfId="25818"/>
    <cellStyle name="RowTitles-Detail 2 2 2 2 6 2 2 3" xfId="25819"/>
    <cellStyle name="RowTitles-Detail 2 2 2 2 6 2 3" xfId="25820"/>
    <cellStyle name="RowTitles-Detail 2 2 2 2 6 2 3 2" xfId="25821"/>
    <cellStyle name="RowTitles-Detail 2 2 2 2 6 2 3 2 2" xfId="25822"/>
    <cellStyle name="RowTitles-Detail 2 2 2 2 6 2 4" xfId="25823"/>
    <cellStyle name="RowTitles-Detail 2 2 2 2 6 2 4 2" xfId="25824"/>
    <cellStyle name="RowTitles-Detail 2 2 2 2 6 2 5" xfId="25825"/>
    <cellStyle name="RowTitles-Detail 2 2 2 2 6 3" xfId="25826"/>
    <cellStyle name="RowTitles-Detail 2 2 2 2 6 3 2" xfId="25827"/>
    <cellStyle name="RowTitles-Detail 2 2 2 2 6 3 2 2" xfId="25828"/>
    <cellStyle name="RowTitles-Detail 2 2 2 2 6 3 2 2 2" xfId="25829"/>
    <cellStyle name="RowTitles-Detail 2 2 2 2 6 3 2 3" xfId="25830"/>
    <cellStyle name="RowTitles-Detail 2 2 2 2 6 3 3" xfId="25831"/>
    <cellStyle name="RowTitles-Detail 2 2 2 2 6 3 3 2" xfId="25832"/>
    <cellStyle name="RowTitles-Detail 2 2 2 2 6 3 3 2 2" xfId="25833"/>
    <cellStyle name="RowTitles-Detail 2 2 2 2 6 3 4" xfId="25834"/>
    <cellStyle name="RowTitles-Detail 2 2 2 2 6 3 4 2" xfId="25835"/>
    <cellStyle name="RowTitles-Detail 2 2 2 2 6 3 5" xfId="25836"/>
    <cellStyle name="RowTitles-Detail 2 2 2 2 6 4" xfId="25837"/>
    <cellStyle name="RowTitles-Detail 2 2 2 2 6 4 2" xfId="25838"/>
    <cellStyle name="RowTitles-Detail 2 2 2 2 6 5" xfId="25839"/>
    <cellStyle name="RowTitles-Detail 2 2 2 2 6 5 2" xfId="25840"/>
    <cellStyle name="RowTitles-Detail 2 2 2 2 6 5 2 2" xfId="25841"/>
    <cellStyle name="RowTitles-Detail 2 2 2 2 6 6" xfId="25842"/>
    <cellStyle name="RowTitles-Detail 2 2 2 2 6 6 2" xfId="25843"/>
    <cellStyle name="RowTitles-Detail 2 2 2 2 6 7" xfId="25844"/>
    <cellStyle name="RowTitles-Detail 2 2 2 2 7" xfId="25845"/>
    <cellStyle name="RowTitles-Detail 2 2 2 2 7 2" xfId="25846"/>
    <cellStyle name="RowTitles-Detail 2 2 2 2 7 2 2" xfId="25847"/>
    <cellStyle name="RowTitles-Detail 2 2 2 2 7 2 2 2" xfId="25848"/>
    <cellStyle name="RowTitles-Detail 2 2 2 2 7 2 2 2 2" xfId="25849"/>
    <cellStyle name="RowTitles-Detail 2 2 2 2 7 2 2 3" xfId="25850"/>
    <cellStyle name="RowTitles-Detail 2 2 2 2 7 2 3" xfId="25851"/>
    <cellStyle name="RowTitles-Detail 2 2 2 2 7 2 3 2" xfId="25852"/>
    <cellStyle name="RowTitles-Detail 2 2 2 2 7 2 3 2 2" xfId="25853"/>
    <cellStyle name="RowTitles-Detail 2 2 2 2 7 2 4" xfId="25854"/>
    <cellStyle name="RowTitles-Detail 2 2 2 2 7 2 4 2" xfId="25855"/>
    <cellStyle name="RowTitles-Detail 2 2 2 2 7 2 5" xfId="25856"/>
    <cellStyle name="RowTitles-Detail 2 2 2 2 7 3" xfId="25857"/>
    <cellStyle name="RowTitles-Detail 2 2 2 2 7 3 2" xfId="25858"/>
    <cellStyle name="RowTitles-Detail 2 2 2 2 7 3 2 2" xfId="25859"/>
    <cellStyle name="RowTitles-Detail 2 2 2 2 7 3 2 2 2" xfId="25860"/>
    <cellStyle name="RowTitles-Detail 2 2 2 2 7 3 2 3" xfId="25861"/>
    <cellStyle name="RowTitles-Detail 2 2 2 2 7 3 3" xfId="25862"/>
    <cellStyle name="RowTitles-Detail 2 2 2 2 7 3 3 2" xfId="25863"/>
    <cellStyle name="RowTitles-Detail 2 2 2 2 7 3 3 2 2" xfId="25864"/>
    <cellStyle name="RowTitles-Detail 2 2 2 2 7 3 4" xfId="25865"/>
    <cellStyle name="RowTitles-Detail 2 2 2 2 7 3 4 2" xfId="25866"/>
    <cellStyle name="RowTitles-Detail 2 2 2 2 7 3 5" xfId="25867"/>
    <cellStyle name="RowTitles-Detail 2 2 2 2 7 4" xfId="25868"/>
    <cellStyle name="RowTitles-Detail 2 2 2 2 7 4 2" xfId="25869"/>
    <cellStyle name="RowTitles-Detail 2 2 2 2 7 5" xfId="25870"/>
    <cellStyle name="RowTitles-Detail 2 2 2 2 7 5 2" xfId="25871"/>
    <cellStyle name="RowTitles-Detail 2 2 2 2 7 5 2 2" xfId="25872"/>
    <cellStyle name="RowTitles-Detail 2 2 2 2 7 5 3" xfId="25873"/>
    <cellStyle name="RowTitles-Detail 2 2 2 2 7 6" xfId="25874"/>
    <cellStyle name="RowTitles-Detail 2 2 2 2 7 6 2" xfId="25875"/>
    <cellStyle name="RowTitles-Detail 2 2 2 2 7 6 2 2" xfId="25876"/>
    <cellStyle name="RowTitles-Detail 2 2 2 2 7 7" xfId="25877"/>
    <cellStyle name="RowTitles-Detail 2 2 2 2 7 7 2" xfId="25878"/>
    <cellStyle name="RowTitles-Detail 2 2 2 2 7 8" xfId="25879"/>
    <cellStyle name="RowTitles-Detail 2 2 2 2 8" xfId="25880"/>
    <cellStyle name="RowTitles-Detail 2 2 2 2 8 2" xfId="25881"/>
    <cellStyle name="RowTitles-Detail 2 2 2 2 8 2 2" xfId="25882"/>
    <cellStyle name="RowTitles-Detail 2 2 2 2 8 2 2 2" xfId="25883"/>
    <cellStyle name="RowTitles-Detail 2 2 2 2 8 2 2 2 2" xfId="25884"/>
    <cellStyle name="RowTitles-Detail 2 2 2 2 8 2 2 3" xfId="25885"/>
    <cellStyle name="RowTitles-Detail 2 2 2 2 8 2 3" xfId="25886"/>
    <cellStyle name="RowTitles-Detail 2 2 2 2 8 2 3 2" xfId="25887"/>
    <cellStyle name="RowTitles-Detail 2 2 2 2 8 2 3 2 2" xfId="25888"/>
    <cellStyle name="RowTitles-Detail 2 2 2 2 8 2 4" xfId="25889"/>
    <cellStyle name="RowTitles-Detail 2 2 2 2 8 2 4 2" xfId="25890"/>
    <cellStyle name="RowTitles-Detail 2 2 2 2 8 2 5" xfId="25891"/>
    <cellStyle name="RowTitles-Detail 2 2 2 2 8 3" xfId="25892"/>
    <cellStyle name="RowTitles-Detail 2 2 2 2 8 3 2" xfId="25893"/>
    <cellStyle name="RowTitles-Detail 2 2 2 2 8 3 2 2" xfId="25894"/>
    <cellStyle name="RowTitles-Detail 2 2 2 2 8 3 2 2 2" xfId="25895"/>
    <cellStyle name="RowTitles-Detail 2 2 2 2 8 3 2 3" xfId="25896"/>
    <cellStyle name="RowTitles-Detail 2 2 2 2 8 3 3" xfId="25897"/>
    <cellStyle name="RowTitles-Detail 2 2 2 2 8 3 3 2" xfId="25898"/>
    <cellStyle name="RowTitles-Detail 2 2 2 2 8 3 3 2 2" xfId="25899"/>
    <cellStyle name="RowTitles-Detail 2 2 2 2 8 3 4" xfId="25900"/>
    <cellStyle name="RowTitles-Detail 2 2 2 2 8 3 4 2" xfId="25901"/>
    <cellStyle name="RowTitles-Detail 2 2 2 2 8 3 5" xfId="25902"/>
    <cellStyle name="RowTitles-Detail 2 2 2 2 8 4" xfId="25903"/>
    <cellStyle name="RowTitles-Detail 2 2 2 2 8 4 2" xfId="25904"/>
    <cellStyle name="RowTitles-Detail 2 2 2 2 8 4 2 2" xfId="25905"/>
    <cellStyle name="RowTitles-Detail 2 2 2 2 8 4 3" xfId="25906"/>
    <cellStyle name="RowTitles-Detail 2 2 2 2 8 5" xfId="25907"/>
    <cellStyle name="RowTitles-Detail 2 2 2 2 8 5 2" xfId="25908"/>
    <cellStyle name="RowTitles-Detail 2 2 2 2 8 5 2 2" xfId="25909"/>
    <cellStyle name="RowTitles-Detail 2 2 2 2 8 6" xfId="25910"/>
    <cellStyle name="RowTitles-Detail 2 2 2 2 8 6 2" xfId="25911"/>
    <cellStyle name="RowTitles-Detail 2 2 2 2 8 7" xfId="25912"/>
    <cellStyle name="RowTitles-Detail 2 2 2 2 9" xfId="25913"/>
    <cellStyle name="RowTitles-Detail 2 2 2 2 9 2" xfId="25914"/>
    <cellStyle name="RowTitles-Detail 2 2 2 2 9 2 2" xfId="25915"/>
    <cellStyle name="RowTitles-Detail 2 2 2 2 9 2 2 2" xfId="25916"/>
    <cellStyle name="RowTitles-Detail 2 2 2 2 9 2 2 2 2" xfId="25917"/>
    <cellStyle name="RowTitles-Detail 2 2 2 2 9 2 2 3" xfId="25918"/>
    <cellStyle name="RowTitles-Detail 2 2 2 2 9 2 3" xfId="25919"/>
    <cellStyle name="RowTitles-Detail 2 2 2 2 9 2 3 2" xfId="25920"/>
    <cellStyle name="RowTitles-Detail 2 2 2 2 9 2 3 2 2" xfId="25921"/>
    <cellStyle name="RowTitles-Detail 2 2 2 2 9 2 4" xfId="25922"/>
    <cellStyle name="RowTitles-Detail 2 2 2 2 9 2 4 2" xfId="25923"/>
    <cellStyle name="RowTitles-Detail 2 2 2 2 9 2 5" xfId="25924"/>
    <cellStyle name="RowTitles-Detail 2 2 2 2 9 3" xfId="25925"/>
    <cellStyle name="RowTitles-Detail 2 2 2 2 9 3 2" xfId="25926"/>
    <cellStyle name="RowTitles-Detail 2 2 2 2 9 3 2 2" xfId="25927"/>
    <cellStyle name="RowTitles-Detail 2 2 2 2 9 3 2 2 2" xfId="25928"/>
    <cellStyle name="RowTitles-Detail 2 2 2 2 9 3 2 3" xfId="25929"/>
    <cellStyle name="RowTitles-Detail 2 2 2 2 9 3 3" xfId="25930"/>
    <cellStyle name="RowTitles-Detail 2 2 2 2 9 3 3 2" xfId="25931"/>
    <cellStyle name="RowTitles-Detail 2 2 2 2 9 3 3 2 2" xfId="25932"/>
    <cellStyle name="RowTitles-Detail 2 2 2 2 9 3 4" xfId="25933"/>
    <cellStyle name="RowTitles-Detail 2 2 2 2 9 3 4 2" xfId="25934"/>
    <cellStyle name="RowTitles-Detail 2 2 2 2 9 3 5" xfId="25935"/>
    <cellStyle name="RowTitles-Detail 2 2 2 2 9 4" xfId="25936"/>
    <cellStyle name="RowTitles-Detail 2 2 2 2 9 4 2" xfId="25937"/>
    <cellStyle name="RowTitles-Detail 2 2 2 2 9 4 2 2" xfId="25938"/>
    <cellStyle name="RowTitles-Detail 2 2 2 2 9 4 3" xfId="25939"/>
    <cellStyle name="RowTitles-Detail 2 2 2 2 9 5" xfId="25940"/>
    <cellStyle name="RowTitles-Detail 2 2 2 2 9 5 2" xfId="25941"/>
    <cellStyle name="RowTitles-Detail 2 2 2 2 9 5 2 2" xfId="25942"/>
    <cellStyle name="RowTitles-Detail 2 2 2 2 9 6" xfId="25943"/>
    <cellStyle name="RowTitles-Detail 2 2 2 2 9 6 2" xfId="25944"/>
    <cellStyle name="RowTitles-Detail 2 2 2 2 9 7" xfId="25945"/>
    <cellStyle name="RowTitles-Detail 2 2 2 2_STUD aligned by INSTIT" xfId="25946"/>
    <cellStyle name="RowTitles-Detail 2 2 2 3" xfId="25947"/>
    <cellStyle name="RowTitles-Detail 2 2 2 3 2" xfId="25948"/>
    <cellStyle name="RowTitles-Detail 2 2 2 3 2 2" xfId="25949"/>
    <cellStyle name="RowTitles-Detail 2 2 2 3 2 2 2" xfId="25950"/>
    <cellStyle name="RowTitles-Detail 2 2 2 3 2 2 2 2" xfId="25951"/>
    <cellStyle name="RowTitles-Detail 2 2 2 3 2 2 2 2 2" xfId="25952"/>
    <cellStyle name="RowTitles-Detail 2 2 2 3 2 2 2 3" xfId="25953"/>
    <cellStyle name="RowTitles-Detail 2 2 2 3 2 2 3" xfId="25954"/>
    <cellStyle name="RowTitles-Detail 2 2 2 3 2 2 3 2" xfId="25955"/>
    <cellStyle name="RowTitles-Detail 2 2 2 3 2 2 3 2 2" xfId="25956"/>
    <cellStyle name="RowTitles-Detail 2 2 2 3 2 2 4" xfId="25957"/>
    <cellStyle name="RowTitles-Detail 2 2 2 3 2 2 4 2" xfId="25958"/>
    <cellStyle name="RowTitles-Detail 2 2 2 3 2 2 5" xfId="25959"/>
    <cellStyle name="RowTitles-Detail 2 2 2 3 2 3" xfId="25960"/>
    <cellStyle name="RowTitles-Detail 2 2 2 3 2 3 2" xfId="25961"/>
    <cellStyle name="RowTitles-Detail 2 2 2 3 2 3 2 2" xfId="25962"/>
    <cellStyle name="RowTitles-Detail 2 2 2 3 2 3 2 2 2" xfId="25963"/>
    <cellStyle name="RowTitles-Detail 2 2 2 3 2 3 2 3" xfId="25964"/>
    <cellStyle name="RowTitles-Detail 2 2 2 3 2 3 3" xfId="25965"/>
    <cellStyle name="RowTitles-Detail 2 2 2 3 2 3 3 2" xfId="25966"/>
    <cellStyle name="RowTitles-Detail 2 2 2 3 2 3 3 2 2" xfId="25967"/>
    <cellStyle name="RowTitles-Detail 2 2 2 3 2 3 4" xfId="25968"/>
    <cellStyle name="RowTitles-Detail 2 2 2 3 2 3 4 2" xfId="25969"/>
    <cellStyle name="RowTitles-Detail 2 2 2 3 2 3 5" xfId="25970"/>
    <cellStyle name="RowTitles-Detail 2 2 2 3 2 4" xfId="25971"/>
    <cellStyle name="RowTitles-Detail 2 2 2 3 2 4 2" xfId="25972"/>
    <cellStyle name="RowTitles-Detail 2 2 2 3 2 5" xfId="25973"/>
    <cellStyle name="RowTitles-Detail 2 2 2 3 2 5 2" xfId="25974"/>
    <cellStyle name="RowTitles-Detail 2 2 2 3 2 5 2 2" xfId="25975"/>
    <cellStyle name="RowTitles-Detail 2 2 2 3 3" xfId="25976"/>
    <cellStyle name="RowTitles-Detail 2 2 2 3 3 2" xfId="25977"/>
    <cellStyle name="RowTitles-Detail 2 2 2 3 3 2 2" xfId="25978"/>
    <cellStyle name="RowTitles-Detail 2 2 2 3 3 2 2 2" xfId="25979"/>
    <cellStyle name="RowTitles-Detail 2 2 2 3 3 2 2 2 2" xfId="25980"/>
    <cellStyle name="RowTitles-Detail 2 2 2 3 3 2 2 3" xfId="25981"/>
    <cellStyle name="RowTitles-Detail 2 2 2 3 3 2 3" xfId="25982"/>
    <cellStyle name="RowTitles-Detail 2 2 2 3 3 2 3 2" xfId="25983"/>
    <cellStyle name="RowTitles-Detail 2 2 2 3 3 2 3 2 2" xfId="25984"/>
    <cellStyle name="RowTitles-Detail 2 2 2 3 3 2 4" xfId="25985"/>
    <cellStyle name="RowTitles-Detail 2 2 2 3 3 2 4 2" xfId="25986"/>
    <cellStyle name="RowTitles-Detail 2 2 2 3 3 2 5" xfId="25987"/>
    <cellStyle name="RowTitles-Detail 2 2 2 3 3 3" xfId="25988"/>
    <cellStyle name="RowTitles-Detail 2 2 2 3 3 3 2" xfId="25989"/>
    <cellStyle name="RowTitles-Detail 2 2 2 3 3 3 2 2" xfId="25990"/>
    <cellStyle name="RowTitles-Detail 2 2 2 3 3 3 2 2 2" xfId="25991"/>
    <cellStyle name="RowTitles-Detail 2 2 2 3 3 3 2 3" xfId="25992"/>
    <cellStyle name="RowTitles-Detail 2 2 2 3 3 3 3" xfId="25993"/>
    <cellStyle name="RowTitles-Detail 2 2 2 3 3 3 3 2" xfId="25994"/>
    <cellStyle name="RowTitles-Detail 2 2 2 3 3 3 3 2 2" xfId="25995"/>
    <cellStyle name="RowTitles-Detail 2 2 2 3 3 3 4" xfId="25996"/>
    <cellStyle name="RowTitles-Detail 2 2 2 3 3 3 4 2" xfId="25997"/>
    <cellStyle name="RowTitles-Detail 2 2 2 3 3 3 5" xfId="25998"/>
    <cellStyle name="RowTitles-Detail 2 2 2 3 3 4" xfId="25999"/>
    <cellStyle name="RowTitles-Detail 2 2 2 3 3 4 2" xfId="26000"/>
    <cellStyle name="RowTitles-Detail 2 2 2 3 3 5" xfId="26001"/>
    <cellStyle name="RowTitles-Detail 2 2 2 3 3 5 2" xfId="26002"/>
    <cellStyle name="RowTitles-Detail 2 2 2 3 3 5 2 2" xfId="26003"/>
    <cellStyle name="RowTitles-Detail 2 2 2 3 3 5 3" xfId="26004"/>
    <cellStyle name="RowTitles-Detail 2 2 2 3 3 6" xfId="26005"/>
    <cellStyle name="RowTitles-Detail 2 2 2 3 3 6 2" xfId="26006"/>
    <cellStyle name="RowTitles-Detail 2 2 2 3 3 6 2 2" xfId="26007"/>
    <cellStyle name="RowTitles-Detail 2 2 2 3 3 7" xfId="26008"/>
    <cellStyle name="RowTitles-Detail 2 2 2 3 3 7 2" xfId="26009"/>
    <cellStyle name="RowTitles-Detail 2 2 2 3 3 8" xfId="26010"/>
    <cellStyle name="RowTitles-Detail 2 2 2 3 4" xfId="26011"/>
    <cellStyle name="RowTitles-Detail 2 2 2 3 4 2" xfId="26012"/>
    <cellStyle name="RowTitles-Detail 2 2 2 3 4 2 2" xfId="26013"/>
    <cellStyle name="RowTitles-Detail 2 2 2 3 4 2 2 2" xfId="26014"/>
    <cellStyle name="RowTitles-Detail 2 2 2 3 4 2 2 2 2" xfId="26015"/>
    <cellStyle name="RowTitles-Detail 2 2 2 3 4 2 2 3" xfId="26016"/>
    <cellStyle name="RowTitles-Detail 2 2 2 3 4 2 3" xfId="26017"/>
    <cellStyle name="RowTitles-Detail 2 2 2 3 4 2 3 2" xfId="26018"/>
    <cellStyle name="RowTitles-Detail 2 2 2 3 4 2 3 2 2" xfId="26019"/>
    <cellStyle name="RowTitles-Detail 2 2 2 3 4 2 4" xfId="26020"/>
    <cellStyle name="RowTitles-Detail 2 2 2 3 4 2 4 2" xfId="26021"/>
    <cellStyle name="RowTitles-Detail 2 2 2 3 4 2 5" xfId="26022"/>
    <cellStyle name="RowTitles-Detail 2 2 2 3 4 3" xfId="26023"/>
    <cellStyle name="RowTitles-Detail 2 2 2 3 4 3 2" xfId="26024"/>
    <cellStyle name="RowTitles-Detail 2 2 2 3 4 3 2 2" xfId="26025"/>
    <cellStyle name="RowTitles-Detail 2 2 2 3 4 3 2 2 2" xfId="26026"/>
    <cellStyle name="RowTitles-Detail 2 2 2 3 4 3 2 3" xfId="26027"/>
    <cellStyle name="RowTitles-Detail 2 2 2 3 4 3 3" xfId="26028"/>
    <cellStyle name="RowTitles-Detail 2 2 2 3 4 3 3 2" xfId="26029"/>
    <cellStyle name="RowTitles-Detail 2 2 2 3 4 3 3 2 2" xfId="26030"/>
    <cellStyle name="RowTitles-Detail 2 2 2 3 4 3 4" xfId="26031"/>
    <cellStyle name="RowTitles-Detail 2 2 2 3 4 3 4 2" xfId="26032"/>
    <cellStyle name="RowTitles-Detail 2 2 2 3 4 3 5" xfId="26033"/>
    <cellStyle name="RowTitles-Detail 2 2 2 3 4 4" xfId="26034"/>
    <cellStyle name="RowTitles-Detail 2 2 2 3 4 4 2" xfId="26035"/>
    <cellStyle name="RowTitles-Detail 2 2 2 3 4 4 2 2" xfId="26036"/>
    <cellStyle name="RowTitles-Detail 2 2 2 3 4 4 3" xfId="26037"/>
    <cellStyle name="RowTitles-Detail 2 2 2 3 4 5" xfId="26038"/>
    <cellStyle name="RowTitles-Detail 2 2 2 3 4 5 2" xfId="26039"/>
    <cellStyle name="RowTitles-Detail 2 2 2 3 4 5 2 2" xfId="26040"/>
    <cellStyle name="RowTitles-Detail 2 2 2 3 4 6" xfId="26041"/>
    <cellStyle name="RowTitles-Detail 2 2 2 3 4 6 2" xfId="26042"/>
    <cellStyle name="RowTitles-Detail 2 2 2 3 4 7" xfId="26043"/>
    <cellStyle name="RowTitles-Detail 2 2 2 3 5" xfId="26044"/>
    <cellStyle name="RowTitles-Detail 2 2 2 3 5 2" xfId="26045"/>
    <cellStyle name="RowTitles-Detail 2 2 2 3 5 2 2" xfId="26046"/>
    <cellStyle name="RowTitles-Detail 2 2 2 3 5 2 2 2" xfId="26047"/>
    <cellStyle name="RowTitles-Detail 2 2 2 3 5 2 2 2 2" xfId="26048"/>
    <cellStyle name="RowTitles-Detail 2 2 2 3 5 2 2 3" xfId="26049"/>
    <cellStyle name="RowTitles-Detail 2 2 2 3 5 2 3" xfId="26050"/>
    <cellStyle name="RowTitles-Detail 2 2 2 3 5 2 3 2" xfId="26051"/>
    <cellStyle name="RowTitles-Detail 2 2 2 3 5 2 3 2 2" xfId="26052"/>
    <cellStyle name="RowTitles-Detail 2 2 2 3 5 2 4" xfId="26053"/>
    <cellStyle name="RowTitles-Detail 2 2 2 3 5 2 4 2" xfId="26054"/>
    <cellStyle name="RowTitles-Detail 2 2 2 3 5 2 5" xfId="26055"/>
    <cellStyle name="RowTitles-Detail 2 2 2 3 5 3" xfId="26056"/>
    <cellStyle name="RowTitles-Detail 2 2 2 3 5 3 2" xfId="26057"/>
    <cellStyle name="RowTitles-Detail 2 2 2 3 5 3 2 2" xfId="26058"/>
    <cellStyle name="RowTitles-Detail 2 2 2 3 5 3 2 2 2" xfId="26059"/>
    <cellStyle name="RowTitles-Detail 2 2 2 3 5 3 2 3" xfId="26060"/>
    <cellStyle name="RowTitles-Detail 2 2 2 3 5 3 3" xfId="26061"/>
    <cellStyle name="RowTitles-Detail 2 2 2 3 5 3 3 2" xfId="26062"/>
    <cellStyle name="RowTitles-Detail 2 2 2 3 5 3 3 2 2" xfId="26063"/>
    <cellStyle name="RowTitles-Detail 2 2 2 3 5 3 4" xfId="26064"/>
    <cellStyle name="RowTitles-Detail 2 2 2 3 5 3 4 2" xfId="26065"/>
    <cellStyle name="RowTitles-Detail 2 2 2 3 5 3 5" xfId="26066"/>
    <cellStyle name="RowTitles-Detail 2 2 2 3 5 4" xfId="26067"/>
    <cellStyle name="RowTitles-Detail 2 2 2 3 5 4 2" xfId="26068"/>
    <cellStyle name="RowTitles-Detail 2 2 2 3 5 4 2 2" xfId="26069"/>
    <cellStyle name="RowTitles-Detail 2 2 2 3 5 4 3" xfId="26070"/>
    <cellStyle name="RowTitles-Detail 2 2 2 3 5 5" xfId="26071"/>
    <cellStyle name="RowTitles-Detail 2 2 2 3 5 5 2" xfId="26072"/>
    <cellStyle name="RowTitles-Detail 2 2 2 3 5 5 2 2" xfId="26073"/>
    <cellStyle name="RowTitles-Detail 2 2 2 3 5 6" xfId="26074"/>
    <cellStyle name="RowTitles-Detail 2 2 2 3 5 6 2" xfId="26075"/>
    <cellStyle name="RowTitles-Detail 2 2 2 3 5 7" xfId="26076"/>
    <cellStyle name="RowTitles-Detail 2 2 2 3 6" xfId="26077"/>
    <cellStyle name="RowTitles-Detail 2 2 2 3 6 2" xfId="26078"/>
    <cellStyle name="RowTitles-Detail 2 2 2 3 6 2 2" xfId="26079"/>
    <cellStyle name="RowTitles-Detail 2 2 2 3 6 2 2 2" xfId="26080"/>
    <cellStyle name="RowTitles-Detail 2 2 2 3 6 2 2 2 2" xfId="26081"/>
    <cellStyle name="RowTitles-Detail 2 2 2 3 6 2 2 3" xfId="26082"/>
    <cellStyle name="RowTitles-Detail 2 2 2 3 6 2 3" xfId="26083"/>
    <cellStyle name="RowTitles-Detail 2 2 2 3 6 2 3 2" xfId="26084"/>
    <cellStyle name="RowTitles-Detail 2 2 2 3 6 2 3 2 2" xfId="26085"/>
    <cellStyle name="RowTitles-Detail 2 2 2 3 6 2 4" xfId="26086"/>
    <cellStyle name="RowTitles-Detail 2 2 2 3 6 2 4 2" xfId="26087"/>
    <cellStyle name="RowTitles-Detail 2 2 2 3 6 2 5" xfId="26088"/>
    <cellStyle name="RowTitles-Detail 2 2 2 3 6 3" xfId="26089"/>
    <cellStyle name="RowTitles-Detail 2 2 2 3 6 3 2" xfId="26090"/>
    <cellStyle name="RowTitles-Detail 2 2 2 3 6 3 2 2" xfId="26091"/>
    <cellStyle name="RowTitles-Detail 2 2 2 3 6 3 2 2 2" xfId="26092"/>
    <cellStyle name="RowTitles-Detail 2 2 2 3 6 3 2 3" xfId="26093"/>
    <cellStyle name="RowTitles-Detail 2 2 2 3 6 3 3" xfId="26094"/>
    <cellStyle name="RowTitles-Detail 2 2 2 3 6 3 3 2" xfId="26095"/>
    <cellStyle name="RowTitles-Detail 2 2 2 3 6 3 3 2 2" xfId="26096"/>
    <cellStyle name="RowTitles-Detail 2 2 2 3 6 3 4" xfId="26097"/>
    <cellStyle name="RowTitles-Detail 2 2 2 3 6 3 4 2" xfId="26098"/>
    <cellStyle name="RowTitles-Detail 2 2 2 3 6 3 5" xfId="26099"/>
    <cellStyle name="RowTitles-Detail 2 2 2 3 6 4" xfId="26100"/>
    <cellStyle name="RowTitles-Detail 2 2 2 3 6 4 2" xfId="26101"/>
    <cellStyle name="RowTitles-Detail 2 2 2 3 6 4 2 2" xfId="26102"/>
    <cellStyle name="RowTitles-Detail 2 2 2 3 6 4 3" xfId="26103"/>
    <cellStyle name="RowTitles-Detail 2 2 2 3 6 5" xfId="26104"/>
    <cellStyle name="RowTitles-Detail 2 2 2 3 6 5 2" xfId="26105"/>
    <cellStyle name="RowTitles-Detail 2 2 2 3 6 5 2 2" xfId="26106"/>
    <cellStyle name="RowTitles-Detail 2 2 2 3 6 6" xfId="26107"/>
    <cellStyle name="RowTitles-Detail 2 2 2 3 6 6 2" xfId="26108"/>
    <cellStyle name="RowTitles-Detail 2 2 2 3 6 7" xfId="26109"/>
    <cellStyle name="RowTitles-Detail 2 2 2 3 7" xfId="26110"/>
    <cellStyle name="RowTitles-Detail 2 2 2 3 7 2" xfId="26111"/>
    <cellStyle name="RowTitles-Detail 2 2 2 3 7 2 2" xfId="26112"/>
    <cellStyle name="RowTitles-Detail 2 2 2 3 7 2 2 2" xfId="26113"/>
    <cellStyle name="RowTitles-Detail 2 2 2 3 7 2 3" xfId="26114"/>
    <cellStyle name="RowTitles-Detail 2 2 2 3 7 3" xfId="26115"/>
    <cellStyle name="RowTitles-Detail 2 2 2 3 7 3 2" xfId="26116"/>
    <cellStyle name="RowTitles-Detail 2 2 2 3 7 3 2 2" xfId="26117"/>
    <cellStyle name="RowTitles-Detail 2 2 2 3 7 4" xfId="26118"/>
    <cellStyle name="RowTitles-Detail 2 2 2 3 7 4 2" xfId="26119"/>
    <cellStyle name="RowTitles-Detail 2 2 2 3 7 5" xfId="26120"/>
    <cellStyle name="RowTitles-Detail 2 2 2 3 8" xfId="26121"/>
    <cellStyle name="RowTitles-Detail 2 2 2 3 8 2" xfId="26122"/>
    <cellStyle name="RowTitles-Detail 2 2 2 3 9" xfId="26123"/>
    <cellStyle name="RowTitles-Detail 2 2 2 3 9 2" xfId="26124"/>
    <cellStyle name="RowTitles-Detail 2 2 2 3 9 2 2" xfId="26125"/>
    <cellStyle name="RowTitles-Detail 2 2 2 3_STUD aligned by INSTIT" xfId="26126"/>
    <cellStyle name="RowTitles-Detail 2 2 2 4" xfId="26127"/>
    <cellStyle name="RowTitles-Detail 2 2 2 4 2" xfId="26128"/>
    <cellStyle name="RowTitles-Detail 2 2 2 4 2 2" xfId="26129"/>
    <cellStyle name="RowTitles-Detail 2 2 2 4 2 2 2" xfId="26130"/>
    <cellStyle name="RowTitles-Detail 2 2 2 4 2 2 2 2" xfId="26131"/>
    <cellStyle name="RowTitles-Detail 2 2 2 4 2 2 2 2 2" xfId="26132"/>
    <cellStyle name="RowTitles-Detail 2 2 2 4 2 2 2 3" xfId="26133"/>
    <cellStyle name="RowTitles-Detail 2 2 2 4 2 2 3" xfId="26134"/>
    <cellStyle name="RowTitles-Detail 2 2 2 4 2 2 3 2" xfId="26135"/>
    <cellStyle name="RowTitles-Detail 2 2 2 4 2 2 3 2 2" xfId="26136"/>
    <cellStyle name="RowTitles-Detail 2 2 2 4 2 2 4" xfId="26137"/>
    <cellStyle name="RowTitles-Detail 2 2 2 4 2 2 4 2" xfId="26138"/>
    <cellStyle name="RowTitles-Detail 2 2 2 4 2 2 5" xfId="26139"/>
    <cellStyle name="RowTitles-Detail 2 2 2 4 2 3" xfId="26140"/>
    <cellStyle name="RowTitles-Detail 2 2 2 4 2 3 2" xfId="26141"/>
    <cellStyle name="RowTitles-Detail 2 2 2 4 2 3 2 2" xfId="26142"/>
    <cellStyle name="RowTitles-Detail 2 2 2 4 2 3 2 2 2" xfId="26143"/>
    <cellStyle name="RowTitles-Detail 2 2 2 4 2 3 2 3" xfId="26144"/>
    <cellStyle name="RowTitles-Detail 2 2 2 4 2 3 3" xfId="26145"/>
    <cellStyle name="RowTitles-Detail 2 2 2 4 2 3 3 2" xfId="26146"/>
    <cellStyle name="RowTitles-Detail 2 2 2 4 2 3 3 2 2" xfId="26147"/>
    <cellStyle name="RowTitles-Detail 2 2 2 4 2 3 4" xfId="26148"/>
    <cellStyle name="RowTitles-Detail 2 2 2 4 2 3 4 2" xfId="26149"/>
    <cellStyle name="RowTitles-Detail 2 2 2 4 2 3 5" xfId="26150"/>
    <cellStyle name="RowTitles-Detail 2 2 2 4 2 4" xfId="26151"/>
    <cellStyle name="RowTitles-Detail 2 2 2 4 2 4 2" xfId="26152"/>
    <cellStyle name="RowTitles-Detail 2 2 2 4 2 5" xfId="26153"/>
    <cellStyle name="RowTitles-Detail 2 2 2 4 2 5 2" xfId="26154"/>
    <cellStyle name="RowTitles-Detail 2 2 2 4 2 5 2 2" xfId="26155"/>
    <cellStyle name="RowTitles-Detail 2 2 2 4 2 5 3" xfId="26156"/>
    <cellStyle name="RowTitles-Detail 2 2 2 4 2 6" xfId="26157"/>
    <cellStyle name="RowTitles-Detail 2 2 2 4 2 6 2" xfId="26158"/>
    <cellStyle name="RowTitles-Detail 2 2 2 4 2 6 2 2" xfId="26159"/>
    <cellStyle name="RowTitles-Detail 2 2 2 4 2 7" xfId="26160"/>
    <cellStyle name="RowTitles-Detail 2 2 2 4 2 7 2" xfId="26161"/>
    <cellStyle name="RowTitles-Detail 2 2 2 4 2 8" xfId="26162"/>
    <cellStyle name="RowTitles-Detail 2 2 2 4 3" xfId="26163"/>
    <cellStyle name="RowTitles-Detail 2 2 2 4 3 2" xfId="26164"/>
    <cellStyle name="RowTitles-Detail 2 2 2 4 3 2 2" xfId="26165"/>
    <cellStyle name="RowTitles-Detail 2 2 2 4 3 2 2 2" xfId="26166"/>
    <cellStyle name="RowTitles-Detail 2 2 2 4 3 2 2 2 2" xfId="26167"/>
    <cellStyle name="RowTitles-Detail 2 2 2 4 3 2 2 3" xfId="26168"/>
    <cellStyle name="RowTitles-Detail 2 2 2 4 3 2 3" xfId="26169"/>
    <cellStyle name="RowTitles-Detail 2 2 2 4 3 2 3 2" xfId="26170"/>
    <cellStyle name="RowTitles-Detail 2 2 2 4 3 2 3 2 2" xfId="26171"/>
    <cellStyle name="RowTitles-Detail 2 2 2 4 3 2 4" xfId="26172"/>
    <cellStyle name="RowTitles-Detail 2 2 2 4 3 2 4 2" xfId="26173"/>
    <cellStyle name="RowTitles-Detail 2 2 2 4 3 2 5" xfId="26174"/>
    <cellStyle name="RowTitles-Detail 2 2 2 4 3 3" xfId="26175"/>
    <cellStyle name="RowTitles-Detail 2 2 2 4 3 3 2" xfId="26176"/>
    <cellStyle name="RowTitles-Detail 2 2 2 4 3 3 2 2" xfId="26177"/>
    <cellStyle name="RowTitles-Detail 2 2 2 4 3 3 2 2 2" xfId="26178"/>
    <cellStyle name="RowTitles-Detail 2 2 2 4 3 3 2 3" xfId="26179"/>
    <cellStyle name="RowTitles-Detail 2 2 2 4 3 3 3" xfId="26180"/>
    <cellStyle name="RowTitles-Detail 2 2 2 4 3 3 3 2" xfId="26181"/>
    <cellStyle name="RowTitles-Detail 2 2 2 4 3 3 3 2 2" xfId="26182"/>
    <cellStyle name="RowTitles-Detail 2 2 2 4 3 3 4" xfId="26183"/>
    <cellStyle name="RowTitles-Detail 2 2 2 4 3 3 4 2" xfId="26184"/>
    <cellStyle name="RowTitles-Detail 2 2 2 4 3 3 5" xfId="26185"/>
    <cellStyle name="RowTitles-Detail 2 2 2 4 3 4" xfId="26186"/>
    <cellStyle name="RowTitles-Detail 2 2 2 4 3 4 2" xfId="26187"/>
    <cellStyle name="RowTitles-Detail 2 2 2 4 3 5" xfId="26188"/>
    <cellStyle name="RowTitles-Detail 2 2 2 4 3 5 2" xfId="26189"/>
    <cellStyle name="RowTitles-Detail 2 2 2 4 3 5 2 2" xfId="26190"/>
    <cellStyle name="RowTitles-Detail 2 2 2 4 4" xfId="26191"/>
    <cellStyle name="RowTitles-Detail 2 2 2 4 4 2" xfId="26192"/>
    <cellStyle name="RowTitles-Detail 2 2 2 4 4 2 2" xfId="26193"/>
    <cellStyle name="RowTitles-Detail 2 2 2 4 4 2 2 2" xfId="26194"/>
    <cellStyle name="RowTitles-Detail 2 2 2 4 4 2 2 2 2" xfId="26195"/>
    <cellStyle name="RowTitles-Detail 2 2 2 4 4 2 2 3" xfId="26196"/>
    <cellStyle name="RowTitles-Detail 2 2 2 4 4 2 3" xfId="26197"/>
    <cellStyle name="RowTitles-Detail 2 2 2 4 4 2 3 2" xfId="26198"/>
    <cellStyle name="RowTitles-Detail 2 2 2 4 4 2 3 2 2" xfId="26199"/>
    <cellStyle name="RowTitles-Detail 2 2 2 4 4 2 4" xfId="26200"/>
    <cellStyle name="RowTitles-Detail 2 2 2 4 4 2 4 2" xfId="26201"/>
    <cellStyle name="RowTitles-Detail 2 2 2 4 4 2 5" xfId="26202"/>
    <cellStyle name="RowTitles-Detail 2 2 2 4 4 3" xfId="26203"/>
    <cellStyle name="RowTitles-Detail 2 2 2 4 4 3 2" xfId="26204"/>
    <cellStyle name="RowTitles-Detail 2 2 2 4 4 3 2 2" xfId="26205"/>
    <cellStyle name="RowTitles-Detail 2 2 2 4 4 3 2 2 2" xfId="26206"/>
    <cellStyle name="RowTitles-Detail 2 2 2 4 4 3 2 3" xfId="26207"/>
    <cellStyle name="RowTitles-Detail 2 2 2 4 4 3 3" xfId="26208"/>
    <cellStyle name="RowTitles-Detail 2 2 2 4 4 3 3 2" xfId="26209"/>
    <cellStyle name="RowTitles-Detail 2 2 2 4 4 3 3 2 2" xfId="26210"/>
    <cellStyle name="RowTitles-Detail 2 2 2 4 4 3 4" xfId="26211"/>
    <cellStyle name="RowTitles-Detail 2 2 2 4 4 3 4 2" xfId="26212"/>
    <cellStyle name="RowTitles-Detail 2 2 2 4 4 3 5" xfId="26213"/>
    <cellStyle name="RowTitles-Detail 2 2 2 4 4 4" xfId="26214"/>
    <cellStyle name="RowTitles-Detail 2 2 2 4 4 4 2" xfId="26215"/>
    <cellStyle name="RowTitles-Detail 2 2 2 4 4 4 2 2" xfId="26216"/>
    <cellStyle name="RowTitles-Detail 2 2 2 4 4 4 3" xfId="26217"/>
    <cellStyle name="RowTitles-Detail 2 2 2 4 4 5" xfId="26218"/>
    <cellStyle name="RowTitles-Detail 2 2 2 4 4 5 2" xfId="26219"/>
    <cellStyle name="RowTitles-Detail 2 2 2 4 4 5 2 2" xfId="26220"/>
    <cellStyle name="RowTitles-Detail 2 2 2 4 4 6" xfId="26221"/>
    <cellStyle name="RowTitles-Detail 2 2 2 4 4 6 2" xfId="26222"/>
    <cellStyle name="RowTitles-Detail 2 2 2 4 4 7" xfId="26223"/>
    <cellStyle name="RowTitles-Detail 2 2 2 4 5" xfId="26224"/>
    <cellStyle name="RowTitles-Detail 2 2 2 4 5 2" xfId="26225"/>
    <cellStyle name="RowTitles-Detail 2 2 2 4 5 2 2" xfId="26226"/>
    <cellStyle name="RowTitles-Detail 2 2 2 4 5 2 2 2" xfId="26227"/>
    <cellStyle name="RowTitles-Detail 2 2 2 4 5 2 2 2 2" xfId="26228"/>
    <cellStyle name="RowTitles-Detail 2 2 2 4 5 2 2 3" xfId="26229"/>
    <cellStyle name="RowTitles-Detail 2 2 2 4 5 2 3" xfId="26230"/>
    <cellStyle name="RowTitles-Detail 2 2 2 4 5 2 3 2" xfId="26231"/>
    <cellStyle name="RowTitles-Detail 2 2 2 4 5 2 3 2 2" xfId="26232"/>
    <cellStyle name="RowTitles-Detail 2 2 2 4 5 2 4" xfId="26233"/>
    <cellStyle name="RowTitles-Detail 2 2 2 4 5 2 4 2" xfId="26234"/>
    <cellStyle name="RowTitles-Detail 2 2 2 4 5 2 5" xfId="26235"/>
    <cellStyle name="RowTitles-Detail 2 2 2 4 5 3" xfId="26236"/>
    <cellStyle name="RowTitles-Detail 2 2 2 4 5 3 2" xfId="26237"/>
    <cellStyle name="RowTitles-Detail 2 2 2 4 5 3 2 2" xfId="26238"/>
    <cellStyle name="RowTitles-Detail 2 2 2 4 5 3 2 2 2" xfId="26239"/>
    <cellStyle name="RowTitles-Detail 2 2 2 4 5 3 2 3" xfId="26240"/>
    <cellStyle name="RowTitles-Detail 2 2 2 4 5 3 3" xfId="26241"/>
    <cellStyle name="RowTitles-Detail 2 2 2 4 5 3 3 2" xfId="26242"/>
    <cellStyle name="RowTitles-Detail 2 2 2 4 5 3 3 2 2" xfId="26243"/>
    <cellStyle name="RowTitles-Detail 2 2 2 4 5 3 4" xfId="26244"/>
    <cellStyle name="RowTitles-Detail 2 2 2 4 5 3 4 2" xfId="26245"/>
    <cellStyle name="RowTitles-Detail 2 2 2 4 5 3 5" xfId="26246"/>
    <cellStyle name="RowTitles-Detail 2 2 2 4 5 4" xfId="26247"/>
    <cellStyle name="RowTitles-Detail 2 2 2 4 5 4 2" xfId="26248"/>
    <cellStyle name="RowTitles-Detail 2 2 2 4 5 4 2 2" xfId="26249"/>
    <cellStyle name="RowTitles-Detail 2 2 2 4 5 4 3" xfId="26250"/>
    <cellStyle name="RowTitles-Detail 2 2 2 4 5 5" xfId="26251"/>
    <cellStyle name="RowTitles-Detail 2 2 2 4 5 5 2" xfId="26252"/>
    <cellStyle name="RowTitles-Detail 2 2 2 4 5 5 2 2" xfId="26253"/>
    <cellStyle name="RowTitles-Detail 2 2 2 4 5 6" xfId="26254"/>
    <cellStyle name="RowTitles-Detail 2 2 2 4 5 6 2" xfId="26255"/>
    <cellStyle name="RowTitles-Detail 2 2 2 4 5 7" xfId="26256"/>
    <cellStyle name="RowTitles-Detail 2 2 2 4 6" xfId="26257"/>
    <cellStyle name="RowTitles-Detail 2 2 2 4 6 2" xfId="26258"/>
    <cellStyle name="RowTitles-Detail 2 2 2 4 6 2 2" xfId="26259"/>
    <cellStyle name="RowTitles-Detail 2 2 2 4 6 2 2 2" xfId="26260"/>
    <cellStyle name="RowTitles-Detail 2 2 2 4 6 2 2 2 2" xfId="26261"/>
    <cellStyle name="RowTitles-Detail 2 2 2 4 6 2 2 3" xfId="26262"/>
    <cellStyle name="RowTitles-Detail 2 2 2 4 6 2 3" xfId="26263"/>
    <cellStyle name="RowTitles-Detail 2 2 2 4 6 2 3 2" xfId="26264"/>
    <cellStyle name="RowTitles-Detail 2 2 2 4 6 2 3 2 2" xfId="26265"/>
    <cellStyle name="RowTitles-Detail 2 2 2 4 6 2 4" xfId="26266"/>
    <cellStyle name="RowTitles-Detail 2 2 2 4 6 2 4 2" xfId="26267"/>
    <cellStyle name="RowTitles-Detail 2 2 2 4 6 2 5" xfId="26268"/>
    <cellStyle name="RowTitles-Detail 2 2 2 4 6 3" xfId="26269"/>
    <cellStyle name="RowTitles-Detail 2 2 2 4 6 3 2" xfId="26270"/>
    <cellStyle name="RowTitles-Detail 2 2 2 4 6 3 2 2" xfId="26271"/>
    <cellStyle name="RowTitles-Detail 2 2 2 4 6 3 2 2 2" xfId="26272"/>
    <cellStyle name="RowTitles-Detail 2 2 2 4 6 3 2 3" xfId="26273"/>
    <cellStyle name="RowTitles-Detail 2 2 2 4 6 3 3" xfId="26274"/>
    <cellStyle name="RowTitles-Detail 2 2 2 4 6 3 3 2" xfId="26275"/>
    <cellStyle name="RowTitles-Detail 2 2 2 4 6 3 3 2 2" xfId="26276"/>
    <cellStyle name="RowTitles-Detail 2 2 2 4 6 3 4" xfId="26277"/>
    <cellStyle name="RowTitles-Detail 2 2 2 4 6 3 4 2" xfId="26278"/>
    <cellStyle name="RowTitles-Detail 2 2 2 4 6 3 5" xfId="26279"/>
    <cellStyle name="RowTitles-Detail 2 2 2 4 6 4" xfId="26280"/>
    <cellStyle name="RowTitles-Detail 2 2 2 4 6 4 2" xfId="26281"/>
    <cellStyle name="RowTitles-Detail 2 2 2 4 6 4 2 2" xfId="26282"/>
    <cellStyle name="RowTitles-Detail 2 2 2 4 6 4 3" xfId="26283"/>
    <cellStyle name="RowTitles-Detail 2 2 2 4 6 5" xfId="26284"/>
    <cellStyle name="RowTitles-Detail 2 2 2 4 6 5 2" xfId="26285"/>
    <cellStyle name="RowTitles-Detail 2 2 2 4 6 5 2 2" xfId="26286"/>
    <cellStyle name="RowTitles-Detail 2 2 2 4 6 6" xfId="26287"/>
    <cellStyle name="RowTitles-Detail 2 2 2 4 6 6 2" xfId="26288"/>
    <cellStyle name="RowTitles-Detail 2 2 2 4 6 7" xfId="26289"/>
    <cellStyle name="RowTitles-Detail 2 2 2 4 7" xfId="26290"/>
    <cellStyle name="RowTitles-Detail 2 2 2 4 7 2" xfId="26291"/>
    <cellStyle name="RowTitles-Detail 2 2 2 4 7 2 2" xfId="26292"/>
    <cellStyle name="RowTitles-Detail 2 2 2 4 7 2 2 2" xfId="26293"/>
    <cellStyle name="RowTitles-Detail 2 2 2 4 7 2 3" xfId="26294"/>
    <cellStyle name="RowTitles-Detail 2 2 2 4 7 3" xfId="26295"/>
    <cellStyle name="RowTitles-Detail 2 2 2 4 7 3 2" xfId="26296"/>
    <cellStyle name="RowTitles-Detail 2 2 2 4 7 3 2 2" xfId="26297"/>
    <cellStyle name="RowTitles-Detail 2 2 2 4 7 4" xfId="26298"/>
    <cellStyle name="RowTitles-Detail 2 2 2 4 7 4 2" xfId="26299"/>
    <cellStyle name="RowTitles-Detail 2 2 2 4 7 5" xfId="26300"/>
    <cellStyle name="RowTitles-Detail 2 2 2 4 8" xfId="26301"/>
    <cellStyle name="RowTitles-Detail 2 2 2 4 8 2" xfId="26302"/>
    <cellStyle name="RowTitles-Detail 2 2 2 4 8 2 2" xfId="26303"/>
    <cellStyle name="RowTitles-Detail 2 2 2 4 8 2 2 2" xfId="26304"/>
    <cellStyle name="RowTitles-Detail 2 2 2 4 8 2 3" xfId="26305"/>
    <cellStyle name="RowTitles-Detail 2 2 2 4 8 3" xfId="26306"/>
    <cellStyle name="RowTitles-Detail 2 2 2 4 8 3 2" xfId="26307"/>
    <cellStyle name="RowTitles-Detail 2 2 2 4 8 3 2 2" xfId="26308"/>
    <cellStyle name="RowTitles-Detail 2 2 2 4 8 4" xfId="26309"/>
    <cellStyle name="RowTitles-Detail 2 2 2 4 8 4 2" xfId="26310"/>
    <cellStyle name="RowTitles-Detail 2 2 2 4 8 5" xfId="26311"/>
    <cellStyle name="RowTitles-Detail 2 2 2 4 9" xfId="26312"/>
    <cellStyle name="RowTitles-Detail 2 2 2 4 9 2" xfId="26313"/>
    <cellStyle name="RowTitles-Detail 2 2 2 4 9 2 2" xfId="26314"/>
    <cellStyle name="RowTitles-Detail 2 2 2 4_STUD aligned by INSTIT" xfId="26315"/>
    <cellStyle name="RowTitles-Detail 2 2 2 5" xfId="26316"/>
    <cellStyle name="RowTitles-Detail 2 2 2 5 2" xfId="26317"/>
    <cellStyle name="RowTitles-Detail 2 2 2 5 2 2" xfId="26318"/>
    <cellStyle name="RowTitles-Detail 2 2 2 5 2 2 2" xfId="26319"/>
    <cellStyle name="RowTitles-Detail 2 2 2 5 2 2 2 2" xfId="26320"/>
    <cellStyle name="RowTitles-Detail 2 2 2 5 2 2 2 2 2" xfId="26321"/>
    <cellStyle name="RowTitles-Detail 2 2 2 5 2 2 2 3" xfId="26322"/>
    <cellStyle name="RowTitles-Detail 2 2 2 5 2 2 3" xfId="26323"/>
    <cellStyle name="RowTitles-Detail 2 2 2 5 2 2 3 2" xfId="26324"/>
    <cellStyle name="RowTitles-Detail 2 2 2 5 2 2 3 2 2" xfId="26325"/>
    <cellStyle name="RowTitles-Detail 2 2 2 5 2 2 4" xfId="26326"/>
    <cellStyle name="RowTitles-Detail 2 2 2 5 2 2 4 2" xfId="26327"/>
    <cellStyle name="RowTitles-Detail 2 2 2 5 2 2 5" xfId="26328"/>
    <cellStyle name="RowTitles-Detail 2 2 2 5 2 3" xfId="26329"/>
    <cellStyle name="RowTitles-Detail 2 2 2 5 2 3 2" xfId="26330"/>
    <cellStyle name="RowTitles-Detail 2 2 2 5 2 3 2 2" xfId="26331"/>
    <cellStyle name="RowTitles-Detail 2 2 2 5 2 3 2 2 2" xfId="26332"/>
    <cellStyle name="RowTitles-Detail 2 2 2 5 2 3 2 3" xfId="26333"/>
    <cellStyle name="RowTitles-Detail 2 2 2 5 2 3 3" xfId="26334"/>
    <cellStyle name="RowTitles-Detail 2 2 2 5 2 3 3 2" xfId="26335"/>
    <cellStyle name="RowTitles-Detail 2 2 2 5 2 3 3 2 2" xfId="26336"/>
    <cellStyle name="RowTitles-Detail 2 2 2 5 2 3 4" xfId="26337"/>
    <cellStyle name="RowTitles-Detail 2 2 2 5 2 3 4 2" xfId="26338"/>
    <cellStyle name="RowTitles-Detail 2 2 2 5 2 3 5" xfId="26339"/>
    <cellStyle name="RowTitles-Detail 2 2 2 5 2 4" xfId="26340"/>
    <cellStyle name="RowTitles-Detail 2 2 2 5 2 4 2" xfId="26341"/>
    <cellStyle name="RowTitles-Detail 2 2 2 5 2 5" xfId="26342"/>
    <cellStyle name="RowTitles-Detail 2 2 2 5 2 5 2" xfId="26343"/>
    <cellStyle name="RowTitles-Detail 2 2 2 5 2 5 2 2" xfId="26344"/>
    <cellStyle name="RowTitles-Detail 2 2 2 5 2 5 3" xfId="26345"/>
    <cellStyle name="RowTitles-Detail 2 2 2 5 2 6" xfId="26346"/>
    <cellStyle name="RowTitles-Detail 2 2 2 5 2 6 2" xfId="26347"/>
    <cellStyle name="RowTitles-Detail 2 2 2 5 2 6 2 2" xfId="26348"/>
    <cellStyle name="RowTitles-Detail 2 2 2 5 3" xfId="26349"/>
    <cellStyle name="RowTitles-Detail 2 2 2 5 3 2" xfId="26350"/>
    <cellStyle name="RowTitles-Detail 2 2 2 5 3 2 2" xfId="26351"/>
    <cellStyle name="RowTitles-Detail 2 2 2 5 3 2 2 2" xfId="26352"/>
    <cellStyle name="RowTitles-Detail 2 2 2 5 3 2 2 2 2" xfId="26353"/>
    <cellStyle name="RowTitles-Detail 2 2 2 5 3 2 2 3" xfId="26354"/>
    <cellStyle name="RowTitles-Detail 2 2 2 5 3 2 3" xfId="26355"/>
    <cellStyle name="RowTitles-Detail 2 2 2 5 3 2 3 2" xfId="26356"/>
    <cellStyle name="RowTitles-Detail 2 2 2 5 3 2 3 2 2" xfId="26357"/>
    <cellStyle name="RowTitles-Detail 2 2 2 5 3 2 4" xfId="26358"/>
    <cellStyle name="RowTitles-Detail 2 2 2 5 3 2 4 2" xfId="26359"/>
    <cellStyle name="RowTitles-Detail 2 2 2 5 3 2 5" xfId="26360"/>
    <cellStyle name="RowTitles-Detail 2 2 2 5 3 3" xfId="26361"/>
    <cellStyle name="RowTitles-Detail 2 2 2 5 3 3 2" xfId="26362"/>
    <cellStyle name="RowTitles-Detail 2 2 2 5 3 3 2 2" xfId="26363"/>
    <cellStyle name="RowTitles-Detail 2 2 2 5 3 3 2 2 2" xfId="26364"/>
    <cellStyle name="RowTitles-Detail 2 2 2 5 3 3 2 3" xfId="26365"/>
    <cellStyle name="RowTitles-Detail 2 2 2 5 3 3 3" xfId="26366"/>
    <cellStyle name="RowTitles-Detail 2 2 2 5 3 3 3 2" xfId="26367"/>
    <cellStyle name="RowTitles-Detail 2 2 2 5 3 3 3 2 2" xfId="26368"/>
    <cellStyle name="RowTitles-Detail 2 2 2 5 3 3 4" xfId="26369"/>
    <cellStyle name="RowTitles-Detail 2 2 2 5 3 3 4 2" xfId="26370"/>
    <cellStyle name="RowTitles-Detail 2 2 2 5 3 3 5" xfId="26371"/>
    <cellStyle name="RowTitles-Detail 2 2 2 5 3 4" xfId="26372"/>
    <cellStyle name="RowTitles-Detail 2 2 2 5 3 4 2" xfId="26373"/>
    <cellStyle name="RowTitles-Detail 2 2 2 5 3 5" xfId="26374"/>
    <cellStyle name="RowTitles-Detail 2 2 2 5 3 5 2" xfId="26375"/>
    <cellStyle name="RowTitles-Detail 2 2 2 5 3 5 2 2" xfId="26376"/>
    <cellStyle name="RowTitles-Detail 2 2 2 5 3 6" xfId="26377"/>
    <cellStyle name="RowTitles-Detail 2 2 2 5 3 6 2" xfId="26378"/>
    <cellStyle name="RowTitles-Detail 2 2 2 5 3 7" xfId="26379"/>
    <cellStyle name="RowTitles-Detail 2 2 2 5 4" xfId="26380"/>
    <cellStyle name="RowTitles-Detail 2 2 2 5 4 2" xfId="26381"/>
    <cellStyle name="RowTitles-Detail 2 2 2 5 4 2 2" xfId="26382"/>
    <cellStyle name="RowTitles-Detail 2 2 2 5 4 2 2 2" xfId="26383"/>
    <cellStyle name="RowTitles-Detail 2 2 2 5 4 2 2 2 2" xfId="26384"/>
    <cellStyle name="RowTitles-Detail 2 2 2 5 4 2 2 3" xfId="26385"/>
    <cellStyle name="RowTitles-Detail 2 2 2 5 4 2 3" xfId="26386"/>
    <cellStyle name="RowTitles-Detail 2 2 2 5 4 2 3 2" xfId="26387"/>
    <cellStyle name="RowTitles-Detail 2 2 2 5 4 2 3 2 2" xfId="26388"/>
    <cellStyle name="RowTitles-Detail 2 2 2 5 4 2 4" xfId="26389"/>
    <cellStyle name="RowTitles-Detail 2 2 2 5 4 2 4 2" xfId="26390"/>
    <cellStyle name="RowTitles-Detail 2 2 2 5 4 2 5" xfId="26391"/>
    <cellStyle name="RowTitles-Detail 2 2 2 5 4 3" xfId="26392"/>
    <cellStyle name="RowTitles-Detail 2 2 2 5 4 3 2" xfId="26393"/>
    <cellStyle name="RowTitles-Detail 2 2 2 5 4 3 2 2" xfId="26394"/>
    <cellStyle name="RowTitles-Detail 2 2 2 5 4 3 2 2 2" xfId="26395"/>
    <cellStyle name="RowTitles-Detail 2 2 2 5 4 3 2 3" xfId="26396"/>
    <cellStyle name="RowTitles-Detail 2 2 2 5 4 3 3" xfId="26397"/>
    <cellStyle name="RowTitles-Detail 2 2 2 5 4 3 3 2" xfId="26398"/>
    <cellStyle name="RowTitles-Detail 2 2 2 5 4 3 3 2 2" xfId="26399"/>
    <cellStyle name="RowTitles-Detail 2 2 2 5 4 3 4" xfId="26400"/>
    <cellStyle name="RowTitles-Detail 2 2 2 5 4 3 4 2" xfId="26401"/>
    <cellStyle name="RowTitles-Detail 2 2 2 5 4 3 5" xfId="26402"/>
    <cellStyle name="RowTitles-Detail 2 2 2 5 4 4" xfId="26403"/>
    <cellStyle name="RowTitles-Detail 2 2 2 5 4 4 2" xfId="26404"/>
    <cellStyle name="RowTitles-Detail 2 2 2 5 4 5" xfId="26405"/>
    <cellStyle name="RowTitles-Detail 2 2 2 5 4 5 2" xfId="26406"/>
    <cellStyle name="RowTitles-Detail 2 2 2 5 4 5 2 2" xfId="26407"/>
    <cellStyle name="RowTitles-Detail 2 2 2 5 4 5 3" xfId="26408"/>
    <cellStyle name="RowTitles-Detail 2 2 2 5 4 6" xfId="26409"/>
    <cellStyle name="RowTitles-Detail 2 2 2 5 4 6 2" xfId="26410"/>
    <cellStyle name="RowTitles-Detail 2 2 2 5 4 6 2 2" xfId="26411"/>
    <cellStyle name="RowTitles-Detail 2 2 2 5 4 7" xfId="26412"/>
    <cellStyle name="RowTitles-Detail 2 2 2 5 4 7 2" xfId="26413"/>
    <cellStyle name="RowTitles-Detail 2 2 2 5 4 8" xfId="26414"/>
    <cellStyle name="RowTitles-Detail 2 2 2 5 5" xfId="26415"/>
    <cellStyle name="RowTitles-Detail 2 2 2 5 5 2" xfId="26416"/>
    <cellStyle name="RowTitles-Detail 2 2 2 5 5 2 2" xfId="26417"/>
    <cellStyle name="RowTitles-Detail 2 2 2 5 5 2 2 2" xfId="26418"/>
    <cellStyle name="RowTitles-Detail 2 2 2 5 5 2 2 2 2" xfId="26419"/>
    <cellStyle name="RowTitles-Detail 2 2 2 5 5 2 2 3" xfId="26420"/>
    <cellStyle name="RowTitles-Detail 2 2 2 5 5 2 3" xfId="26421"/>
    <cellStyle name="RowTitles-Detail 2 2 2 5 5 2 3 2" xfId="26422"/>
    <cellStyle name="RowTitles-Detail 2 2 2 5 5 2 3 2 2" xfId="26423"/>
    <cellStyle name="RowTitles-Detail 2 2 2 5 5 2 4" xfId="26424"/>
    <cellStyle name="RowTitles-Detail 2 2 2 5 5 2 4 2" xfId="26425"/>
    <cellStyle name="RowTitles-Detail 2 2 2 5 5 2 5" xfId="26426"/>
    <cellStyle name="RowTitles-Detail 2 2 2 5 5 3" xfId="26427"/>
    <cellStyle name="RowTitles-Detail 2 2 2 5 5 3 2" xfId="26428"/>
    <cellStyle name="RowTitles-Detail 2 2 2 5 5 3 2 2" xfId="26429"/>
    <cellStyle name="RowTitles-Detail 2 2 2 5 5 3 2 2 2" xfId="26430"/>
    <cellStyle name="RowTitles-Detail 2 2 2 5 5 3 2 3" xfId="26431"/>
    <cellStyle name="RowTitles-Detail 2 2 2 5 5 3 3" xfId="26432"/>
    <cellStyle name="RowTitles-Detail 2 2 2 5 5 3 3 2" xfId="26433"/>
    <cellStyle name="RowTitles-Detail 2 2 2 5 5 3 3 2 2" xfId="26434"/>
    <cellStyle name="RowTitles-Detail 2 2 2 5 5 3 4" xfId="26435"/>
    <cellStyle name="RowTitles-Detail 2 2 2 5 5 3 4 2" xfId="26436"/>
    <cellStyle name="RowTitles-Detail 2 2 2 5 5 3 5" xfId="26437"/>
    <cellStyle name="RowTitles-Detail 2 2 2 5 5 4" xfId="26438"/>
    <cellStyle name="RowTitles-Detail 2 2 2 5 5 4 2" xfId="26439"/>
    <cellStyle name="RowTitles-Detail 2 2 2 5 5 4 2 2" xfId="26440"/>
    <cellStyle name="RowTitles-Detail 2 2 2 5 5 4 3" xfId="26441"/>
    <cellStyle name="RowTitles-Detail 2 2 2 5 5 5" xfId="26442"/>
    <cellStyle name="RowTitles-Detail 2 2 2 5 5 5 2" xfId="26443"/>
    <cellStyle name="RowTitles-Detail 2 2 2 5 5 5 2 2" xfId="26444"/>
    <cellStyle name="RowTitles-Detail 2 2 2 5 5 6" xfId="26445"/>
    <cellStyle name="RowTitles-Detail 2 2 2 5 5 6 2" xfId="26446"/>
    <cellStyle name="RowTitles-Detail 2 2 2 5 5 7" xfId="26447"/>
    <cellStyle name="RowTitles-Detail 2 2 2 5 6" xfId="26448"/>
    <cellStyle name="RowTitles-Detail 2 2 2 5 6 2" xfId="26449"/>
    <cellStyle name="RowTitles-Detail 2 2 2 5 6 2 2" xfId="26450"/>
    <cellStyle name="RowTitles-Detail 2 2 2 5 6 2 2 2" xfId="26451"/>
    <cellStyle name="RowTitles-Detail 2 2 2 5 6 2 2 2 2" xfId="26452"/>
    <cellStyle name="RowTitles-Detail 2 2 2 5 6 2 2 3" xfId="26453"/>
    <cellStyle name="RowTitles-Detail 2 2 2 5 6 2 3" xfId="26454"/>
    <cellStyle name="RowTitles-Detail 2 2 2 5 6 2 3 2" xfId="26455"/>
    <cellStyle name="RowTitles-Detail 2 2 2 5 6 2 3 2 2" xfId="26456"/>
    <cellStyle name="RowTitles-Detail 2 2 2 5 6 2 4" xfId="26457"/>
    <cellStyle name="RowTitles-Detail 2 2 2 5 6 2 4 2" xfId="26458"/>
    <cellStyle name="RowTitles-Detail 2 2 2 5 6 2 5" xfId="26459"/>
    <cellStyle name="RowTitles-Detail 2 2 2 5 6 3" xfId="26460"/>
    <cellStyle name="RowTitles-Detail 2 2 2 5 6 3 2" xfId="26461"/>
    <cellStyle name="RowTitles-Detail 2 2 2 5 6 3 2 2" xfId="26462"/>
    <cellStyle name="RowTitles-Detail 2 2 2 5 6 3 2 2 2" xfId="26463"/>
    <cellStyle name="RowTitles-Detail 2 2 2 5 6 3 2 3" xfId="26464"/>
    <cellStyle name="RowTitles-Detail 2 2 2 5 6 3 3" xfId="26465"/>
    <cellStyle name="RowTitles-Detail 2 2 2 5 6 3 3 2" xfId="26466"/>
    <cellStyle name="RowTitles-Detail 2 2 2 5 6 3 3 2 2" xfId="26467"/>
    <cellStyle name="RowTitles-Detail 2 2 2 5 6 3 4" xfId="26468"/>
    <cellStyle name="RowTitles-Detail 2 2 2 5 6 3 4 2" xfId="26469"/>
    <cellStyle name="RowTitles-Detail 2 2 2 5 6 3 5" xfId="26470"/>
    <cellStyle name="RowTitles-Detail 2 2 2 5 6 4" xfId="26471"/>
    <cellStyle name="RowTitles-Detail 2 2 2 5 6 4 2" xfId="26472"/>
    <cellStyle name="RowTitles-Detail 2 2 2 5 6 4 2 2" xfId="26473"/>
    <cellStyle name="RowTitles-Detail 2 2 2 5 6 4 3" xfId="26474"/>
    <cellStyle name="RowTitles-Detail 2 2 2 5 6 5" xfId="26475"/>
    <cellStyle name="RowTitles-Detail 2 2 2 5 6 5 2" xfId="26476"/>
    <cellStyle name="RowTitles-Detail 2 2 2 5 6 5 2 2" xfId="26477"/>
    <cellStyle name="RowTitles-Detail 2 2 2 5 6 6" xfId="26478"/>
    <cellStyle name="RowTitles-Detail 2 2 2 5 6 6 2" xfId="26479"/>
    <cellStyle name="RowTitles-Detail 2 2 2 5 6 7" xfId="26480"/>
    <cellStyle name="RowTitles-Detail 2 2 2 5 7" xfId="26481"/>
    <cellStyle name="RowTitles-Detail 2 2 2 5 7 2" xfId="26482"/>
    <cellStyle name="RowTitles-Detail 2 2 2 5 7 2 2" xfId="26483"/>
    <cellStyle name="RowTitles-Detail 2 2 2 5 7 2 2 2" xfId="26484"/>
    <cellStyle name="RowTitles-Detail 2 2 2 5 7 2 3" xfId="26485"/>
    <cellStyle name="RowTitles-Detail 2 2 2 5 7 3" xfId="26486"/>
    <cellStyle name="RowTitles-Detail 2 2 2 5 7 3 2" xfId="26487"/>
    <cellStyle name="RowTitles-Detail 2 2 2 5 7 3 2 2" xfId="26488"/>
    <cellStyle name="RowTitles-Detail 2 2 2 5 7 4" xfId="26489"/>
    <cellStyle name="RowTitles-Detail 2 2 2 5 7 4 2" xfId="26490"/>
    <cellStyle name="RowTitles-Detail 2 2 2 5 7 5" xfId="26491"/>
    <cellStyle name="RowTitles-Detail 2 2 2 5 8" xfId="26492"/>
    <cellStyle name="RowTitles-Detail 2 2 2 5 8 2" xfId="26493"/>
    <cellStyle name="RowTitles-Detail 2 2 2 5 9" xfId="26494"/>
    <cellStyle name="RowTitles-Detail 2 2 2 5 9 2" xfId="26495"/>
    <cellStyle name="RowTitles-Detail 2 2 2 5 9 2 2" xfId="26496"/>
    <cellStyle name="RowTitles-Detail 2 2 2 5_STUD aligned by INSTIT" xfId="26497"/>
    <cellStyle name="RowTitles-Detail 2 2 2 6" xfId="26498"/>
    <cellStyle name="RowTitles-Detail 2 2 2 6 2" xfId="26499"/>
    <cellStyle name="RowTitles-Detail 2 2 2 6 2 2" xfId="26500"/>
    <cellStyle name="RowTitles-Detail 2 2 2 6 2 2 2" xfId="26501"/>
    <cellStyle name="RowTitles-Detail 2 2 2 6 2 2 2 2" xfId="26502"/>
    <cellStyle name="RowTitles-Detail 2 2 2 6 2 2 3" xfId="26503"/>
    <cellStyle name="RowTitles-Detail 2 2 2 6 2 3" xfId="26504"/>
    <cellStyle name="RowTitles-Detail 2 2 2 6 2 3 2" xfId="26505"/>
    <cellStyle name="RowTitles-Detail 2 2 2 6 2 3 2 2" xfId="26506"/>
    <cellStyle name="RowTitles-Detail 2 2 2 6 2 4" xfId="26507"/>
    <cellStyle name="RowTitles-Detail 2 2 2 6 2 4 2" xfId="26508"/>
    <cellStyle name="RowTitles-Detail 2 2 2 6 2 5" xfId="26509"/>
    <cellStyle name="RowTitles-Detail 2 2 2 6 3" xfId="26510"/>
    <cellStyle name="RowTitles-Detail 2 2 2 6 3 2" xfId="26511"/>
    <cellStyle name="RowTitles-Detail 2 2 2 6 3 2 2" xfId="26512"/>
    <cellStyle name="RowTitles-Detail 2 2 2 6 3 2 2 2" xfId="26513"/>
    <cellStyle name="RowTitles-Detail 2 2 2 6 3 2 3" xfId="26514"/>
    <cellStyle name="RowTitles-Detail 2 2 2 6 3 3" xfId="26515"/>
    <cellStyle name="RowTitles-Detail 2 2 2 6 3 3 2" xfId="26516"/>
    <cellStyle name="RowTitles-Detail 2 2 2 6 3 3 2 2" xfId="26517"/>
    <cellStyle name="RowTitles-Detail 2 2 2 6 3 4" xfId="26518"/>
    <cellStyle name="RowTitles-Detail 2 2 2 6 3 4 2" xfId="26519"/>
    <cellStyle name="RowTitles-Detail 2 2 2 6 3 5" xfId="26520"/>
    <cellStyle name="RowTitles-Detail 2 2 2 6 4" xfId="26521"/>
    <cellStyle name="RowTitles-Detail 2 2 2 6 4 2" xfId="26522"/>
    <cellStyle name="RowTitles-Detail 2 2 2 6 5" xfId="26523"/>
    <cellStyle name="RowTitles-Detail 2 2 2 6 5 2" xfId="26524"/>
    <cellStyle name="RowTitles-Detail 2 2 2 6 5 2 2" xfId="26525"/>
    <cellStyle name="RowTitles-Detail 2 2 2 6 5 3" xfId="26526"/>
    <cellStyle name="RowTitles-Detail 2 2 2 6 6" xfId="26527"/>
    <cellStyle name="RowTitles-Detail 2 2 2 6 6 2" xfId="26528"/>
    <cellStyle name="RowTitles-Detail 2 2 2 6 6 2 2" xfId="26529"/>
    <cellStyle name="RowTitles-Detail 2 2 2 7" xfId="26530"/>
    <cellStyle name="RowTitles-Detail 2 2 2 7 2" xfId="26531"/>
    <cellStyle name="RowTitles-Detail 2 2 2 7 2 2" xfId="26532"/>
    <cellStyle name="RowTitles-Detail 2 2 2 7 2 2 2" xfId="26533"/>
    <cellStyle name="RowTitles-Detail 2 2 2 7 2 2 2 2" xfId="26534"/>
    <cellStyle name="RowTitles-Detail 2 2 2 7 2 2 3" xfId="26535"/>
    <cellStyle name="RowTitles-Detail 2 2 2 7 2 3" xfId="26536"/>
    <cellStyle name="RowTitles-Detail 2 2 2 7 2 3 2" xfId="26537"/>
    <cellStyle name="RowTitles-Detail 2 2 2 7 2 3 2 2" xfId="26538"/>
    <cellStyle name="RowTitles-Detail 2 2 2 7 2 4" xfId="26539"/>
    <cellStyle name="RowTitles-Detail 2 2 2 7 2 4 2" xfId="26540"/>
    <cellStyle name="RowTitles-Detail 2 2 2 7 2 5" xfId="26541"/>
    <cellStyle name="RowTitles-Detail 2 2 2 7 3" xfId="26542"/>
    <cellStyle name="RowTitles-Detail 2 2 2 7 3 2" xfId="26543"/>
    <cellStyle name="RowTitles-Detail 2 2 2 7 3 2 2" xfId="26544"/>
    <cellStyle name="RowTitles-Detail 2 2 2 7 3 2 2 2" xfId="26545"/>
    <cellStyle name="RowTitles-Detail 2 2 2 7 3 2 3" xfId="26546"/>
    <cellStyle name="RowTitles-Detail 2 2 2 7 3 3" xfId="26547"/>
    <cellStyle name="RowTitles-Detail 2 2 2 7 3 3 2" xfId="26548"/>
    <cellStyle name="RowTitles-Detail 2 2 2 7 3 3 2 2" xfId="26549"/>
    <cellStyle name="RowTitles-Detail 2 2 2 7 3 4" xfId="26550"/>
    <cellStyle name="RowTitles-Detail 2 2 2 7 3 4 2" xfId="26551"/>
    <cellStyle name="RowTitles-Detail 2 2 2 7 3 5" xfId="26552"/>
    <cellStyle name="RowTitles-Detail 2 2 2 7 4" xfId="26553"/>
    <cellStyle name="RowTitles-Detail 2 2 2 7 4 2" xfId="26554"/>
    <cellStyle name="RowTitles-Detail 2 2 2 7 5" xfId="26555"/>
    <cellStyle name="RowTitles-Detail 2 2 2 7 5 2" xfId="26556"/>
    <cellStyle name="RowTitles-Detail 2 2 2 7 5 2 2" xfId="26557"/>
    <cellStyle name="RowTitles-Detail 2 2 2 7 6" xfId="26558"/>
    <cellStyle name="RowTitles-Detail 2 2 2 7 6 2" xfId="26559"/>
    <cellStyle name="RowTitles-Detail 2 2 2 7 7" xfId="26560"/>
    <cellStyle name="RowTitles-Detail 2 2 2 8" xfId="26561"/>
    <cellStyle name="RowTitles-Detail 2 2 2 8 2" xfId="26562"/>
    <cellStyle name="RowTitles-Detail 2 2 2 8 2 2" xfId="26563"/>
    <cellStyle name="RowTitles-Detail 2 2 2 8 2 2 2" xfId="26564"/>
    <cellStyle name="RowTitles-Detail 2 2 2 8 2 2 2 2" xfId="26565"/>
    <cellStyle name="RowTitles-Detail 2 2 2 8 2 2 3" xfId="26566"/>
    <cellStyle name="RowTitles-Detail 2 2 2 8 2 3" xfId="26567"/>
    <cellStyle name="RowTitles-Detail 2 2 2 8 2 3 2" xfId="26568"/>
    <cellStyle name="RowTitles-Detail 2 2 2 8 2 3 2 2" xfId="26569"/>
    <cellStyle name="RowTitles-Detail 2 2 2 8 2 4" xfId="26570"/>
    <cellStyle name="RowTitles-Detail 2 2 2 8 2 4 2" xfId="26571"/>
    <cellStyle name="RowTitles-Detail 2 2 2 8 2 5" xfId="26572"/>
    <cellStyle name="RowTitles-Detail 2 2 2 8 3" xfId="26573"/>
    <cellStyle name="RowTitles-Detail 2 2 2 8 3 2" xfId="26574"/>
    <cellStyle name="RowTitles-Detail 2 2 2 8 3 2 2" xfId="26575"/>
    <cellStyle name="RowTitles-Detail 2 2 2 8 3 2 2 2" xfId="26576"/>
    <cellStyle name="RowTitles-Detail 2 2 2 8 3 2 3" xfId="26577"/>
    <cellStyle name="RowTitles-Detail 2 2 2 8 3 3" xfId="26578"/>
    <cellStyle name="RowTitles-Detail 2 2 2 8 3 3 2" xfId="26579"/>
    <cellStyle name="RowTitles-Detail 2 2 2 8 3 3 2 2" xfId="26580"/>
    <cellStyle name="RowTitles-Detail 2 2 2 8 3 4" xfId="26581"/>
    <cellStyle name="RowTitles-Detail 2 2 2 8 3 4 2" xfId="26582"/>
    <cellStyle name="RowTitles-Detail 2 2 2 8 3 5" xfId="26583"/>
    <cellStyle name="RowTitles-Detail 2 2 2 8 4" xfId="26584"/>
    <cellStyle name="RowTitles-Detail 2 2 2 8 4 2" xfId="26585"/>
    <cellStyle name="RowTitles-Detail 2 2 2 8 5" xfId="26586"/>
    <cellStyle name="RowTitles-Detail 2 2 2 8 5 2" xfId="26587"/>
    <cellStyle name="RowTitles-Detail 2 2 2 8 5 2 2" xfId="26588"/>
    <cellStyle name="RowTitles-Detail 2 2 2 8 5 3" xfId="26589"/>
    <cellStyle name="RowTitles-Detail 2 2 2 8 6" xfId="26590"/>
    <cellStyle name="RowTitles-Detail 2 2 2 8 6 2" xfId="26591"/>
    <cellStyle name="RowTitles-Detail 2 2 2 8 6 2 2" xfId="26592"/>
    <cellStyle name="RowTitles-Detail 2 2 2 8 7" xfId="26593"/>
    <cellStyle name="RowTitles-Detail 2 2 2 8 7 2" xfId="26594"/>
    <cellStyle name="RowTitles-Detail 2 2 2 8 8" xfId="26595"/>
    <cellStyle name="RowTitles-Detail 2 2 2 9" xfId="26596"/>
    <cellStyle name="RowTitles-Detail 2 2 2 9 2" xfId="26597"/>
    <cellStyle name="RowTitles-Detail 2 2 2 9 2 2" xfId="26598"/>
    <cellStyle name="RowTitles-Detail 2 2 2 9 2 2 2" xfId="26599"/>
    <cellStyle name="RowTitles-Detail 2 2 2 9 2 2 2 2" xfId="26600"/>
    <cellStyle name="RowTitles-Detail 2 2 2 9 2 2 3" xfId="26601"/>
    <cellStyle name="RowTitles-Detail 2 2 2 9 2 3" xfId="26602"/>
    <cellStyle name="RowTitles-Detail 2 2 2 9 2 3 2" xfId="26603"/>
    <cellStyle name="RowTitles-Detail 2 2 2 9 2 3 2 2" xfId="26604"/>
    <cellStyle name="RowTitles-Detail 2 2 2 9 2 4" xfId="26605"/>
    <cellStyle name="RowTitles-Detail 2 2 2 9 2 4 2" xfId="26606"/>
    <cellStyle name="RowTitles-Detail 2 2 2 9 2 5" xfId="26607"/>
    <cellStyle name="RowTitles-Detail 2 2 2 9 3" xfId="26608"/>
    <cellStyle name="RowTitles-Detail 2 2 2 9 3 2" xfId="26609"/>
    <cellStyle name="RowTitles-Detail 2 2 2 9 3 2 2" xfId="26610"/>
    <cellStyle name="RowTitles-Detail 2 2 2 9 3 2 2 2" xfId="26611"/>
    <cellStyle name="RowTitles-Detail 2 2 2 9 3 2 3" xfId="26612"/>
    <cellStyle name="RowTitles-Detail 2 2 2 9 3 3" xfId="26613"/>
    <cellStyle name="RowTitles-Detail 2 2 2 9 3 3 2" xfId="26614"/>
    <cellStyle name="RowTitles-Detail 2 2 2 9 3 3 2 2" xfId="26615"/>
    <cellStyle name="RowTitles-Detail 2 2 2 9 3 4" xfId="26616"/>
    <cellStyle name="RowTitles-Detail 2 2 2 9 3 4 2" xfId="26617"/>
    <cellStyle name="RowTitles-Detail 2 2 2 9 3 5" xfId="26618"/>
    <cellStyle name="RowTitles-Detail 2 2 2 9 4" xfId="26619"/>
    <cellStyle name="RowTitles-Detail 2 2 2 9 4 2" xfId="26620"/>
    <cellStyle name="RowTitles-Detail 2 2 2 9 4 2 2" xfId="26621"/>
    <cellStyle name="RowTitles-Detail 2 2 2 9 4 3" xfId="26622"/>
    <cellStyle name="RowTitles-Detail 2 2 2 9 5" xfId="26623"/>
    <cellStyle name="RowTitles-Detail 2 2 2 9 5 2" xfId="26624"/>
    <cellStyle name="RowTitles-Detail 2 2 2 9 5 2 2" xfId="26625"/>
    <cellStyle name="RowTitles-Detail 2 2 2 9 6" xfId="26626"/>
    <cellStyle name="RowTitles-Detail 2 2 2 9 6 2" xfId="26627"/>
    <cellStyle name="RowTitles-Detail 2 2 2 9 7" xfId="26628"/>
    <cellStyle name="RowTitles-Detail 2 2 2_STUD aligned by INSTIT" xfId="26629"/>
    <cellStyle name="RowTitles-Detail 2 2 3" xfId="26630"/>
    <cellStyle name="RowTitles-Detail 2 2 3 10" xfId="26631"/>
    <cellStyle name="RowTitles-Detail 2 2 3 10 2" xfId="26632"/>
    <cellStyle name="RowTitles-Detail 2 2 3 10 2 2" xfId="26633"/>
    <cellStyle name="RowTitles-Detail 2 2 3 10 2 2 2" xfId="26634"/>
    <cellStyle name="RowTitles-Detail 2 2 3 10 2 3" xfId="26635"/>
    <cellStyle name="RowTitles-Detail 2 2 3 10 3" xfId="26636"/>
    <cellStyle name="RowTitles-Detail 2 2 3 10 3 2" xfId="26637"/>
    <cellStyle name="RowTitles-Detail 2 2 3 10 3 2 2" xfId="26638"/>
    <cellStyle name="RowTitles-Detail 2 2 3 10 4" xfId="26639"/>
    <cellStyle name="RowTitles-Detail 2 2 3 10 4 2" xfId="26640"/>
    <cellStyle name="RowTitles-Detail 2 2 3 10 5" xfId="26641"/>
    <cellStyle name="RowTitles-Detail 2 2 3 11" xfId="26642"/>
    <cellStyle name="RowTitles-Detail 2 2 3 11 2" xfId="26643"/>
    <cellStyle name="RowTitles-Detail 2 2 3 12" xfId="26644"/>
    <cellStyle name="RowTitles-Detail 2 2 3 12 2" xfId="26645"/>
    <cellStyle name="RowTitles-Detail 2 2 3 12 2 2" xfId="26646"/>
    <cellStyle name="RowTitles-Detail 2 2 3 2" xfId="26647"/>
    <cellStyle name="RowTitles-Detail 2 2 3 2 2" xfId="26648"/>
    <cellStyle name="RowTitles-Detail 2 2 3 2 2 2" xfId="26649"/>
    <cellStyle name="RowTitles-Detail 2 2 3 2 2 2 2" xfId="26650"/>
    <cellStyle name="RowTitles-Detail 2 2 3 2 2 2 2 2" xfId="26651"/>
    <cellStyle name="RowTitles-Detail 2 2 3 2 2 2 2 2 2" xfId="26652"/>
    <cellStyle name="RowTitles-Detail 2 2 3 2 2 2 2 3" xfId="26653"/>
    <cellStyle name="RowTitles-Detail 2 2 3 2 2 2 3" xfId="26654"/>
    <cellStyle name="RowTitles-Detail 2 2 3 2 2 2 3 2" xfId="26655"/>
    <cellStyle name="RowTitles-Detail 2 2 3 2 2 2 3 2 2" xfId="26656"/>
    <cellStyle name="RowTitles-Detail 2 2 3 2 2 2 4" xfId="26657"/>
    <cellStyle name="RowTitles-Detail 2 2 3 2 2 2 4 2" xfId="26658"/>
    <cellStyle name="RowTitles-Detail 2 2 3 2 2 2 5" xfId="26659"/>
    <cellStyle name="RowTitles-Detail 2 2 3 2 2 3" xfId="26660"/>
    <cellStyle name="RowTitles-Detail 2 2 3 2 2 3 2" xfId="26661"/>
    <cellStyle name="RowTitles-Detail 2 2 3 2 2 3 2 2" xfId="26662"/>
    <cellStyle name="RowTitles-Detail 2 2 3 2 2 3 2 2 2" xfId="26663"/>
    <cellStyle name="RowTitles-Detail 2 2 3 2 2 3 2 3" xfId="26664"/>
    <cellStyle name="RowTitles-Detail 2 2 3 2 2 3 3" xfId="26665"/>
    <cellStyle name="RowTitles-Detail 2 2 3 2 2 3 3 2" xfId="26666"/>
    <cellStyle name="RowTitles-Detail 2 2 3 2 2 3 3 2 2" xfId="26667"/>
    <cellStyle name="RowTitles-Detail 2 2 3 2 2 3 4" xfId="26668"/>
    <cellStyle name="RowTitles-Detail 2 2 3 2 2 3 4 2" xfId="26669"/>
    <cellStyle name="RowTitles-Detail 2 2 3 2 2 3 5" xfId="26670"/>
    <cellStyle name="RowTitles-Detail 2 2 3 2 2 4" xfId="26671"/>
    <cellStyle name="RowTitles-Detail 2 2 3 2 2 4 2" xfId="26672"/>
    <cellStyle name="RowTitles-Detail 2 2 3 2 2 5" xfId="26673"/>
    <cellStyle name="RowTitles-Detail 2 2 3 2 2 5 2" xfId="26674"/>
    <cellStyle name="RowTitles-Detail 2 2 3 2 2 5 2 2" xfId="26675"/>
    <cellStyle name="RowTitles-Detail 2 2 3 2 3" xfId="26676"/>
    <cellStyle name="RowTitles-Detail 2 2 3 2 3 2" xfId="26677"/>
    <cellStyle name="RowTitles-Detail 2 2 3 2 3 2 2" xfId="26678"/>
    <cellStyle name="RowTitles-Detail 2 2 3 2 3 2 2 2" xfId="26679"/>
    <cellStyle name="RowTitles-Detail 2 2 3 2 3 2 2 2 2" xfId="26680"/>
    <cellStyle name="RowTitles-Detail 2 2 3 2 3 2 2 3" xfId="26681"/>
    <cellStyle name="RowTitles-Detail 2 2 3 2 3 2 3" xfId="26682"/>
    <cellStyle name="RowTitles-Detail 2 2 3 2 3 2 3 2" xfId="26683"/>
    <cellStyle name="RowTitles-Detail 2 2 3 2 3 2 3 2 2" xfId="26684"/>
    <cellStyle name="RowTitles-Detail 2 2 3 2 3 2 4" xfId="26685"/>
    <cellStyle name="RowTitles-Detail 2 2 3 2 3 2 4 2" xfId="26686"/>
    <cellStyle name="RowTitles-Detail 2 2 3 2 3 2 5" xfId="26687"/>
    <cellStyle name="RowTitles-Detail 2 2 3 2 3 3" xfId="26688"/>
    <cellStyle name="RowTitles-Detail 2 2 3 2 3 3 2" xfId="26689"/>
    <cellStyle name="RowTitles-Detail 2 2 3 2 3 3 2 2" xfId="26690"/>
    <cellStyle name="RowTitles-Detail 2 2 3 2 3 3 2 2 2" xfId="26691"/>
    <cellStyle name="RowTitles-Detail 2 2 3 2 3 3 2 3" xfId="26692"/>
    <cellStyle name="RowTitles-Detail 2 2 3 2 3 3 3" xfId="26693"/>
    <cellStyle name="RowTitles-Detail 2 2 3 2 3 3 3 2" xfId="26694"/>
    <cellStyle name="RowTitles-Detail 2 2 3 2 3 3 3 2 2" xfId="26695"/>
    <cellStyle name="RowTitles-Detail 2 2 3 2 3 3 4" xfId="26696"/>
    <cellStyle name="RowTitles-Detail 2 2 3 2 3 3 4 2" xfId="26697"/>
    <cellStyle name="RowTitles-Detail 2 2 3 2 3 3 5" xfId="26698"/>
    <cellStyle name="RowTitles-Detail 2 2 3 2 3 4" xfId="26699"/>
    <cellStyle name="RowTitles-Detail 2 2 3 2 3 4 2" xfId="26700"/>
    <cellStyle name="RowTitles-Detail 2 2 3 2 3 5" xfId="26701"/>
    <cellStyle name="RowTitles-Detail 2 2 3 2 3 5 2" xfId="26702"/>
    <cellStyle name="RowTitles-Detail 2 2 3 2 3 5 2 2" xfId="26703"/>
    <cellStyle name="RowTitles-Detail 2 2 3 2 3 5 3" xfId="26704"/>
    <cellStyle name="RowTitles-Detail 2 2 3 2 3 6" xfId="26705"/>
    <cellStyle name="RowTitles-Detail 2 2 3 2 3 6 2" xfId="26706"/>
    <cellStyle name="RowTitles-Detail 2 2 3 2 3 6 2 2" xfId="26707"/>
    <cellStyle name="RowTitles-Detail 2 2 3 2 3 7" xfId="26708"/>
    <cellStyle name="RowTitles-Detail 2 2 3 2 3 7 2" xfId="26709"/>
    <cellStyle name="RowTitles-Detail 2 2 3 2 3 8" xfId="26710"/>
    <cellStyle name="RowTitles-Detail 2 2 3 2 4" xfId="26711"/>
    <cellStyle name="RowTitles-Detail 2 2 3 2 4 2" xfId="26712"/>
    <cellStyle name="RowTitles-Detail 2 2 3 2 4 2 2" xfId="26713"/>
    <cellStyle name="RowTitles-Detail 2 2 3 2 4 2 2 2" xfId="26714"/>
    <cellStyle name="RowTitles-Detail 2 2 3 2 4 2 2 2 2" xfId="26715"/>
    <cellStyle name="RowTitles-Detail 2 2 3 2 4 2 2 3" xfId="26716"/>
    <cellStyle name="RowTitles-Detail 2 2 3 2 4 2 3" xfId="26717"/>
    <cellStyle name="RowTitles-Detail 2 2 3 2 4 2 3 2" xfId="26718"/>
    <cellStyle name="RowTitles-Detail 2 2 3 2 4 2 3 2 2" xfId="26719"/>
    <cellStyle name="RowTitles-Detail 2 2 3 2 4 2 4" xfId="26720"/>
    <cellStyle name="RowTitles-Detail 2 2 3 2 4 2 4 2" xfId="26721"/>
    <cellStyle name="RowTitles-Detail 2 2 3 2 4 2 5" xfId="26722"/>
    <cellStyle name="RowTitles-Detail 2 2 3 2 4 3" xfId="26723"/>
    <cellStyle name="RowTitles-Detail 2 2 3 2 4 3 2" xfId="26724"/>
    <cellStyle name="RowTitles-Detail 2 2 3 2 4 3 2 2" xfId="26725"/>
    <cellStyle name="RowTitles-Detail 2 2 3 2 4 3 2 2 2" xfId="26726"/>
    <cellStyle name="RowTitles-Detail 2 2 3 2 4 3 2 3" xfId="26727"/>
    <cellStyle name="RowTitles-Detail 2 2 3 2 4 3 3" xfId="26728"/>
    <cellStyle name="RowTitles-Detail 2 2 3 2 4 3 3 2" xfId="26729"/>
    <cellStyle name="RowTitles-Detail 2 2 3 2 4 3 3 2 2" xfId="26730"/>
    <cellStyle name="RowTitles-Detail 2 2 3 2 4 3 4" xfId="26731"/>
    <cellStyle name="RowTitles-Detail 2 2 3 2 4 3 4 2" xfId="26732"/>
    <cellStyle name="RowTitles-Detail 2 2 3 2 4 3 5" xfId="26733"/>
    <cellStyle name="RowTitles-Detail 2 2 3 2 4 4" xfId="26734"/>
    <cellStyle name="RowTitles-Detail 2 2 3 2 4 4 2" xfId="26735"/>
    <cellStyle name="RowTitles-Detail 2 2 3 2 4 4 2 2" xfId="26736"/>
    <cellStyle name="RowTitles-Detail 2 2 3 2 4 4 3" xfId="26737"/>
    <cellStyle name="RowTitles-Detail 2 2 3 2 4 5" xfId="26738"/>
    <cellStyle name="RowTitles-Detail 2 2 3 2 4 5 2" xfId="26739"/>
    <cellStyle name="RowTitles-Detail 2 2 3 2 4 5 2 2" xfId="26740"/>
    <cellStyle name="RowTitles-Detail 2 2 3 2 4 6" xfId="26741"/>
    <cellStyle name="RowTitles-Detail 2 2 3 2 4 6 2" xfId="26742"/>
    <cellStyle name="RowTitles-Detail 2 2 3 2 4 7" xfId="26743"/>
    <cellStyle name="RowTitles-Detail 2 2 3 2 5" xfId="26744"/>
    <cellStyle name="RowTitles-Detail 2 2 3 2 5 2" xfId="26745"/>
    <cellStyle name="RowTitles-Detail 2 2 3 2 5 2 2" xfId="26746"/>
    <cellStyle name="RowTitles-Detail 2 2 3 2 5 2 2 2" xfId="26747"/>
    <cellStyle name="RowTitles-Detail 2 2 3 2 5 2 2 2 2" xfId="26748"/>
    <cellStyle name="RowTitles-Detail 2 2 3 2 5 2 2 3" xfId="26749"/>
    <cellStyle name="RowTitles-Detail 2 2 3 2 5 2 3" xfId="26750"/>
    <cellStyle name="RowTitles-Detail 2 2 3 2 5 2 3 2" xfId="26751"/>
    <cellStyle name="RowTitles-Detail 2 2 3 2 5 2 3 2 2" xfId="26752"/>
    <cellStyle name="RowTitles-Detail 2 2 3 2 5 2 4" xfId="26753"/>
    <cellStyle name="RowTitles-Detail 2 2 3 2 5 2 4 2" xfId="26754"/>
    <cellStyle name="RowTitles-Detail 2 2 3 2 5 2 5" xfId="26755"/>
    <cellStyle name="RowTitles-Detail 2 2 3 2 5 3" xfId="26756"/>
    <cellStyle name="RowTitles-Detail 2 2 3 2 5 3 2" xfId="26757"/>
    <cellStyle name="RowTitles-Detail 2 2 3 2 5 3 2 2" xfId="26758"/>
    <cellStyle name="RowTitles-Detail 2 2 3 2 5 3 2 2 2" xfId="26759"/>
    <cellStyle name="RowTitles-Detail 2 2 3 2 5 3 2 3" xfId="26760"/>
    <cellStyle name="RowTitles-Detail 2 2 3 2 5 3 3" xfId="26761"/>
    <cellStyle name="RowTitles-Detail 2 2 3 2 5 3 3 2" xfId="26762"/>
    <cellStyle name="RowTitles-Detail 2 2 3 2 5 3 3 2 2" xfId="26763"/>
    <cellStyle name="RowTitles-Detail 2 2 3 2 5 3 4" xfId="26764"/>
    <cellStyle name="RowTitles-Detail 2 2 3 2 5 3 4 2" xfId="26765"/>
    <cellStyle name="RowTitles-Detail 2 2 3 2 5 3 5" xfId="26766"/>
    <cellStyle name="RowTitles-Detail 2 2 3 2 5 4" xfId="26767"/>
    <cellStyle name="RowTitles-Detail 2 2 3 2 5 4 2" xfId="26768"/>
    <cellStyle name="RowTitles-Detail 2 2 3 2 5 4 2 2" xfId="26769"/>
    <cellStyle name="RowTitles-Detail 2 2 3 2 5 4 3" xfId="26770"/>
    <cellStyle name="RowTitles-Detail 2 2 3 2 5 5" xfId="26771"/>
    <cellStyle name="RowTitles-Detail 2 2 3 2 5 5 2" xfId="26772"/>
    <cellStyle name="RowTitles-Detail 2 2 3 2 5 5 2 2" xfId="26773"/>
    <cellStyle name="RowTitles-Detail 2 2 3 2 5 6" xfId="26774"/>
    <cellStyle name="RowTitles-Detail 2 2 3 2 5 6 2" xfId="26775"/>
    <cellStyle name="RowTitles-Detail 2 2 3 2 5 7" xfId="26776"/>
    <cellStyle name="RowTitles-Detail 2 2 3 2 6" xfId="26777"/>
    <cellStyle name="RowTitles-Detail 2 2 3 2 6 2" xfId="26778"/>
    <cellStyle name="RowTitles-Detail 2 2 3 2 6 2 2" xfId="26779"/>
    <cellStyle name="RowTitles-Detail 2 2 3 2 6 2 2 2" xfId="26780"/>
    <cellStyle name="RowTitles-Detail 2 2 3 2 6 2 2 2 2" xfId="26781"/>
    <cellStyle name="RowTitles-Detail 2 2 3 2 6 2 2 3" xfId="26782"/>
    <cellStyle name="RowTitles-Detail 2 2 3 2 6 2 3" xfId="26783"/>
    <cellStyle name="RowTitles-Detail 2 2 3 2 6 2 3 2" xfId="26784"/>
    <cellStyle name="RowTitles-Detail 2 2 3 2 6 2 3 2 2" xfId="26785"/>
    <cellStyle name="RowTitles-Detail 2 2 3 2 6 2 4" xfId="26786"/>
    <cellStyle name="RowTitles-Detail 2 2 3 2 6 2 4 2" xfId="26787"/>
    <cellStyle name="RowTitles-Detail 2 2 3 2 6 2 5" xfId="26788"/>
    <cellStyle name="RowTitles-Detail 2 2 3 2 6 3" xfId="26789"/>
    <cellStyle name="RowTitles-Detail 2 2 3 2 6 3 2" xfId="26790"/>
    <cellStyle name="RowTitles-Detail 2 2 3 2 6 3 2 2" xfId="26791"/>
    <cellStyle name="RowTitles-Detail 2 2 3 2 6 3 2 2 2" xfId="26792"/>
    <cellStyle name="RowTitles-Detail 2 2 3 2 6 3 2 3" xfId="26793"/>
    <cellStyle name="RowTitles-Detail 2 2 3 2 6 3 3" xfId="26794"/>
    <cellStyle name="RowTitles-Detail 2 2 3 2 6 3 3 2" xfId="26795"/>
    <cellStyle name="RowTitles-Detail 2 2 3 2 6 3 3 2 2" xfId="26796"/>
    <cellStyle name="RowTitles-Detail 2 2 3 2 6 3 4" xfId="26797"/>
    <cellStyle name="RowTitles-Detail 2 2 3 2 6 3 4 2" xfId="26798"/>
    <cellStyle name="RowTitles-Detail 2 2 3 2 6 3 5" xfId="26799"/>
    <cellStyle name="RowTitles-Detail 2 2 3 2 6 4" xfId="26800"/>
    <cellStyle name="RowTitles-Detail 2 2 3 2 6 4 2" xfId="26801"/>
    <cellStyle name="RowTitles-Detail 2 2 3 2 6 4 2 2" xfId="26802"/>
    <cellStyle name="RowTitles-Detail 2 2 3 2 6 4 3" xfId="26803"/>
    <cellStyle name="RowTitles-Detail 2 2 3 2 6 5" xfId="26804"/>
    <cellStyle name="RowTitles-Detail 2 2 3 2 6 5 2" xfId="26805"/>
    <cellStyle name="RowTitles-Detail 2 2 3 2 6 5 2 2" xfId="26806"/>
    <cellStyle name="RowTitles-Detail 2 2 3 2 6 6" xfId="26807"/>
    <cellStyle name="RowTitles-Detail 2 2 3 2 6 6 2" xfId="26808"/>
    <cellStyle name="RowTitles-Detail 2 2 3 2 6 7" xfId="26809"/>
    <cellStyle name="RowTitles-Detail 2 2 3 2 7" xfId="26810"/>
    <cellStyle name="RowTitles-Detail 2 2 3 2 7 2" xfId="26811"/>
    <cellStyle name="RowTitles-Detail 2 2 3 2 7 2 2" xfId="26812"/>
    <cellStyle name="RowTitles-Detail 2 2 3 2 7 2 2 2" xfId="26813"/>
    <cellStyle name="RowTitles-Detail 2 2 3 2 7 2 3" xfId="26814"/>
    <cellStyle name="RowTitles-Detail 2 2 3 2 7 3" xfId="26815"/>
    <cellStyle name="RowTitles-Detail 2 2 3 2 7 3 2" xfId="26816"/>
    <cellStyle name="RowTitles-Detail 2 2 3 2 7 3 2 2" xfId="26817"/>
    <cellStyle name="RowTitles-Detail 2 2 3 2 7 4" xfId="26818"/>
    <cellStyle name="RowTitles-Detail 2 2 3 2 7 4 2" xfId="26819"/>
    <cellStyle name="RowTitles-Detail 2 2 3 2 7 5" xfId="26820"/>
    <cellStyle name="RowTitles-Detail 2 2 3 2 8" xfId="26821"/>
    <cellStyle name="RowTitles-Detail 2 2 3 2 8 2" xfId="26822"/>
    <cellStyle name="RowTitles-Detail 2 2 3 2 9" xfId="26823"/>
    <cellStyle name="RowTitles-Detail 2 2 3 2 9 2" xfId="26824"/>
    <cellStyle name="RowTitles-Detail 2 2 3 2 9 2 2" xfId="26825"/>
    <cellStyle name="RowTitles-Detail 2 2 3 2_STUD aligned by INSTIT" xfId="26826"/>
    <cellStyle name="RowTitles-Detail 2 2 3 3" xfId="26827"/>
    <cellStyle name="RowTitles-Detail 2 2 3 3 2" xfId="26828"/>
    <cellStyle name="RowTitles-Detail 2 2 3 3 2 2" xfId="26829"/>
    <cellStyle name="RowTitles-Detail 2 2 3 3 2 2 2" xfId="26830"/>
    <cellStyle name="RowTitles-Detail 2 2 3 3 2 2 2 2" xfId="26831"/>
    <cellStyle name="RowTitles-Detail 2 2 3 3 2 2 2 2 2" xfId="26832"/>
    <cellStyle name="RowTitles-Detail 2 2 3 3 2 2 2 3" xfId="26833"/>
    <cellStyle name="RowTitles-Detail 2 2 3 3 2 2 3" xfId="26834"/>
    <cellStyle name="RowTitles-Detail 2 2 3 3 2 2 3 2" xfId="26835"/>
    <cellStyle name="RowTitles-Detail 2 2 3 3 2 2 3 2 2" xfId="26836"/>
    <cellStyle name="RowTitles-Detail 2 2 3 3 2 2 4" xfId="26837"/>
    <cellStyle name="RowTitles-Detail 2 2 3 3 2 2 4 2" xfId="26838"/>
    <cellStyle name="RowTitles-Detail 2 2 3 3 2 2 5" xfId="26839"/>
    <cellStyle name="RowTitles-Detail 2 2 3 3 2 3" xfId="26840"/>
    <cellStyle name="RowTitles-Detail 2 2 3 3 2 3 2" xfId="26841"/>
    <cellStyle name="RowTitles-Detail 2 2 3 3 2 3 2 2" xfId="26842"/>
    <cellStyle name="RowTitles-Detail 2 2 3 3 2 3 2 2 2" xfId="26843"/>
    <cellStyle name="RowTitles-Detail 2 2 3 3 2 3 2 3" xfId="26844"/>
    <cellStyle name="RowTitles-Detail 2 2 3 3 2 3 3" xfId="26845"/>
    <cellStyle name="RowTitles-Detail 2 2 3 3 2 3 3 2" xfId="26846"/>
    <cellStyle name="RowTitles-Detail 2 2 3 3 2 3 3 2 2" xfId="26847"/>
    <cellStyle name="RowTitles-Detail 2 2 3 3 2 3 4" xfId="26848"/>
    <cellStyle name="RowTitles-Detail 2 2 3 3 2 3 4 2" xfId="26849"/>
    <cellStyle name="RowTitles-Detail 2 2 3 3 2 3 5" xfId="26850"/>
    <cellStyle name="RowTitles-Detail 2 2 3 3 2 4" xfId="26851"/>
    <cellStyle name="RowTitles-Detail 2 2 3 3 2 4 2" xfId="26852"/>
    <cellStyle name="RowTitles-Detail 2 2 3 3 2 5" xfId="26853"/>
    <cellStyle name="RowTitles-Detail 2 2 3 3 2 5 2" xfId="26854"/>
    <cellStyle name="RowTitles-Detail 2 2 3 3 2 5 2 2" xfId="26855"/>
    <cellStyle name="RowTitles-Detail 2 2 3 3 2 5 3" xfId="26856"/>
    <cellStyle name="RowTitles-Detail 2 2 3 3 2 6" xfId="26857"/>
    <cellStyle name="RowTitles-Detail 2 2 3 3 2 6 2" xfId="26858"/>
    <cellStyle name="RowTitles-Detail 2 2 3 3 2 6 2 2" xfId="26859"/>
    <cellStyle name="RowTitles-Detail 2 2 3 3 2 7" xfId="26860"/>
    <cellStyle name="RowTitles-Detail 2 2 3 3 2 7 2" xfId="26861"/>
    <cellStyle name="RowTitles-Detail 2 2 3 3 2 8" xfId="26862"/>
    <cellStyle name="RowTitles-Detail 2 2 3 3 3" xfId="26863"/>
    <cellStyle name="RowTitles-Detail 2 2 3 3 3 2" xfId="26864"/>
    <cellStyle name="RowTitles-Detail 2 2 3 3 3 2 2" xfId="26865"/>
    <cellStyle name="RowTitles-Detail 2 2 3 3 3 2 2 2" xfId="26866"/>
    <cellStyle name="RowTitles-Detail 2 2 3 3 3 2 2 2 2" xfId="26867"/>
    <cellStyle name="RowTitles-Detail 2 2 3 3 3 2 2 3" xfId="26868"/>
    <cellStyle name="RowTitles-Detail 2 2 3 3 3 2 3" xfId="26869"/>
    <cellStyle name="RowTitles-Detail 2 2 3 3 3 2 3 2" xfId="26870"/>
    <cellStyle name="RowTitles-Detail 2 2 3 3 3 2 3 2 2" xfId="26871"/>
    <cellStyle name="RowTitles-Detail 2 2 3 3 3 2 4" xfId="26872"/>
    <cellStyle name="RowTitles-Detail 2 2 3 3 3 2 4 2" xfId="26873"/>
    <cellStyle name="RowTitles-Detail 2 2 3 3 3 2 5" xfId="26874"/>
    <cellStyle name="RowTitles-Detail 2 2 3 3 3 3" xfId="26875"/>
    <cellStyle name="RowTitles-Detail 2 2 3 3 3 3 2" xfId="26876"/>
    <cellStyle name="RowTitles-Detail 2 2 3 3 3 3 2 2" xfId="26877"/>
    <cellStyle name="RowTitles-Detail 2 2 3 3 3 3 2 2 2" xfId="26878"/>
    <cellStyle name="RowTitles-Detail 2 2 3 3 3 3 2 3" xfId="26879"/>
    <cellStyle name="RowTitles-Detail 2 2 3 3 3 3 3" xfId="26880"/>
    <cellStyle name="RowTitles-Detail 2 2 3 3 3 3 3 2" xfId="26881"/>
    <cellStyle name="RowTitles-Detail 2 2 3 3 3 3 3 2 2" xfId="26882"/>
    <cellStyle name="RowTitles-Detail 2 2 3 3 3 3 4" xfId="26883"/>
    <cellStyle name="RowTitles-Detail 2 2 3 3 3 3 4 2" xfId="26884"/>
    <cellStyle name="RowTitles-Detail 2 2 3 3 3 3 5" xfId="26885"/>
    <cellStyle name="RowTitles-Detail 2 2 3 3 3 4" xfId="26886"/>
    <cellStyle name="RowTitles-Detail 2 2 3 3 3 4 2" xfId="26887"/>
    <cellStyle name="RowTitles-Detail 2 2 3 3 3 5" xfId="26888"/>
    <cellStyle name="RowTitles-Detail 2 2 3 3 3 5 2" xfId="26889"/>
    <cellStyle name="RowTitles-Detail 2 2 3 3 3 5 2 2" xfId="26890"/>
    <cellStyle name="RowTitles-Detail 2 2 3 3 4" xfId="26891"/>
    <cellStyle name="RowTitles-Detail 2 2 3 3 4 2" xfId="26892"/>
    <cellStyle name="RowTitles-Detail 2 2 3 3 4 2 2" xfId="26893"/>
    <cellStyle name="RowTitles-Detail 2 2 3 3 4 2 2 2" xfId="26894"/>
    <cellStyle name="RowTitles-Detail 2 2 3 3 4 2 2 2 2" xfId="26895"/>
    <cellStyle name="RowTitles-Detail 2 2 3 3 4 2 2 3" xfId="26896"/>
    <cellStyle name="RowTitles-Detail 2 2 3 3 4 2 3" xfId="26897"/>
    <cellStyle name="RowTitles-Detail 2 2 3 3 4 2 3 2" xfId="26898"/>
    <cellStyle name="RowTitles-Detail 2 2 3 3 4 2 3 2 2" xfId="26899"/>
    <cellStyle name="RowTitles-Detail 2 2 3 3 4 2 4" xfId="26900"/>
    <cellStyle name="RowTitles-Detail 2 2 3 3 4 2 4 2" xfId="26901"/>
    <cellStyle name="RowTitles-Detail 2 2 3 3 4 2 5" xfId="26902"/>
    <cellStyle name="RowTitles-Detail 2 2 3 3 4 3" xfId="26903"/>
    <cellStyle name="RowTitles-Detail 2 2 3 3 4 3 2" xfId="26904"/>
    <cellStyle name="RowTitles-Detail 2 2 3 3 4 3 2 2" xfId="26905"/>
    <cellStyle name="RowTitles-Detail 2 2 3 3 4 3 2 2 2" xfId="26906"/>
    <cellStyle name="RowTitles-Detail 2 2 3 3 4 3 2 3" xfId="26907"/>
    <cellStyle name="RowTitles-Detail 2 2 3 3 4 3 3" xfId="26908"/>
    <cellStyle name="RowTitles-Detail 2 2 3 3 4 3 3 2" xfId="26909"/>
    <cellStyle name="RowTitles-Detail 2 2 3 3 4 3 3 2 2" xfId="26910"/>
    <cellStyle name="RowTitles-Detail 2 2 3 3 4 3 4" xfId="26911"/>
    <cellStyle name="RowTitles-Detail 2 2 3 3 4 3 4 2" xfId="26912"/>
    <cellStyle name="RowTitles-Detail 2 2 3 3 4 3 5" xfId="26913"/>
    <cellStyle name="RowTitles-Detail 2 2 3 3 4 4" xfId="26914"/>
    <cellStyle name="RowTitles-Detail 2 2 3 3 4 4 2" xfId="26915"/>
    <cellStyle name="RowTitles-Detail 2 2 3 3 4 4 2 2" xfId="26916"/>
    <cellStyle name="RowTitles-Detail 2 2 3 3 4 4 3" xfId="26917"/>
    <cellStyle name="RowTitles-Detail 2 2 3 3 4 5" xfId="26918"/>
    <cellStyle name="RowTitles-Detail 2 2 3 3 4 5 2" xfId="26919"/>
    <cellStyle name="RowTitles-Detail 2 2 3 3 4 5 2 2" xfId="26920"/>
    <cellStyle name="RowTitles-Detail 2 2 3 3 4 6" xfId="26921"/>
    <cellStyle name="RowTitles-Detail 2 2 3 3 4 6 2" xfId="26922"/>
    <cellStyle name="RowTitles-Detail 2 2 3 3 4 7" xfId="26923"/>
    <cellStyle name="RowTitles-Detail 2 2 3 3 5" xfId="26924"/>
    <cellStyle name="RowTitles-Detail 2 2 3 3 5 2" xfId="26925"/>
    <cellStyle name="RowTitles-Detail 2 2 3 3 5 2 2" xfId="26926"/>
    <cellStyle name="RowTitles-Detail 2 2 3 3 5 2 2 2" xfId="26927"/>
    <cellStyle name="RowTitles-Detail 2 2 3 3 5 2 2 2 2" xfId="26928"/>
    <cellStyle name="RowTitles-Detail 2 2 3 3 5 2 2 3" xfId="26929"/>
    <cellStyle name="RowTitles-Detail 2 2 3 3 5 2 3" xfId="26930"/>
    <cellStyle name="RowTitles-Detail 2 2 3 3 5 2 3 2" xfId="26931"/>
    <cellStyle name="RowTitles-Detail 2 2 3 3 5 2 3 2 2" xfId="26932"/>
    <cellStyle name="RowTitles-Detail 2 2 3 3 5 2 4" xfId="26933"/>
    <cellStyle name="RowTitles-Detail 2 2 3 3 5 2 4 2" xfId="26934"/>
    <cellStyle name="RowTitles-Detail 2 2 3 3 5 2 5" xfId="26935"/>
    <cellStyle name="RowTitles-Detail 2 2 3 3 5 3" xfId="26936"/>
    <cellStyle name="RowTitles-Detail 2 2 3 3 5 3 2" xfId="26937"/>
    <cellStyle name="RowTitles-Detail 2 2 3 3 5 3 2 2" xfId="26938"/>
    <cellStyle name="RowTitles-Detail 2 2 3 3 5 3 2 2 2" xfId="26939"/>
    <cellStyle name="RowTitles-Detail 2 2 3 3 5 3 2 3" xfId="26940"/>
    <cellStyle name="RowTitles-Detail 2 2 3 3 5 3 3" xfId="26941"/>
    <cellStyle name="RowTitles-Detail 2 2 3 3 5 3 3 2" xfId="26942"/>
    <cellStyle name="RowTitles-Detail 2 2 3 3 5 3 3 2 2" xfId="26943"/>
    <cellStyle name="RowTitles-Detail 2 2 3 3 5 3 4" xfId="26944"/>
    <cellStyle name="RowTitles-Detail 2 2 3 3 5 3 4 2" xfId="26945"/>
    <cellStyle name="RowTitles-Detail 2 2 3 3 5 3 5" xfId="26946"/>
    <cellStyle name="RowTitles-Detail 2 2 3 3 5 4" xfId="26947"/>
    <cellStyle name="RowTitles-Detail 2 2 3 3 5 4 2" xfId="26948"/>
    <cellStyle name="RowTitles-Detail 2 2 3 3 5 4 2 2" xfId="26949"/>
    <cellStyle name="RowTitles-Detail 2 2 3 3 5 4 3" xfId="26950"/>
    <cellStyle name="RowTitles-Detail 2 2 3 3 5 5" xfId="26951"/>
    <cellStyle name="RowTitles-Detail 2 2 3 3 5 5 2" xfId="26952"/>
    <cellStyle name="RowTitles-Detail 2 2 3 3 5 5 2 2" xfId="26953"/>
    <cellStyle name="RowTitles-Detail 2 2 3 3 5 6" xfId="26954"/>
    <cellStyle name="RowTitles-Detail 2 2 3 3 5 6 2" xfId="26955"/>
    <cellStyle name="RowTitles-Detail 2 2 3 3 5 7" xfId="26956"/>
    <cellStyle name="RowTitles-Detail 2 2 3 3 6" xfId="26957"/>
    <cellStyle name="RowTitles-Detail 2 2 3 3 6 2" xfId="26958"/>
    <cellStyle name="RowTitles-Detail 2 2 3 3 6 2 2" xfId="26959"/>
    <cellStyle name="RowTitles-Detail 2 2 3 3 6 2 2 2" xfId="26960"/>
    <cellStyle name="RowTitles-Detail 2 2 3 3 6 2 2 2 2" xfId="26961"/>
    <cellStyle name="RowTitles-Detail 2 2 3 3 6 2 2 3" xfId="26962"/>
    <cellStyle name="RowTitles-Detail 2 2 3 3 6 2 3" xfId="26963"/>
    <cellStyle name="RowTitles-Detail 2 2 3 3 6 2 3 2" xfId="26964"/>
    <cellStyle name="RowTitles-Detail 2 2 3 3 6 2 3 2 2" xfId="26965"/>
    <cellStyle name="RowTitles-Detail 2 2 3 3 6 2 4" xfId="26966"/>
    <cellStyle name="RowTitles-Detail 2 2 3 3 6 2 4 2" xfId="26967"/>
    <cellStyle name="RowTitles-Detail 2 2 3 3 6 2 5" xfId="26968"/>
    <cellStyle name="RowTitles-Detail 2 2 3 3 6 3" xfId="26969"/>
    <cellStyle name="RowTitles-Detail 2 2 3 3 6 3 2" xfId="26970"/>
    <cellStyle name="RowTitles-Detail 2 2 3 3 6 3 2 2" xfId="26971"/>
    <cellStyle name="RowTitles-Detail 2 2 3 3 6 3 2 2 2" xfId="26972"/>
    <cellStyle name="RowTitles-Detail 2 2 3 3 6 3 2 3" xfId="26973"/>
    <cellStyle name="RowTitles-Detail 2 2 3 3 6 3 3" xfId="26974"/>
    <cellStyle name="RowTitles-Detail 2 2 3 3 6 3 3 2" xfId="26975"/>
    <cellStyle name="RowTitles-Detail 2 2 3 3 6 3 3 2 2" xfId="26976"/>
    <cellStyle name="RowTitles-Detail 2 2 3 3 6 3 4" xfId="26977"/>
    <cellStyle name="RowTitles-Detail 2 2 3 3 6 3 4 2" xfId="26978"/>
    <cellStyle name="RowTitles-Detail 2 2 3 3 6 3 5" xfId="26979"/>
    <cellStyle name="RowTitles-Detail 2 2 3 3 6 4" xfId="26980"/>
    <cellStyle name="RowTitles-Detail 2 2 3 3 6 4 2" xfId="26981"/>
    <cellStyle name="RowTitles-Detail 2 2 3 3 6 4 2 2" xfId="26982"/>
    <cellStyle name="RowTitles-Detail 2 2 3 3 6 4 3" xfId="26983"/>
    <cellStyle name="RowTitles-Detail 2 2 3 3 6 5" xfId="26984"/>
    <cellStyle name="RowTitles-Detail 2 2 3 3 6 5 2" xfId="26985"/>
    <cellStyle name="RowTitles-Detail 2 2 3 3 6 5 2 2" xfId="26986"/>
    <cellStyle name="RowTitles-Detail 2 2 3 3 6 6" xfId="26987"/>
    <cellStyle name="RowTitles-Detail 2 2 3 3 6 6 2" xfId="26988"/>
    <cellStyle name="RowTitles-Detail 2 2 3 3 6 7" xfId="26989"/>
    <cellStyle name="RowTitles-Detail 2 2 3 3 7" xfId="26990"/>
    <cellStyle name="RowTitles-Detail 2 2 3 3 7 2" xfId="26991"/>
    <cellStyle name="RowTitles-Detail 2 2 3 3 7 2 2" xfId="26992"/>
    <cellStyle name="RowTitles-Detail 2 2 3 3 7 2 2 2" xfId="26993"/>
    <cellStyle name="RowTitles-Detail 2 2 3 3 7 2 3" xfId="26994"/>
    <cellStyle name="RowTitles-Detail 2 2 3 3 7 3" xfId="26995"/>
    <cellStyle name="RowTitles-Detail 2 2 3 3 7 3 2" xfId="26996"/>
    <cellStyle name="RowTitles-Detail 2 2 3 3 7 3 2 2" xfId="26997"/>
    <cellStyle name="RowTitles-Detail 2 2 3 3 7 4" xfId="26998"/>
    <cellStyle name="RowTitles-Detail 2 2 3 3 7 4 2" xfId="26999"/>
    <cellStyle name="RowTitles-Detail 2 2 3 3 7 5" xfId="27000"/>
    <cellStyle name="RowTitles-Detail 2 2 3 3 8" xfId="27001"/>
    <cellStyle name="RowTitles-Detail 2 2 3 3 8 2" xfId="27002"/>
    <cellStyle name="RowTitles-Detail 2 2 3 3 8 2 2" xfId="27003"/>
    <cellStyle name="RowTitles-Detail 2 2 3 3 8 2 2 2" xfId="27004"/>
    <cellStyle name="RowTitles-Detail 2 2 3 3 8 2 3" xfId="27005"/>
    <cellStyle name="RowTitles-Detail 2 2 3 3 8 3" xfId="27006"/>
    <cellStyle name="RowTitles-Detail 2 2 3 3 8 3 2" xfId="27007"/>
    <cellStyle name="RowTitles-Detail 2 2 3 3 8 3 2 2" xfId="27008"/>
    <cellStyle name="RowTitles-Detail 2 2 3 3 8 4" xfId="27009"/>
    <cellStyle name="RowTitles-Detail 2 2 3 3 8 4 2" xfId="27010"/>
    <cellStyle name="RowTitles-Detail 2 2 3 3 8 5" xfId="27011"/>
    <cellStyle name="RowTitles-Detail 2 2 3 3 9" xfId="27012"/>
    <cellStyle name="RowTitles-Detail 2 2 3 3 9 2" xfId="27013"/>
    <cellStyle name="RowTitles-Detail 2 2 3 3 9 2 2" xfId="27014"/>
    <cellStyle name="RowTitles-Detail 2 2 3 3_STUD aligned by INSTIT" xfId="27015"/>
    <cellStyle name="RowTitles-Detail 2 2 3 4" xfId="27016"/>
    <cellStyle name="RowTitles-Detail 2 2 3 4 2" xfId="27017"/>
    <cellStyle name="RowTitles-Detail 2 2 3 4 2 2" xfId="27018"/>
    <cellStyle name="RowTitles-Detail 2 2 3 4 2 2 2" xfId="27019"/>
    <cellStyle name="RowTitles-Detail 2 2 3 4 2 2 2 2" xfId="27020"/>
    <cellStyle name="RowTitles-Detail 2 2 3 4 2 2 2 2 2" xfId="27021"/>
    <cellStyle name="RowTitles-Detail 2 2 3 4 2 2 2 3" xfId="27022"/>
    <cellStyle name="RowTitles-Detail 2 2 3 4 2 2 3" xfId="27023"/>
    <cellStyle name="RowTitles-Detail 2 2 3 4 2 2 3 2" xfId="27024"/>
    <cellStyle name="RowTitles-Detail 2 2 3 4 2 2 3 2 2" xfId="27025"/>
    <cellStyle name="RowTitles-Detail 2 2 3 4 2 2 4" xfId="27026"/>
    <cellStyle name="RowTitles-Detail 2 2 3 4 2 2 4 2" xfId="27027"/>
    <cellStyle name="RowTitles-Detail 2 2 3 4 2 2 5" xfId="27028"/>
    <cellStyle name="RowTitles-Detail 2 2 3 4 2 3" xfId="27029"/>
    <cellStyle name="RowTitles-Detail 2 2 3 4 2 3 2" xfId="27030"/>
    <cellStyle name="RowTitles-Detail 2 2 3 4 2 3 2 2" xfId="27031"/>
    <cellStyle name="RowTitles-Detail 2 2 3 4 2 3 2 2 2" xfId="27032"/>
    <cellStyle name="RowTitles-Detail 2 2 3 4 2 3 2 3" xfId="27033"/>
    <cellStyle name="RowTitles-Detail 2 2 3 4 2 3 3" xfId="27034"/>
    <cellStyle name="RowTitles-Detail 2 2 3 4 2 3 3 2" xfId="27035"/>
    <cellStyle name="RowTitles-Detail 2 2 3 4 2 3 3 2 2" xfId="27036"/>
    <cellStyle name="RowTitles-Detail 2 2 3 4 2 3 4" xfId="27037"/>
    <cellStyle name="RowTitles-Detail 2 2 3 4 2 3 4 2" xfId="27038"/>
    <cellStyle name="RowTitles-Detail 2 2 3 4 2 3 5" xfId="27039"/>
    <cellStyle name="RowTitles-Detail 2 2 3 4 2 4" xfId="27040"/>
    <cellStyle name="RowTitles-Detail 2 2 3 4 2 4 2" xfId="27041"/>
    <cellStyle name="RowTitles-Detail 2 2 3 4 2 5" xfId="27042"/>
    <cellStyle name="RowTitles-Detail 2 2 3 4 2 5 2" xfId="27043"/>
    <cellStyle name="RowTitles-Detail 2 2 3 4 2 5 2 2" xfId="27044"/>
    <cellStyle name="RowTitles-Detail 2 2 3 4 2 5 3" xfId="27045"/>
    <cellStyle name="RowTitles-Detail 2 2 3 4 2 6" xfId="27046"/>
    <cellStyle name="RowTitles-Detail 2 2 3 4 2 6 2" xfId="27047"/>
    <cellStyle name="RowTitles-Detail 2 2 3 4 2 6 2 2" xfId="27048"/>
    <cellStyle name="RowTitles-Detail 2 2 3 4 3" xfId="27049"/>
    <cellStyle name="RowTitles-Detail 2 2 3 4 3 2" xfId="27050"/>
    <cellStyle name="RowTitles-Detail 2 2 3 4 3 2 2" xfId="27051"/>
    <cellStyle name="RowTitles-Detail 2 2 3 4 3 2 2 2" xfId="27052"/>
    <cellStyle name="RowTitles-Detail 2 2 3 4 3 2 2 2 2" xfId="27053"/>
    <cellStyle name="RowTitles-Detail 2 2 3 4 3 2 2 3" xfId="27054"/>
    <cellStyle name="RowTitles-Detail 2 2 3 4 3 2 3" xfId="27055"/>
    <cellStyle name="RowTitles-Detail 2 2 3 4 3 2 3 2" xfId="27056"/>
    <cellStyle name="RowTitles-Detail 2 2 3 4 3 2 3 2 2" xfId="27057"/>
    <cellStyle name="RowTitles-Detail 2 2 3 4 3 2 4" xfId="27058"/>
    <cellStyle name="RowTitles-Detail 2 2 3 4 3 2 4 2" xfId="27059"/>
    <cellStyle name="RowTitles-Detail 2 2 3 4 3 2 5" xfId="27060"/>
    <cellStyle name="RowTitles-Detail 2 2 3 4 3 3" xfId="27061"/>
    <cellStyle name="RowTitles-Detail 2 2 3 4 3 3 2" xfId="27062"/>
    <cellStyle name="RowTitles-Detail 2 2 3 4 3 3 2 2" xfId="27063"/>
    <cellStyle name="RowTitles-Detail 2 2 3 4 3 3 2 2 2" xfId="27064"/>
    <cellStyle name="RowTitles-Detail 2 2 3 4 3 3 2 3" xfId="27065"/>
    <cellStyle name="RowTitles-Detail 2 2 3 4 3 3 3" xfId="27066"/>
    <cellStyle name="RowTitles-Detail 2 2 3 4 3 3 3 2" xfId="27067"/>
    <cellStyle name="RowTitles-Detail 2 2 3 4 3 3 3 2 2" xfId="27068"/>
    <cellStyle name="RowTitles-Detail 2 2 3 4 3 3 4" xfId="27069"/>
    <cellStyle name="RowTitles-Detail 2 2 3 4 3 3 4 2" xfId="27070"/>
    <cellStyle name="RowTitles-Detail 2 2 3 4 3 3 5" xfId="27071"/>
    <cellStyle name="RowTitles-Detail 2 2 3 4 3 4" xfId="27072"/>
    <cellStyle name="RowTitles-Detail 2 2 3 4 3 4 2" xfId="27073"/>
    <cellStyle name="RowTitles-Detail 2 2 3 4 3 5" xfId="27074"/>
    <cellStyle name="RowTitles-Detail 2 2 3 4 3 5 2" xfId="27075"/>
    <cellStyle name="RowTitles-Detail 2 2 3 4 3 5 2 2" xfId="27076"/>
    <cellStyle name="RowTitles-Detail 2 2 3 4 3 6" xfId="27077"/>
    <cellStyle name="RowTitles-Detail 2 2 3 4 3 6 2" xfId="27078"/>
    <cellStyle name="RowTitles-Detail 2 2 3 4 3 7" xfId="27079"/>
    <cellStyle name="RowTitles-Detail 2 2 3 4 4" xfId="27080"/>
    <cellStyle name="RowTitles-Detail 2 2 3 4 4 2" xfId="27081"/>
    <cellStyle name="RowTitles-Detail 2 2 3 4 4 2 2" xfId="27082"/>
    <cellStyle name="RowTitles-Detail 2 2 3 4 4 2 2 2" xfId="27083"/>
    <cellStyle name="RowTitles-Detail 2 2 3 4 4 2 2 2 2" xfId="27084"/>
    <cellStyle name="RowTitles-Detail 2 2 3 4 4 2 2 3" xfId="27085"/>
    <cellStyle name="RowTitles-Detail 2 2 3 4 4 2 3" xfId="27086"/>
    <cellStyle name="RowTitles-Detail 2 2 3 4 4 2 3 2" xfId="27087"/>
    <cellStyle name="RowTitles-Detail 2 2 3 4 4 2 3 2 2" xfId="27088"/>
    <cellStyle name="RowTitles-Detail 2 2 3 4 4 2 4" xfId="27089"/>
    <cellStyle name="RowTitles-Detail 2 2 3 4 4 2 4 2" xfId="27090"/>
    <cellStyle name="RowTitles-Detail 2 2 3 4 4 2 5" xfId="27091"/>
    <cellStyle name="RowTitles-Detail 2 2 3 4 4 3" xfId="27092"/>
    <cellStyle name="RowTitles-Detail 2 2 3 4 4 3 2" xfId="27093"/>
    <cellStyle name="RowTitles-Detail 2 2 3 4 4 3 2 2" xfId="27094"/>
    <cellStyle name="RowTitles-Detail 2 2 3 4 4 3 2 2 2" xfId="27095"/>
    <cellStyle name="RowTitles-Detail 2 2 3 4 4 3 2 3" xfId="27096"/>
    <cellStyle name="RowTitles-Detail 2 2 3 4 4 3 3" xfId="27097"/>
    <cellStyle name="RowTitles-Detail 2 2 3 4 4 3 3 2" xfId="27098"/>
    <cellStyle name="RowTitles-Detail 2 2 3 4 4 3 3 2 2" xfId="27099"/>
    <cellStyle name="RowTitles-Detail 2 2 3 4 4 3 4" xfId="27100"/>
    <cellStyle name="RowTitles-Detail 2 2 3 4 4 3 4 2" xfId="27101"/>
    <cellStyle name="RowTitles-Detail 2 2 3 4 4 3 5" xfId="27102"/>
    <cellStyle name="RowTitles-Detail 2 2 3 4 4 4" xfId="27103"/>
    <cellStyle name="RowTitles-Detail 2 2 3 4 4 4 2" xfId="27104"/>
    <cellStyle name="RowTitles-Detail 2 2 3 4 4 5" xfId="27105"/>
    <cellStyle name="RowTitles-Detail 2 2 3 4 4 5 2" xfId="27106"/>
    <cellStyle name="RowTitles-Detail 2 2 3 4 4 5 2 2" xfId="27107"/>
    <cellStyle name="RowTitles-Detail 2 2 3 4 4 5 3" xfId="27108"/>
    <cellStyle name="RowTitles-Detail 2 2 3 4 4 6" xfId="27109"/>
    <cellStyle name="RowTitles-Detail 2 2 3 4 4 6 2" xfId="27110"/>
    <cellStyle name="RowTitles-Detail 2 2 3 4 4 6 2 2" xfId="27111"/>
    <cellStyle name="RowTitles-Detail 2 2 3 4 4 7" xfId="27112"/>
    <cellStyle name="RowTitles-Detail 2 2 3 4 4 7 2" xfId="27113"/>
    <cellStyle name="RowTitles-Detail 2 2 3 4 4 8" xfId="27114"/>
    <cellStyle name="RowTitles-Detail 2 2 3 4 5" xfId="27115"/>
    <cellStyle name="RowTitles-Detail 2 2 3 4 5 2" xfId="27116"/>
    <cellStyle name="RowTitles-Detail 2 2 3 4 5 2 2" xfId="27117"/>
    <cellStyle name="RowTitles-Detail 2 2 3 4 5 2 2 2" xfId="27118"/>
    <cellStyle name="RowTitles-Detail 2 2 3 4 5 2 2 2 2" xfId="27119"/>
    <cellStyle name="RowTitles-Detail 2 2 3 4 5 2 2 3" xfId="27120"/>
    <cellStyle name="RowTitles-Detail 2 2 3 4 5 2 3" xfId="27121"/>
    <cellStyle name="RowTitles-Detail 2 2 3 4 5 2 3 2" xfId="27122"/>
    <cellStyle name="RowTitles-Detail 2 2 3 4 5 2 3 2 2" xfId="27123"/>
    <cellStyle name="RowTitles-Detail 2 2 3 4 5 2 4" xfId="27124"/>
    <cellStyle name="RowTitles-Detail 2 2 3 4 5 2 4 2" xfId="27125"/>
    <cellStyle name="RowTitles-Detail 2 2 3 4 5 2 5" xfId="27126"/>
    <cellStyle name="RowTitles-Detail 2 2 3 4 5 3" xfId="27127"/>
    <cellStyle name="RowTitles-Detail 2 2 3 4 5 3 2" xfId="27128"/>
    <cellStyle name="RowTitles-Detail 2 2 3 4 5 3 2 2" xfId="27129"/>
    <cellStyle name="RowTitles-Detail 2 2 3 4 5 3 2 2 2" xfId="27130"/>
    <cellStyle name="RowTitles-Detail 2 2 3 4 5 3 2 3" xfId="27131"/>
    <cellStyle name="RowTitles-Detail 2 2 3 4 5 3 3" xfId="27132"/>
    <cellStyle name="RowTitles-Detail 2 2 3 4 5 3 3 2" xfId="27133"/>
    <cellStyle name="RowTitles-Detail 2 2 3 4 5 3 3 2 2" xfId="27134"/>
    <cellStyle name="RowTitles-Detail 2 2 3 4 5 3 4" xfId="27135"/>
    <cellStyle name="RowTitles-Detail 2 2 3 4 5 3 4 2" xfId="27136"/>
    <cellStyle name="RowTitles-Detail 2 2 3 4 5 3 5" xfId="27137"/>
    <cellStyle name="RowTitles-Detail 2 2 3 4 5 4" xfId="27138"/>
    <cellStyle name="RowTitles-Detail 2 2 3 4 5 4 2" xfId="27139"/>
    <cellStyle name="RowTitles-Detail 2 2 3 4 5 4 2 2" xfId="27140"/>
    <cellStyle name="RowTitles-Detail 2 2 3 4 5 4 3" xfId="27141"/>
    <cellStyle name="RowTitles-Detail 2 2 3 4 5 5" xfId="27142"/>
    <cellStyle name="RowTitles-Detail 2 2 3 4 5 5 2" xfId="27143"/>
    <cellStyle name="RowTitles-Detail 2 2 3 4 5 5 2 2" xfId="27144"/>
    <cellStyle name="RowTitles-Detail 2 2 3 4 5 6" xfId="27145"/>
    <cellStyle name="RowTitles-Detail 2 2 3 4 5 6 2" xfId="27146"/>
    <cellStyle name="RowTitles-Detail 2 2 3 4 5 7" xfId="27147"/>
    <cellStyle name="RowTitles-Detail 2 2 3 4 6" xfId="27148"/>
    <cellStyle name="RowTitles-Detail 2 2 3 4 6 2" xfId="27149"/>
    <cellStyle name="RowTitles-Detail 2 2 3 4 6 2 2" xfId="27150"/>
    <cellStyle name="RowTitles-Detail 2 2 3 4 6 2 2 2" xfId="27151"/>
    <cellStyle name="RowTitles-Detail 2 2 3 4 6 2 2 2 2" xfId="27152"/>
    <cellStyle name="RowTitles-Detail 2 2 3 4 6 2 2 3" xfId="27153"/>
    <cellStyle name="RowTitles-Detail 2 2 3 4 6 2 3" xfId="27154"/>
    <cellStyle name="RowTitles-Detail 2 2 3 4 6 2 3 2" xfId="27155"/>
    <cellStyle name="RowTitles-Detail 2 2 3 4 6 2 3 2 2" xfId="27156"/>
    <cellStyle name="RowTitles-Detail 2 2 3 4 6 2 4" xfId="27157"/>
    <cellStyle name="RowTitles-Detail 2 2 3 4 6 2 4 2" xfId="27158"/>
    <cellStyle name="RowTitles-Detail 2 2 3 4 6 2 5" xfId="27159"/>
    <cellStyle name="RowTitles-Detail 2 2 3 4 6 3" xfId="27160"/>
    <cellStyle name="RowTitles-Detail 2 2 3 4 6 3 2" xfId="27161"/>
    <cellStyle name="RowTitles-Detail 2 2 3 4 6 3 2 2" xfId="27162"/>
    <cellStyle name="RowTitles-Detail 2 2 3 4 6 3 2 2 2" xfId="27163"/>
    <cellStyle name="RowTitles-Detail 2 2 3 4 6 3 2 3" xfId="27164"/>
    <cellStyle name="RowTitles-Detail 2 2 3 4 6 3 3" xfId="27165"/>
    <cellStyle name="RowTitles-Detail 2 2 3 4 6 3 3 2" xfId="27166"/>
    <cellStyle name="RowTitles-Detail 2 2 3 4 6 3 3 2 2" xfId="27167"/>
    <cellStyle name="RowTitles-Detail 2 2 3 4 6 3 4" xfId="27168"/>
    <cellStyle name="RowTitles-Detail 2 2 3 4 6 3 4 2" xfId="27169"/>
    <cellStyle name="RowTitles-Detail 2 2 3 4 6 3 5" xfId="27170"/>
    <cellStyle name="RowTitles-Detail 2 2 3 4 6 4" xfId="27171"/>
    <cellStyle name="RowTitles-Detail 2 2 3 4 6 4 2" xfId="27172"/>
    <cellStyle name="RowTitles-Detail 2 2 3 4 6 4 2 2" xfId="27173"/>
    <cellStyle name="RowTitles-Detail 2 2 3 4 6 4 3" xfId="27174"/>
    <cellStyle name="RowTitles-Detail 2 2 3 4 6 5" xfId="27175"/>
    <cellStyle name="RowTitles-Detail 2 2 3 4 6 5 2" xfId="27176"/>
    <cellStyle name="RowTitles-Detail 2 2 3 4 6 5 2 2" xfId="27177"/>
    <cellStyle name="RowTitles-Detail 2 2 3 4 6 6" xfId="27178"/>
    <cellStyle name="RowTitles-Detail 2 2 3 4 6 6 2" xfId="27179"/>
    <cellStyle name="RowTitles-Detail 2 2 3 4 6 7" xfId="27180"/>
    <cellStyle name="RowTitles-Detail 2 2 3 4 7" xfId="27181"/>
    <cellStyle name="RowTitles-Detail 2 2 3 4 7 2" xfId="27182"/>
    <cellStyle name="RowTitles-Detail 2 2 3 4 7 2 2" xfId="27183"/>
    <cellStyle name="RowTitles-Detail 2 2 3 4 7 2 2 2" xfId="27184"/>
    <cellStyle name="RowTitles-Detail 2 2 3 4 7 2 3" xfId="27185"/>
    <cellStyle name="RowTitles-Detail 2 2 3 4 7 3" xfId="27186"/>
    <cellStyle name="RowTitles-Detail 2 2 3 4 7 3 2" xfId="27187"/>
    <cellStyle name="RowTitles-Detail 2 2 3 4 7 3 2 2" xfId="27188"/>
    <cellStyle name="RowTitles-Detail 2 2 3 4 7 4" xfId="27189"/>
    <cellStyle name="RowTitles-Detail 2 2 3 4 7 4 2" xfId="27190"/>
    <cellStyle name="RowTitles-Detail 2 2 3 4 7 5" xfId="27191"/>
    <cellStyle name="RowTitles-Detail 2 2 3 4 8" xfId="27192"/>
    <cellStyle name="RowTitles-Detail 2 2 3 4 8 2" xfId="27193"/>
    <cellStyle name="RowTitles-Detail 2 2 3 4 9" xfId="27194"/>
    <cellStyle name="RowTitles-Detail 2 2 3 4 9 2" xfId="27195"/>
    <cellStyle name="RowTitles-Detail 2 2 3 4 9 2 2" xfId="27196"/>
    <cellStyle name="RowTitles-Detail 2 2 3 4_STUD aligned by INSTIT" xfId="27197"/>
    <cellStyle name="RowTitles-Detail 2 2 3 5" xfId="27198"/>
    <cellStyle name="RowTitles-Detail 2 2 3 5 2" xfId="27199"/>
    <cellStyle name="RowTitles-Detail 2 2 3 5 2 2" xfId="27200"/>
    <cellStyle name="RowTitles-Detail 2 2 3 5 2 2 2" xfId="27201"/>
    <cellStyle name="RowTitles-Detail 2 2 3 5 2 2 2 2" xfId="27202"/>
    <cellStyle name="RowTitles-Detail 2 2 3 5 2 2 3" xfId="27203"/>
    <cellStyle name="RowTitles-Detail 2 2 3 5 2 3" xfId="27204"/>
    <cellStyle name="RowTitles-Detail 2 2 3 5 2 3 2" xfId="27205"/>
    <cellStyle name="RowTitles-Detail 2 2 3 5 2 3 2 2" xfId="27206"/>
    <cellStyle name="RowTitles-Detail 2 2 3 5 2 4" xfId="27207"/>
    <cellStyle name="RowTitles-Detail 2 2 3 5 2 4 2" xfId="27208"/>
    <cellStyle name="RowTitles-Detail 2 2 3 5 2 5" xfId="27209"/>
    <cellStyle name="RowTitles-Detail 2 2 3 5 3" xfId="27210"/>
    <cellStyle name="RowTitles-Detail 2 2 3 5 3 2" xfId="27211"/>
    <cellStyle name="RowTitles-Detail 2 2 3 5 3 2 2" xfId="27212"/>
    <cellStyle name="RowTitles-Detail 2 2 3 5 3 2 2 2" xfId="27213"/>
    <cellStyle name="RowTitles-Detail 2 2 3 5 3 2 3" xfId="27214"/>
    <cellStyle name="RowTitles-Detail 2 2 3 5 3 3" xfId="27215"/>
    <cellStyle name="RowTitles-Detail 2 2 3 5 3 3 2" xfId="27216"/>
    <cellStyle name="RowTitles-Detail 2 2 3 5 3 3 2 2" xfId="27217"/>
    <cellStyle name="RowTitles-Detail 2 2 3 5 3 4" xfId="27218"/>
    <cellStyle name="RowTitles-Detail 2 2 3 5 3 4 2" xfId="27219"/>
    <cellStyle name="RowTitles-Detail 2 2 3 5 3 5" xfId="27220"/>
    <cellStyle name="RowTitles-Detail 2 2 3 5 4" xfId="27221"/>
    <cellStyle name="RowTitles-Detail 2 2 3 5 4 2" xfId="27222"/>
    <cellStyle name="RowTitles-Detail 2 2 3 5 5" xfId="27223"/>
    <cellStyle name="RowTitles-Detail 2 2 3 5 5 2" xfId="27224"/>
    <cellStyle name="RowTitles-Detail 2 2 3 5 5 2 2" xfId="27225"/>
    <cellStyle name="RowTitles-Detail 2 2 3 5 5 3" xfId="27226"/>
    <cellStyle name="RowTitles-Detail 2 2 3 5 6" xfId="27227"/>
    <cellStyle name="RowTitles-Detail 2 2 3 5 6 2" xfId="27228"/>
    <cellStyle name="RowTitles-Detail 2 2 3 5 6 2 2" xfId="27229"/>
    <cellStyle name="RowTitles-Detail 2 2 3 6" xfId="27230"/>
    <cellStyle name="RowTitles-Detail 2 2 3 6 2" xfId="27231"/>
    <cellStyle name="RowTitles-Detail 2 2 3 6 2 2" xfId="27232"/>
    <cellStyle name="RowTitles-Detail 2 2 3 6 2 2 2" xfId="27233"/>
    <cellStyle name="RowTitles-Detail 2 2 3 6 2 2 2 2" xfId="27234"/>
    <cellStyle name="RowTitles-Detail 2 2 3 6 2 2 3" xfId="27235"/>
    <cellStyle name="RowTitles-Detail 2 2 3 6 2 3" xfId="27236"/>
    <cellStyle name="RowTitles-Detail 2 2 3 6 2 3 2" xfId="27237"/>
    <cellStyle name="RowTitles-Detail 2 2 3 6 2 3 2 2" xfId="27238"/>
    <cellStyle name="RowTitles-Detail 2 2 3 6 2 4" xfId="27239"/>
    <cellStyle name="RowTitles-Detail 2 2 3 6 2 4 2" xfId="27240"/>
    <cellStyle name="RowTitles-Detail 2 2 3 6 2 5" xfId="27241"/>
    <cellStyle name="RowTitles-Detail 2 2 3 6 3" xfId="27242"/>
    <cellStyle name="RowTitles-Detail 2 2 3 6 3 2" xfId="27243"/>
    <cellStyle name="RowTitles-Detail 2 2 3 6 3 2 2" xfId="27244"/>
    <cellStyle name="RowTitles-Detail 2 2 3 6 3 2 2 2" xfId="27245"/>
    <cellStyle name="RowTitles-Detail 2 2 3 6 3 2 3" xfId="27246"/>
    <cellStyle name="RowTitles-Detail 2 2 3 6 3 3" xfId="27247"/>
    <cellStyle name="RowTitles-Detail 2 2 3 6 3 3 2" xfId="27248"/>
    <cellStyle name="RowTitles-Detail 2 2 3 6 3 3 2 2" xfId="27249"/>
    <cellStyle name="RowTitles-Detail 2 2 3 6 3 4" xfId="27250"/>
    <cellStyle name="RowTitles-Detail 2 2 3 6 3 4 2" xfId="27251"/>
    <cellStyle name="RowTitles-Detail 2 2 3 6 3 5" xfId="27252"/>
    <cellStyle name="RowTitles-Detail 2 2 3 6 4" xfId="27253"/>
    <cellStyle name="RowTitles-Detail 2 2 3 6 4 2" xfId="27254"/>
    <cellStyle name="RowTitles-Detail 2 2 3 6 5" xfId="27255"/>
    <cellStyle name="RowTitles-Detail 2 2 3 6 5 2" xfId="27256"/>
    <cellStyle name="RowTitles-Detail 2 2 3 6 5 2 2" xfId="27257"/>
    <cellStyle name="RowTitles-Detail 2 2 3 6 6" xfId="27258"/>
    <cellStyle name="RowTitles-Detail 2 2 3 6 6 2" xfId="27259"/>
    <cellStyle name="RowTitles-Detail 2 2 3 6 7" xfId="27260"/>
    <cellStyle name="RowTitles-Detail 2 2 3 7" xfId="27261"/>
    <cellStyle name="RowTitles-Detail 2 2 3 7 2" xfId="27262"/>
    <cellStyle name="RowTitles-Detail 2 2 3 7 2 2" xfId="27263"/>
    <cellStyle name="RowTitles-Detail 2 2 3 7 2 2 2" xfId="27264"/>
    <cellStyle name="RowTitles-Detail 2 2 3 7 2 2 2 2" xfId="27265"/>
    <cellStyle name="RowTitles-Detail 2 2 3 7 2 2 3" xfId="27266"/>
    <cellStyle name="RowTitles-Detail 2 2 3 7 2 3" xfId="27267"/>
    <cellStyle name="RowTitles-Detail 2 2 3 7 2 3 2" xfId="27268"/>
    <cellStyle name="RowTitles-Detail 2 2 3 7 2 3 2 2" xfId="27269"/>
    <cellStyle name="RowTitles-Detail 2 2 3 7 2 4" xfId="27270"/>
    <cellStyle name="RowTitles-Detail 2 2 3 7 2 4 2" xfId="27271"/>
    <cellStyle name="RowTitles-Detail 2 2 3 7 2 5" xfId="27272"/>
    <cellStyle name="RowTitles-Detail 2 2 3 7 3" xfId="27273"/>
    <cellStyle name="RowTitles-Detail 2 2 3 7 3 2" xfId="27274"/>
    <cellStyle name="RowTitles-Detail 2 2 3 7 3 2 2" xfId="27275"/>
    <cellStyle name="RowTitles-Detail 2 2 3 7 3 2 2 2" xfId="27276"/>
    <cellStyle name="RowTitles-Detail 2 2 3 7 3 2 3" xfId="27277"/>
    <cellStyle name="RowTitles-Detail 2 2 3 7 3 3" xfId="27278"/>
    <cellStyle name="RowTitles-Detail 2 2 3 7 3 3 2" xfId="27279"/>
    <cellStyle name="RowTitles-Detail 2 2 3 7 3 3 2 2" xfId="27280"/>
    <cellStyle name="RowTitles-Detail 2 2 3 7 3 4" xfId="27281"/>
    <cellStyle name="RowTitles-Detail 2 2 3 7 3 4 2" xfId="27282"/>
    <cellStyle name="RowTitles-Detail 2 2 3 7 3 5" xfId="27283"/>
    <cellStyle name="RowTitles-Detail 2 2 3 7 4" xfId="27284"/>
    <cellStyle name="RowTitles-Detail 2 2 3 7 4 2" xfId="27285"/>
    <cellStyle name="RowTitles-Detail 2 2 3 7 5" xfId="27286"/>
    <cellStyle name="RowTitles-Detail 2 2 3 7 5 2" xfId="27287"/>
    <cellStyle name="RowTitles-Detail 2 2 3 7 5 2 2" xfId="27288"/>
    <cellStyle name="RowTitles-Detail 2 2 3 7 5 3" xfId="27289"/>
    <cellStyle name="RowTitles-Detail 2 2 3 7 6" xfId="27290"/>
    <cellStyle name="RowTitles-Detail 2 2 3 7 6 2" xfId="27291"/>
    <cellStyle name="RowTitles-Detail 2 2 3 7 6 2 2" xfId="27292"/>
    <cellStyle name="RowTitles-Detail 2 2 3 7 7" xfId="27293"/>
    <cellStyle name="RowTitles-Detail 2 2 3 7 7 2" xfId="27294"/>
    <cellStyle name="RowTitles-Detail 2 2 3 7 8" xfId="27295"/>
    <cellStyle name="RowTitles-Detail 2 2 3 8" xfId="27296"/>
    <cellStyle name="RowTitles-Detail 2 2 3 8 2" xfId="27297"/>
    <cellStyle name="RowTitles-Detail 2 2 3 8 2 2" xfId="27298"/>
    <cellStyle name="RowTitles-Detail 2 2 3 8 2 2 2" xfId="27299"/>
    <cellStyle name="RowTitles-Detail 2 2 3 8 2 2 2 2" xfId="27300"/>
    <cellStyle name="RowTitles-Detail 2 2 3 8 2 2 3" xfId="27301"/>
    <cellStyle name="RowTitles-Detail 2 2 3 8 2 3" xfId="27302"/>
    <cellStyle name="RowTitles-Detail 2 2 3 8 2 3 2" xfId="27303"/>
    <cellStyle name="RowTitles-Detail 2 2 3 8 2 3 2 2" xfId="27304"/>
    <cellStyle name="RowTitles-Detail 2 2 3 8 2 4" xfId="27305"/>
    <cellStyle name="RowTitles-Detail 2 2 3 8 2 4 2" xfId="27306"/>
    <cellStyle name="RowTitles-Detail 2 2 3 8 2 5" xfId="27307"/>
    <cellStyle name="RowTitles-Detail 2 2 3 8 3" xfId="27308"/>
    <cellStyle name="RowTitles-Detail 2 2 3 8 3 2" xfId="27309"/>
    <cellStyle name="RowTitles-Detail 2 2 3 8 3 2 2" xfId="27310"/>
    <cellStyle name="RowTitles-Detail 2 2 3 8 3 2 2 2" xfId="27311"/>
    <cellStyle name="RowTitles-Detail 2 2 3 8 3 2 3" xfId="27312"/>
    <cellStyle name="RowTitles-Detail 2 2 3 8 3 3" xfId="27313"/>
    <cellStyle name="RowTitles-Detail 2 2 3 8 3 3 2" xfId="27314"/>
    <cellStyle name="RowTitles-Detail 2 2 3 8 3 3 2 2" xfId="27315"/>
    <cellStyle name="RowTitles-Detail 2 2 3 8 3 4" xfId="27316"/>
    <cellStyle name="RowTitles-Detail 2 2 3 8 3 4 2" xfId="27317"/>
    <cellStyle name="RowTitles-Detail 2 2 3 8 3 5" xfId="27318"/>
    <cellStyle name="RowTitles-Detail 2 2 3 8 4" xfId="27319"/>
    <cellStyle name="RowTitles-Detail 2 2 3 8 4 2" xfId="27320"/>
    <cellStyle name="RowTitles-Detail 2 2 3 8 4 2 2" xfId="27321"/>
    <cellStyle name="RowTitles-Detail 2 2 3 8 4 3" xfId="27322"/>
    <cellStyle name="RowTitles-Detail 2 2 3 8 5" xfId="27323"/>
    <cellStyle name="RowTitles-Detail 2 2 3 8 5 2" xfId="27324"/>
    <cellStyle name="RowTitles-Detail 2 2 3 8 5 2 2" xfId="27325"/>
    <cellStyle name="RowTitles-Detail 2 2 3 8 6" xfId="27326"/>
    <cellStyle name="RowTitles-Detail 2 2 3 8 6 2" xfId="27327"/>
    <cellStyle name="RowTitles-Detail 2 2 3 8 7" xfId="27328"/>
    <cellStyle name="RowTitles-Detail 2 2 3 9" xfId="27329"/>
    <cellStyle name="RowTitles-Detail 2 2 3 9 2" xfId="27330"/>
    <cellStyle name="RowTitles-Detail 2 2 3 9 2 2" xfId="27331"/>
    <cellStyle name="RowTitles-Detail 2 2 3 9 2 2 2" xfId="27332"/>
    <cellStyle name="RowTitles-Detail 2 2 3 9 2 2 2 2" xfId="27333"/>
    <cellStyle name="RowTitles-Detail 2 2 3 9 2 2 3" xfId="27334"/>
    <cellStyle name="RowTitles-Detail 2 2 3 9 2 3" xfId="27335"/>
    <cellStyle name="RowTitles-Detail 2 2 3 9 2 3 2" xfId="27336"/>
    <cellStyle name="RowTitles-Detail 2 2 3 9 2 3 2 2" xfId="27337"/>
    <cellStyle name="RowTitles-Detail 2 2 3 9 2 4" xfId="27338"/>
    <cellStyle name="RowTitles-Detail 2 2 3 9 2 4 2" xfId="27339"/>
    <cellStyle name="RowTitles-Detail 2 2 3 9 2 5" xfId="27340"/>
    <cellStyle name="RowTitles-Detail 2 2 3 9 3" xfId="27341"/>
    <cellStyle name="RowTitles-Detail 2 2 3 9 3 2" xfId="27342"/>
    <cellStyle name="RowTitles-Detail 2 2 3 9 3 2 2" xfId="27343"/>
    <cellStyle name="RowTitles-Detail 2 2 3 9 3 2 2 2" xfId="27344"/>
    <cellStyle name="RowTitles-Detail 2 2 3 9 3 2 3" xfId="27345"/>
    <cellStyle name="RowTitles-Detail 2 2 3 9 3 3" xfId="27346"/>
    <cellStyle name="RowTitles-Detail 2 2 3 9 3 3 2" xfId="27347"/>
    <cellStyle name="RowTitles-Detail 2 2 3 9 3 3 2 2" xfId="27348"/>
    <cellStyle name="RowTitles-Detail 2 2 3 9 3 4" xfId="27349"/>
    <cellStyle name="RowTitles-Detail 2 2 3 9 3 4 2" xfId="27350"/>
    <cellStyle name="RowTitles-Detail 2 2 3 9 3 5" xfId="27351"/>
    <cellStyle name="RowTitles-Detail 2 2 3 9 4" xfId="27352"/>
    <cellStyle name="RowTitles-Detail 2 2 3 9 4 2" xfId="27353"/>
    <cellStyle name="RowTitles-Detail 2 2 3 9 4 2 2" xfId="27354"/>
    <cellStyle name="RowTitles-Detail 2 2 3 9 4 3" xfId="27355"/>
    <cellStyle name="RowTitles-Detail 2 2 3 9 5" xfId="27356"/>
    <cellStyle name="RowTitles-Detail 2 2 3 9 5 2" xfId="27357"/>
    <cellStyle name="RowTitles-Detail 2 2 3 9 5 2 2" xfId="27358"/>
    <cellStyle name="RowTitles-Detail 2 2 3 9 6" xfId="27359"/>
    <cellStyle name="RowTitles-Detail 2 2 3 9 6 2" xfId="27360"/>
    <cellStyle name="RowTitles-Detail 2 2 3 9 7" xfId="27361"/>
    <cellStyle name="RowTitles-Detail 2 2 3_STUD aligned by INSTIT" xfId="27362"/>
    <cellStyle name="RowTitles-Detail 2 2 4" xfId="27363"/>
    <cellStyle name="RowTitles-Detail 2 2 4 2" xfId="27364"/>
    <cellStyle name="RowTitles-Detail 2 2 4 2 2" xfId="27365"/>
    <cellStyle name="RowTitles-Detail 2 2 4 2 2 2" xfId="27366"/>
    <cellStyle name="RowTitles-Detail 2 2 4 2 2 2 2" xfId="27367"/>
    <cellStyle name="RowTitles-Detail 2 2 4 2 2 2 2 2" xfId="27368"/>
    <cellStyle name="RowTitles-Detail 2 2 4 2 2 2 3" xfId="27369"/>
    <cellStyle name="RowTitles-Detail 2 2 4 2 2 3" xfId="27370"/>
    <cellStyle name="RowTitles-Detail 2 2 4 2 2 3 2" xfId="27371"/>
    <cellStyle name="RowTitles-Detail 2 2 4 2 2 3 2 2" xfId="27372"/>
    <cellStyle name="RowTitles-Detail 2 2 4 2 2 4" xfId="27373"/>
    <cellStyle name="RowTitles-Detail 2 2 4 2 2 4 2" xfId="27374"/>
    <cellStyle name="RowTitles-Detail 2 2 4 2 2 5" xfId="27375"/>
    <cellStyle name="RowTitles-Detail 2 2 4 2 3" xfId="27376"/>
    <cellStyle name="RowTitles-Detail 2 2 4 2 3 2" xfId="27377"/>
    <cellStyle name="RowTitles-Detail 2 2 4 2 3 2 2" xfId="27378"/>
    <cellStyle name="RowTitles-Detail 2 2 4 2 3 2 2 2" xfId="27379"/>
    <cellStyle name="RowTitles-Detail 2 2 4 2 3 2 3" xfId="27380"/>
    <cellStyle name="RowTitles-Detail 2 2 4 2 3 3" xfId="27381"/>
    <cellStyle name="RowTitles-Detail 2 2 4 2 3 3 2" xfId="27382"/>
    <cellStyle name="RowTitles-Detail 2 2 4 2 3 3 2 2" xfId="27383"/>
    <cellStyle name="RowTitles-Detail 2 2 4 2 3 4" xfId="27384"/>
    <cellStyle name="RowTitles-Detail 2 2 4 2 3 4 2" xfId="27385"/>
    <cellStyle name="RowTitles-Detail 2 2 4 2 3 5" xfId="27386"/>
    <cellStyle name="RowTitles-Detail 2 2 4 2 4" xfId="27387"/>
    <cellStyle name="RowTitles-Detail 2 2 4 2 4 2" xfId="27388"/>
    <cellStyle name="RowTitles-Detail 2 2 4 2 5" xfId="27389"/>
    <cellStyle name="RowTitles-Detail 2 2 4 2 5 2" xfId="27390"/>
    <cellStyle name="RowTitles-Detail 2 2 4 2 5 2 2" xfId="27391"/>
    <cellStyle name="RowTitles-Detail 2 2 4 3" xfId="27392"/>
    <cellStyle name="RowTitles-Detail 2 2 4 3 2" xfId="27393"/>
    <cellStyle name="RowTitles-Detail 2 2 4 3 2 2" xfId="27394"/>
    <cellStyle name="RowTitles-Detail 2 2 4 3 2 2 2" xfId="27395"/>
    <cellStyle name="RowTitles-Detail 2 2 4 3 2 2 2 2" xfId="27396"/>
    <cellStyle name="RowTitles-Detail 2 2 4 3 2 2 3" xfId="27397"/>
    <cellStyle name="RowTitles-Detail 2 2 4 3 2 3" xfId="27398"/>
    <cellStyle name="RowTitles-Detail 2 2 4 3 2 3 2" xfId="27399"/>
    <cellStyle name="RowTitles-Detail 2 2 4 3 2 3 2 2" xfId="27400"/>
    <cellStyle name="RowTitles-Detail 2 2 4 3 2 4" xfId="27401"/>
    <cellStyle name="RowTitles-Detail 2 2 4 3 2 4 2" xfId="27402"/>
    <cellStyle name="RowTitles-Detail 2 2 4 3 2 5" xfId="27403"/>
    <cellStyle name="RowTitles-Detail 2 2 4 3 3" xfId="27404"/>
    <cellStyle name="RowTitles-Detail 2 2 4 3 3 2" xfId="27405"/>
    <cellStyle name="RowTitles-Detail 2 2 4 3 3 2 2" xfId="27406"/>
    <cellStyle name="RowTitles-Detail 2 2 4 3 3 2 2 2" xfId="27407"/>
    <cellStyle name="RowTitles-Detail 2 2 4 3 3 2 3" xfId="27408"/>
    <cellStyle name="RowTitles-Detail 2 2 4 3 3 3" xfId="27409"/>
    <cellStyle name="RowTitles-Detail 2 2 4 3 3 3 2" xfId="27410"/>
    <cellStyle name="RowTitles-Detail 2 2 4 3 3 3 2 2" xfId="27411"/>
    <cellStyle name="RowTitles-Detail 2 2 4 3 3 4" xfId="27412"/>
    <cellStyle name="RowTitles-Detail 2 2 4 3 3 4 2" xfId="27413"/>
    <cellStyle name="RowTitles-Detail 2 2 4 3 3 5" xfId="27414"/>
    <cellStyle name="RowTitles-Detail 2 2 4 3 4" xfId="27415"/>
    <cellStyle name="RowTitles-Detail 2 2 4 3 4 2" xfId="27416"/>
    <cellStyle name="RowTitles-Detail 2 2 4 3 5" xfId="27417"/>
    <cellStyle name="RowTitles-Detail 2 2 4 3 5 2" xfId="27418"/>
    <cellStyle name="RowTitles-Detail 2 2 4 3 5 2 2" xfId="27419"/>
    <cellStyle name="RowTitles-Detail 2 2 4 3 5 3" xfId="27420"/>
    <cellStyle name="RowTitles-Detail 2 2 4 3 6" xfId="27421"/>
    <cellStyle name="RowTitles-Detail 2 2 4 3 6 2" xfId="27422"/>
    <cellStyle name="RowTitles-Detail 2 2 4 3 6 2 2" xfId="27423"/>
    <cellStyle name="RowTitles-Detail 2 2 4 3 7" xfId="27424"/>
    <cellStyle name="RowTitles-Detail 2 2 4 3 7 2" xfId="27425"/>
    <cellStyle name="RowTitles-Detail 2 2 4 3 8" xfId="27426"/>
    <cellStyle name="RowTitles-Detail 2 2 4 4" xfId="27427"/>
    <cellStyle name="RowTitles-Detail 2 2 4 4 2" xfId="27428"/>
    <cellStyle name="RowTitles-Detail 2 2 4 4 2 2" xfId="27429"/>
    <cellStyle name="RowTitles-Detail 2 2 4 4 2 2 2" xfId="27430"/>
    <cellStyle name="RowTitles-Detail 2 2 4 4 2 2 2 2" xfId="27431"/>
    <cellStyle name="RowTitles-Detail 2 2 4 4 2 2 3" xfId="27432"/>
    <cellStyle name="RowTitles-Detail 2 2 4 4 2 3" xfId="27433"/>
    <cellStyle name="RowTitles-Detail 2 2 4 4 2 3 2" xfId="27434"/>
    <cellStyle name="RowTitles-Detail 2 2 4 4 2 3 2 2" xfId="27435"/>
    <cellStyle name="RowTitles-Detail 2 2 4 4 2 4" xfId="27436"/>
    <cellStyle name="RowTitles-Detail 2 2 4 4 2 4 2" xfId="27437"/>
    <cellStyle name="RowTitles-Detail 2 2 4 4 2 5" xfId="27438"/>
    <cellStyle name="RowTitles-Detail 2 2 4 4 3" xfId="27439"/>
    <cellStyle name="RowTitles-Detail 2 2 4 4 3 2" xfId="27440"/>
    <cellStyle name="RowTitles-Detail 2 2 4 4 3 2 2" xfId="27441"/>
    <cellStyle name="RowTitles-Detail 2 2 4 4 3 2 2 2" xfId="27442"/>
    <cellStyle name="RowTitles-Detail 2 2 4 4 3 2 3" xfId="27443"/>
    <cellStyle name="RowTitles-Detail 2 2 4 4 3 3" xfId="27444"/>
    <cellStyle name="RowTitles-Detail 2 2 4 4 3 3 2" xfId="27445"/>
    <cellStyle name="RowTitles-Detail 2 2 4 4 3 3 2 2" xfId="27446"/>
    <cellStyle name="RowTitles-Detail 2 2 4 4 3 4" xfId="27447"/>
    <cellStyle name="RowTitles-Detail 2 2 4 4 3 4 2" xfId="27448"/>
    <cellStyle name="RowTitles-Detail 2 2 4 4 3 5" xfId="27449"/>
    <cellStyle name="RowTitles-Detail 2 2 4 4 4" xfId="27450"/>
    <cellStyle name="RowTitles-Detail 2 2 4 4 4 2" xfId="27451"/>
    <cellStyle name="RowTitles-Detail 2 2 4 4 4 2 2" xfId="27452"/>
    <cellStyle name="RowTitles-Detail 2 2 4 4 4 3" xfId="27453"/>
    <cellStyle name="RowTitles-Detail 2 2 4 4 5" xfId="27454"/>
    <cellStyle name="RowTitles-Detail 2 2 4 4 5 2" xfId="27455"/>
    <cellStyle name="RowTitles-Detail 2 2 4 4 5 2 2" xfId="27456"/>
    <cellStyle name="RowTitles-Detail 2 2 4 4 6" xfId="27457"/>
    <cellStyle name="RowTitles-Detail 2 2 4 4 6 2" xfId="27458"/>
    <cellStyle name="RowTitles-Detail 2 2 4 4 7" xfId="27459"/>
    <cellStyle name="RowTitles-Detail 2 2 4 5" xfId="27460"/>
    <cellStyle name="RowTitles-Detail 2 2 4 5 2" xfId="27461"/>
    <cellStyle name="RowTitles-Detail 2 2 4 5 2 2" xfId="27462"/>
    <cellStyle name="RowTitles-Detail 2 2 4 5 2 2 2" xfId="27463"/>
    <cellStyle name="RowTitles-Detail 2 2 4 5 2 2 2 2" xfId="27464"/>
    <cellStyle name="RowTitles-Detail 2 2 4 5 2 2 3" xfId="27465"/>
    <cellStyle name="RowTitles-Detail 2 2 4 5 2 3" xfId="27466"/>
    <cellStyle name="RowTitles-Detail 2 2 4 5 2 3 2" xfId="27467"/>
    <cellStyle name="RowTitles-Detail 2 2 4 5 2 3 2 2" xfId="27468"/>
    <cellStyle name="RowTitles-Detail 2 2 4 5 2 4" xfId="27469"/>
    <cellStyle name="RowTitles-Detail 2 2 4 5 2 4 2" xfId="27470"/>
    <cellStyle name="RowTitles-Detail 2 2 4 5 2 5" xfId="27471"/>
    <cellStyle name="RowTitles-Detail 2 2 4 5 3" xfId="27472"/>
    <cellStyle name="RowTitles-Detail 2 2 4 5 3 2" xfId="27473"/>
    <cellStyle name="RowTitles-Detail 2 2 4 5 3 2 2" xfId="27474"/>
    <cellStyle name="RowTitles-Detail 2 2 4 5 3 2 2 2" xfId="27475"/>
    <cellStyle name="RowTitles-Detail 2 2 4 5 3 2 3" xfId="27476"/>
    <cellStyle name="RowTitles-Detail 2 2 4 5 3 3" xfId="27477"/>
    <cellStyle name="RowTitles-Detail 2 2 4 5 3 3 2" xfId="27478"/>
    <cellStyle name="RowTitles-Detail 2 2 4 5 3 3 2 2" xfId="27479"/>
    <cellStyle name="RowTitles-Detail 2 2 4 5 3 4" xfId="27480"/>
    <cellStyle name="RowTitles-Detail 2 2 4 5 3 4 2" xfId="27481"/>
    <cellStyle name="RowTitles-Detail 2 2 4 5 3 5" xfId="27482"/>
    <cellStyle name="RowTitles-Detail 2 2 4 5 4" xfId="27483"/>
    <cellStyle name="RowTitles-Detail 2 2 4 5 4 2" xfId="27484"/>
    <cellStyle name="RowTitles-Detail 2 2 4 5 4 2 2" xfId="27485"/>
    <cellStyle name="RowTitles-Detail 2 2 4 5 4 3" xfId="27486"/>
    <cellStyle name="RowTitles-Detail 2 2 4 5 5" xfId="27487"/>
    <cellStyle name="RowTitles-Detail 2 2 4 5 5 2" xfId="27488"/>
    <cellStyle name="RowTitles-Detail 2 2 4 5 5 2 2" xfId="27489"/>
    <cellStyle name="RowTitles-Detail 2 2 4 5 6" xfId="27490"/>
    <cellStyle name="RowTitles-Detail 2 2 4 5 6 2" xfId="27491"/>
    <cellStyle name="RowTitles-Detail 2 2 4 5 7" xfId="27492"/>
    <cellStyle name="RowTitles-Detail 2 2 4 6" xfId="27493"/>
    <cellStyle name="RowTitles-Detail 2 2 4 6 2" xfId="27494"/>
    <cellStyle name="RowTitles-Detail 2 2 4 6 2 2" xfId="27495"/>
    <cellStyle name="RowTitles-Detail 2 2 4 6 2 2 2" xfId="27496"/>
    <cellStyle name="RowTitles-Detail 2 2 4 6 2 2 2 2" xfId="27497"/>
    <cellStyle name="RowTitles-Detail 2 2 4 6 2 2 3" xfId="27498"/>
    <cellStyle name="RowTitles-Detail 2 2 4 6 2 3" xfId="27499"/>
    <cellStyle name="RowTitles-Detail 2 2 4 6 2 3 2" xfId="27500"/>
    <cellStyle name="RowTitles-Detail 2 2 4 6 2 3 2 2" xfId="27501"/>
    <cellStyle name="RowTitles-Detail 2 2 4 6 2 4" xfId="27502"/>
    <cellStyle name="RowTitles-Detail 2 2 4 6 2 4 2" xfId="27503"/>
    <cellStyle name="RowTitles-Detail 2 2 4 6 2 5" xfId="27504"/>
    <cellStyle name="RowTitles-Detail 2 2 4 6 3" xfId="27505"/>
    <cellStyle name="RowTitles-Detail 2 2 4 6 3 2" xfId="27506"/>
    <cellStyle name="RowTitles-Detail 2 2 4 6 3 2 2" xfId="27507"/>
    <cellStyle name="RowTitles-Detail 2 2 4 6 3 2 2 2" xfId="27508"/>
    <cellStyle name="RowTitles-Detail 2 2 4 6 3 2 3" xfId="27509"/>
    <cellStyle name="RowTitles-Detail 2 2 4 6 3 3" xfId="27510"/>
    <cellStyle name="RowTitles-Detail 2 2 4 6 3 3 2" xfId="27511"/>
    <cellStyle name="RowTitles-Detail 2 2 4 6 3 3 2 2" xfId="27512"/>
    <cellStyle name="RowTitles-Detail 2 2 4 6 3 4" xfId="27513"/>
    <cellStyle name="RowTitles-Detail 2 2 4 6 3 4 2" xfId="27514"/>
    <cellStyle name="RowTitles-Detail 2 2 4 6 3 5" xfId="27515"/>
    <cellStyle name="RowTitles-Detail 2 2 4 6 4" xfId="27516"/>
    <cellStyle name="RowTitles-Detail 2 2 4 6 4 2" xfId="27517"/>
    <cellStyle name="RowTitles-Detail 2 2 4 6 4 2 2" xfId="27518"/>
    <cellStyle name="RowTitles-Detail 2 2 4 6 4 3" xfId="27519"/>
    <cellStyle name="RowTitles-Detail 2 2 4 6 5" xfId="27520"/>
    <cellStyle name="RowTitles-Detail 2 2 4 6 5 2" xfId="27521"/>
    <cellStyle name="RowTitles-Detail 2 2 4 6 5 2 2" xfId="27522"/>
    <cellStyle name="RowTitles-Detail 2 2 4 6 6" xfId="27523"/>
    <cellStyle name="RowTitles-Detail 2 2 4 6 6 2" xfId="27524"/>
    <cellStyle name="RowTitles-Detail 2 2 4 6 7" xfId="27525"/>
    <cellStyle name="RowTitles-Detail 2 2 4 7" xfId="27526"/>
    <cellStyle name="RowTitles-Detail 2 2 4 7 2" xfId="27527"/>
    <cellStyle name="RowTitles-Detail 2 2 4 7 2 2" xfId="27528"/>
    <cellStyle name="RowTitles-Detail 2 2 4 7 2 2 2" xfId="27529"/>
    <cellStyle name="RowTitles-Detail 2 2 4 7 2 3" xfId="27530"/>
    <cellStyle name="RowTitles-Detail 2 2 4 7 3" xfId="27531"/>
    <cellStyle name="RowTitles-Detail 2 2 4 7 3 2" xfId="27532"/>
    <cellStyle name="RowTitles-Detail 2 2 4 7 3 2 2" xfId="27533"/>
    <cellStyle name="RowTitles-Detail 2 2 4 7 4" xfId="27534"/>
    <cellStyle name="RowTitles-Detail 2 2 4 7 4 2" xfId="27535"/>
    <cellStyle name="RowTitles-Detail 2 2 4 7 5" xfId="27536"/>
    <cellStyle name="RowTitles-Detail 2 2 4 8" xfId="27537"/>
    <cellStyle name="RowTitles-Detail 2 2 4 8 2" xfId="27538"/>
    <cellStyle name="RowTitles-Detail 2 2 4 9" xfId="27539"/>
    <cellStyle name="RowTitles-Detail 2 2 4 9 2" xfId="27540"/>
    <cellStyle name="RowTitles-Detail 2 2 4 9 2 2" xfId="27541"/>
    <cellStyle name="RowTitles-Detail 2 2 4_STUD aligned by INSTIT" xfId="27542"/>
    <cellStyle name="RowTitles-Detail 2 2 5" xfId="27543"/>
    <cellStyle name="RowTitles-Detail 2 2 5 2" xfId="27544"/>
    <cellStyle name="RowTitles-Detail 2 2 5 2 2" xfId="27545"/>
    <cellStyle name="RowTitles-Detail 2 2 5 2 2 2" xfId="27546"/>
    <cellStyle name="RowTitles-Detail 2 2 5 2 2 2 2" xfId="27547"/>
    <cellStyle name="RowTitles-Detail 2 2 5 2 2 2 2 2" xfId="27548"/>
    <cellStyle name="RowTitles-Detail 2 2 5 2 2 2 3" xfId="27549"/>
    <cellStyle name="RowTitles-Detail 2 2 5 2 2 3" xfId="27550"/>
    <cellStyle name="RowTitles-Detail 2 2 5 2 2 3 2" xfId="27551"/>
    <cellStyle name="RowTitles-Detail 2 2 5 2 2 3 2 2" xfId="27552"/>
    <cellStyle name="RowTitles-Detail 2 2 5 2 2 4" xfId="27553"/>
    <cellStyle name="RowTitles-Detail 2 2 5 2 2 4 2" xfId="27554"/>
    <cellStyle name="RowTitles-Detail 2 2 5 2 2 5" xfId="27555"/>
    <cellStyle name="RowTitles-Detail 2 2 5 2 3" xfId="27556"/>
    <cellStyle name="RowTitles-Detail 2 2 5 2 3 2" xfId="27557"/>
    <cellStyle name="RowTitles-Detail 2 2 5 2 3 2 2" xfId="27558"/>
    <cellStyle name="RowTitles-Detail 2 2 5 2 3 2 2 2" xfId="27559"/>
    <cellStyle name="RowTitles-Detail 2 2 5 2 3 2 3" xfId="27560"/>
    <cellStyle name="RowTitles-Detail 2 2 5 2 3 3" xfId="27561"/>
    <cellStyle name="RowTitles-Detail 2 2 5 2 3 3 2" xfId="27562"/>
    <cellStyle name="RowTitles-Detail 2 2 5 2 3 3 2 2" xfId="27563"/>
    <cellStyle name="RowTitles-Detail 2 2 5 2 3 4" xfId="27564"/>
    <cellStyle name="RowTitles-Detail 2 2 5 2 3 4 2" xfId="27565"/>
    <cellStyle name="RowTitles-Detail 2 2 5 2 3 5" xfId="27566"/>
    <cellStyle name="RowTitles-Detail 2 2 5 2 4" xfId="27567"/>
    <cellStyle name="RowTitles-Detail 2 2 5 2 4 2" xfId="27568"/>
    <cellStyle name="RowTitles-Detail 2 2 5 2 5" xfId="27569"/>
    <cellStyle name="RowTitles-Detail 2 2 5 2 5 2" xfId="27570"/>
    <cellStyle name="RowTitles-Detail 2 2 5 2 5 2 2" xfId="27571"/>
    <cellStyle name="RowTitles-Detail 2 2 5 2 5 3" xfId="27572"/>
    <cellStyle name="RowTitles-Detail 2 2 5 2 6" xfId="27573"/>
    <cellStyle name="RowTitles-Detail 2 2 5 2 6 2" xfId="27574"/>
    <cellStyle name="RowTitles-Detail 2 2 5 2 6 2 2" xfId="27575"/>
    <cellStyle name="RowTitles-Detail 2 2 5 2 7" xfId="27576"/>
    <cellStyle name="RowTitles-Detail 2 2 5 2 7 2" xfId="27577"/>
    <cellStyle name="RowTitles-Detail 2 2 5 2 8" xfId="27578"/>
    <cellStyle name="RowTitles-Detail 2 2 5 3" xfId="27579"/>
    <cellStyle name="RowTitles-Detail 2 2 5 3 2" xfId="27580"/>
    <cellStyle name="RowTitles-Detail 2 2 5 3 2 2" xfId="27581"/>
    <cellStyle name="RowTitles-Detail 2 2 5 3 2 2 2" xfId="27582"/>
    <cellStyle name="RowTitles-Detail 2 2 5 3 2 2 2 2" xfId="27583"/>
    <cellStyle name="RowTitles-Detail 2 2 5 3 2 2 3" xfId="27584"/>
    <cellStyle name="RowTitles-Detail 2 2 5 3 2 3" xfId="27585"/>
    <cellStyle name="RowTitles-Detail 2 2 5 3 2 3 2" xfId="27586"/>
    <cellStyle name="RowTitles-Detail 2 2 5 3 2 3 2 2" xfId="27587"/>
    <cellStyle name="RowTitles-Detail 2 2 5 3 2 4" xfId="27588"/>
    <cellStyle name="RowTitles-Detail 2 2 5 3 2 4 2" xfId="27589"/>
    <cellStyle name="RowTitles-Detail 2 2 5 3 2 5" xfId="27590"/>
    <cellStyle name="RowTitles-Detail 2 2 5 3 3" xfId="27591"/>
    <cellStyle name="RowTitles-Detail 2 2 5 3 3 2" xfId="27592"/>
    <cellStyle name="RowTitles-Detail 2 2 5 3 3 2 2" xfId="27593"/>
    <cellStyle name="RowTitles-Detail 2 2 5 3 3 2 2 2" xfId="27594"/>
    <cellStyle name="RowTitles-Detail 2 2 5 3 3 2 3" xfId="27595"/>
    <cellStyle name="RowTitles-Detail 2 2 5 3 3 3" xfId="27596"/>
    <cellStyle name="RowTitles-Detail 2 2 5 3 3 3 2" xfId="27597"/>
    <cellStyle name="RowTitles-Detail 2 2 5 3 3 3 2 2" xfId="27598"/>
    <cellStyle name="RowTitles-Detail 2 2 5 3 3 4" xfId="27599"/>
    <cellStyle name="RowTitles-Detail 2 2 5 3 3 4 2" xfId="27600"/>
    <cellStyle name="RowTitles-Detail 2 2 5 3 3 5" xfId="27601"/>
    <cellStyle name="RowTitles-Detail 2 2 5 3 4" xfId="27602"/>
    <cellStyle name="RowTitles-Detail 2 2 5 3 4 2" xfId="27603"/>
    <cellStyle name="RowTitles-Detail 2 2 5 3 5" xfId="27604"/>
    <cellStyle name="RowTitles-Detail 2 2 5 3 5 2" xfId="27605"/>
    <cellStyle name="RowTitles-Detail 2 2 5 3 5 2 2" xfId="27606"/>
    <cellStyle name="RowTitles-Detail 2 2 5 4" xfId="27607"/>
    <cellStyle name="RowTitles-Detail 2 2 5 4 2" xfId="27608"/>
    <cellStyle name="RowTitles-Detail 2 2 5 4 2 2" xfId="27609"/>
    <cellStyle name="RowTitles-Detail 2 2 5 4 2 2 2" xfId="27610"/>
    <cellStyle name="RowTitles-Detail 2 2 5 4 2 2 2 2" xfId="27611"/>
    <cellStyle name="RowTitles-Detail 2 2 5 4 2 2 3" xfId="27612"/>
    <cellStyle name="RowTitles-Detail 2 2 5 4 2 3" xfId="27613"/>
    <cellStyle name="RowTitles-Detail 2 2 5 4 2 3 2" xfId="27614"/>
    <cellStyle name="RowTitles-Detail 2 2 5 4 2 3 2 2" xfId="27615"/>
    <cellStyle name="RowTitles-Detail 2 2 5 4 2 4" xfId="27616"/>
    <cellStyle name="RowTitles-Detail 2 2 5 4 2 4 2" xfId="27617"/>
    <cellStyle name="RowTitles-Detail 2 2 5 4 2 5" xfId="27618"/>
    <cellStyle name="RowTitles-Detail 2 2 5 4 3" xfId="27619"/>
    <cellStyle name="RowTitles-Detail 2 2 5 4 3 2" xfId="27620"/>
    <cellStyle name="RowTitles-Detail 2 2 5 4 3 2 2" xfId="27621"/>
    <cellStyle name="RowTitles-Detail 2 2 5 4 3 2 2 2" xfId="27622"/>
    <cellStyle name="RowTitles-Detail 2 2 5 4 3 2 3" xfId="27623"/>
    <cellStyle name="RowTitles-Detail 2 2 5 4 3 3" xfId="27624"/>
    <cellStyle name="RowTitles-Detail 2 2 5 4 3 3 2" xfId="27625"/>
    <cellStyle name="RowTitles-Detail 2 2 5 4 3 3 2 2" xfId="27626"/>
    <cellStyle name="RowTitles-Detail 2 2 5 4 3 4" xfId="27627"/>
    <cellStyle name="RowTitles-Detail 2 2 5 4 3 4 2" xfId="27628"/>
    <cellStyle name="RowTitles-Detail 2 2 5 4 3 5" xfId="27629"/>
    <cellStyle name="RowTitles-Detail 2 2 5 4 4" xfId="27630"/>
    <cellStyle name="RowTitles-Detail 2 2 5 4 4 2" xfId="27631"/>
    <cellStyle name="RowTitles-Detail 2 2 5 4 4 2 2" xfId="27632"/>
    <cellStyle name="RowTitles-Detail 2 2 5 4 4 3" xfId="27633"/>
    <cellStyle name="RowTitles-Detail 2 2 5 4 5" xfId="27634"/>
    <cellStyle name="RowTitles-Detail 2 2 5 4 5 2" xfId="27635"/>
    <cellStyle name="RowTitles-Detail 2 2 5 4 5 2 2" xfId="27636"/>
    <cellStyle name="RowTitles-Detail 2 2 5 4 6" xfId="27637"/>
    <cellStyle name="RowTitles-Detail 2 2 5 4 6 2" xfId="27638"/>
    <cellStyle name="RowTitles-Detail 2 2 5 4 7" xfId="27639"/>
    <cellStyle name="RowTitles-Detail 2 2 5 5" xfId="27640"/>
    <cellStyle name="RowTitles-Detail 2 2 5 5 2" xfId="27641"/>
    <cellStyle name="RowTitles-Detail 2 2 5 5 2 2" xfId="27642"/>
    <cellStyle name="RowTitles-Detail 2 2 5 5 2 2 2" xfId="27643"/>
    <cellStyle name="RowTitles-Detail 2 2 5 5 2 2 2 2" xfId="27644"/>
    <cellStyle name="RowTitles-Detail 2 2 5 5 2 2 3" xfId="27645"/>
    <cellStyle name="RowTitles-Detail 2 2 5 5 2 3" xfId="27646"/>
    <cellStyle name="RowTitles-Detail 2 2 5 5 2 3 2" xfId="27647"/>
    <cellStyle name="RowTitles-Detail 2 2 5 5 2 3 2 2" xfId="27648"/>
    <cellStyle name="RowTitles-Detail 2 2 5 5 2 4" xfId="27649"/>
    <cellStyle name="RowTitles-Detail 2 2 5 5 2 4 2" xfId="27650"/>
    <cellStyle name="RowTitles-Detail 2 2 5 5 2 5" xfId="27651"/>
    <cellStyle name="RowTitles-Detail 2 2 5 5 3" xfId="27652"/>
    <cellStyle name="RowTitles-Detail 2 2 5 5 3 2" xfId="27653"/>
    <cellStyle name="RowTitles-Detail 2 2 5 5 3 2 2" xfId="27654"/>
    <cellStyle name="RowTitles-Detail 2 2 5 5 3 2 2 2" xfId="27655"/>
    <cellStyle name="RowTitles-Detail 2 2 5 5 3 2 3" xfId="27656"/>
    <cellStyle name="RowTitles-Detail 2 2 5 5 3 3" xfId="27657"/>
    <cellStyle name="RowTitles-Detail 2 2 5 5 3 3 2" xfId="27658"/>
    <cellStyle name="RowTitles-Detail 2 2 5 5 3 3 2 2" xfId="27659"/>
    <cellStyle name="RowTitles-Detail 2 2 5 5 3 4" xfId="27660"/>
    <cellStyle name="RowTitles-Detail 2 2 5 5 3 4 2" xfId="27661"/>
    <cellStyle name="RowTitles-Detail 2 2 5 5 3 5" xfId="27662"/>
    <cellStyle name="RowTitles-Detail 2 2 5 5 4" xfId="27663"/>
    <cellStyle name="RowTitles-Detail 2 2 5 5 4 2" xfId="27664"/>
    <cellStyle name="RowTitles-Detail 2 2 5 5 4 2 2" xfId="27665"/>
    <cellStyle name="RowTitles-Detail 2 2 5 5 4 3" xfId="27666"/>
    <cellStyle name="RowTitles-Detail 2 2 5 5 5" xfId="27667"/>
    <cellStyle name="RowTitles-Detail 2 2 5 5 5 2" xfId="27668"/>
    <cellStyle name="RowTitles-Detail 2 2 5 5 5 2 2" xfId="27669"/>
    <cellStyle name="RowTitles-Detail 2 2 5 5 6" xfId="27670"/>
    <cellStyle name="RowTitles-Detail 2 2 5 5 6 2" xfId="27671"/>
    <cellStyle name="RowTitles-Detail 2 2 5 5 7" xfId="27672"/>
    <cellStyle name="RowTitles-Detail 2 2 5 6" xfId="27673"/>
    <cellStyle name="RowTitles-Detail 2 2 5 6 2" xfId="27674"/>
    <cellStyle name="RowTitles-Detail 2 2 5 6 2 2" xfId="27675"/>
    <cellStyle name="RowTitles-Detail 2 2 5 6 2 2 2" xfId="27676"/>
    <cellStyle name="RowTitles-Detail 2 2 5 6 2 2 2 2" xfId="27677"/>
    <cellStyle name="RowTitles-Detail 2 2 5 6 2 2 3" xfId="27678"/>
    <cellStyle name="RowTitles-Detail 2 2 5 6 2 3" xfId="27679"/>
    <cellStyle name="RowTitles-Detail 2 2 5 6 2 3 2" xfId="27680"/>
    <cellStyle name="RowTitles-Detail 2 2 5 6 2 3 2 2" xfId="27681"/>
    <cellStyle name="RowTitles-Detail 2 2 5 6 2 4" xfId="27682"/>
    <cellStyle name="RowTitles-Detail 2 2 5 6 2 4 2" xfId="27683"/>
    <cellStyle name="RowTitles-Detail 2 2 5 6 2 5" xfId="27684"/>
    <cellStyle name="RowTitles-Detail 2 2 5 6 3" xfId="27685"/>
    <cellStyle name="RowTitles-Detail 2 2 5 6 3 2" xfId="27686"/>
    <cellStyle name="RowTitles-Detail 2 2 5 6 3 2 2" xfId="27687"/>
    <cellStyle name="RowTitles-Detail 2 2 5 6 3 2 2 2" xfId="27688"/>
    <cellStyle name="RowTitles-Detail 2 2 5 6 3 2 3" xfId="27689"/>
    <cellStyle name="RowTitles-Detail 2 2 5 6 3 3" xfId="27690"/>
    <cellStyle name="RowTitles-Detail 2 2 5 6 3 3 2" xfId="27691"/>
    <cellStyle name="RowTitles-Detail 2 2 5 6 3 3 2 2" xfId="27692"/>
    <cellStyle name="RowTitles-Detail 2 2 5 6 3 4" xfId="27693"/>
    <cellStyle name="RowTitles-Detail 2 2 5 6 3 4 2" xfId="27694"/>
    <cellStyle name="RowTitles-Detail 2 2 5 6 3 5" xfId="27695"/>
    <cellStyle name="RowTitles-Detail 2 2 5 6 4" xfId="27696"/>
    <cellStyle name="RowTitles-Detail 2 2 5 6 4 2" xfId="27697"/>
    <cellStyle name="RowTitles-Detail 2 2 5 6 4 2 2" xfId="27698"/>
    <cellStyle name="RowTitles-Detail 2 2 5 6 4 3" xfId="27699"/>
    <cellStyle name="RowTitles-Detail 2 2 5 6 5" xfId="27700"/>
    <cellStyle name="RowTitles-Detail 2 2 5 6 5 2" xfId="27701"/>
    <cellStyle name="RowTitles-Detail 2 2 5 6 5 2 2" xfId="27702"/>
    <cellStyle name="RowTitles-Detail 2 2 5 6 6" xfId="27703"/>
    <cellStyle name="RowTitles-Detail 2 2 5 6 6 2" xfId="27704"/>
    <cellStyle name="RowTitles-Detail 2 2 5 6 7" xfId="27705"/>
    <cellStyle name="RowTitles-Detail 2 2 5 7" xfId="27706"/>
    <cellStyle name="RowTitles-Detail 2 2 5 7 2" xfId="27707"/>
    <cellStyle name="RowTitles-Detail 2 2 5 7 2 2" xfId="27708"/>
    <cellStyle name="RowTitles-Detail 2 2 5 7 2 2 2" xfId="27709"/>
    <cellStyle name="RowTitles-Detail 2 2 5 7 2 3" xfId="27710"/>
    <cellStyle name="RowTitles-Detail 2 2 5 7 3" xfId="27711"/>
    <cellStyle name="RowTitles-Detail 2 2 5 7 3 2" xfId="27712"/>
    <cellStyle name="RowTitles-Detail 2 2 5 7 3 2 2" xfId="27713"/>
    <cellStyle name="RowTitles-Detail 2 2 5 7 4" xfId="27714"/>
    <cellStyle name="RowTitles-Detail 2 2 5 7 4 2" xfId="27715"/>
    <cellStyle name="RowTitles-Detail 2 2 5 7 5" xfId="27716"/>
    <cellStyle name="RowTitles-Detail 2 2 5 8" xfId="27717"/>
    <cellStyle name="RowTitles-Detail 2 2 5 8 2" xfId="27718"/>
    <cellStyle name="RowTitles-Detail 2 2 5 8 2 2" xfId="27719"/>
    <cellStyle name="RowTitles-Detail 2 2 5 8 2 2 2" xfId="27720"/>
    <cellStyle name="RowTitles-Detail 2 2 5 8 2 3" xfId="27721"/>
    <cellStyle name="RowTitles-Detail 2 2 5 8 3" xfId="27722"/>
    <cellStyle name="RowTitles-Detail 2 2 5 8 3 2" xfId="27723"/>
    <cellStyle name="RowTitles-Detail 2 2 5 8 3 2 2" xfId="27724"/>
    <cellStyle name="RowTitles-Detail 2 2 5 8 4" xfId="27725"/>
    <cellStyle name="RowTitles-Detail 2 2 5 8 4 2" xfId="27726"/>
    <cellStyle name="RowTitles-Detail 2 2 5 8 5" xfId="27727"/>
    <cellStyle name="RowTitles-Detail 2 2 5 9" xfId="27728"/>
    <cellStyle name="RowTitles-Detail 2 2 5 9 2" xfId="27729"/>
    <cellStyle name="RowTitles-Detail 2 2 5 9 2 2" xfId="27730"/>
    <cellStyle name="RowTitles-Detail 2 2 5_STUD aligned by INSTIT" xfId="27731"/>
    <cellStyle name="RowTitles-Detail 2 2 6" xfId="27732"/>
    <cellStyle name="RowTitles-Detail 2 2 6 2" xfId="27733"/>
    <cellStyle name="RowTitles-Detail 2 2 6 2 2" xfId="27734"/>
    <cellStyle name="RowTitles-Detail 2 2 6 2 2 2" xfId="27735"/>
    <cellStyle name="RowTitles-Detail 2 2 6 2 2 2 2" xfId="27736"/>
    <cellStyle name="RowTitles-Detail 2 2 6 2 2 2 2 2" xfId="27737"/>
    <cellStyle name="RowTitles-Detail 2 2 6 2 2 2 3" xfId="27738"/>
    <cellStyle name="RowTitles-Detail 2 2 6 2 2 3" xfId="27739"/>
    <cellStyle name="RowTitles-Detail 2 2 6 2 2 3 2" xfId="27740"/>
    <cellStyle name="RowTitles-Detail 2 2 6 2 2 3 2 2" xfId="27741"/>
    <cellStyle name="RowTitles-Detail 2 2 6 2 2 4" xfId="27742"/>
    <cellStyle name="RowTitles-Detail 2 2 6 2 2 4 2" xfId="27743"/>
    <cellStyle name="RowTitles-Detail 2 2 6 2 2 5" xfId="27744"/>
    <cellStyle name="RowTitles-Detail 2 2 6 2 3" xfId="27745"/>
    <cellStyle name="RowTitles-Detail 2 2 6 2 3 2" xfId="27746"/>
    <cellStyle name="RowTitles-Detail 2 2 6 2 3 2 2" xfId="27747"/>
    <cellStyle name="RowTitles-Detail 2 2 6 2 3 2 2 2" xfId="27748"/>
    <cellStyle name="RowTitles-Detail 2 2 6 2 3 2 3" xfId="27749"/>
    <cellStyle name="RowTitles-Detail 2 2 6 2 3 3" xfId="27750"/>
    <cellStyle name="RowTitles-Detail 2 2 6 2 3 3 2" xfId="27751"/>
    <cellStyle name="RowTitles-Detail 2 2 6 2 3 3 2 2" xfId="27752"/>
    <cellStyle name="RowTitles-Detail 2 2 6 2 3 4" xfId="27753"/>
    <cellStyle name="RowTitles-Detail 2 2 6 2 3 4 2" xfId="27754"/>
    <cellStyle name="RowTitles-Detail 2 2 6 2 3 5" xfId="27755"/>
    <cellStyle name="RowTitles-Detail 2 2 6 2 4" xfId="27756"/>
    <cellStyle name="RowTitles-Detail 2 2 6 2 4 2" xfId="27757"/>
    <cellStyle name="RowTitles-Detail 2 2 6 2 5" xfId="27758"/>
    <cellStyle name="RowTitles-Detail 2 2 6 2 5 2" xfId="27759"/>
    <cellStyle name="RowTitles-Detail 2 2 6 2 5 2 2" xfId="27760"/>
    <cellStyle name="RowTitles-Detail 2 2 6 2 5 3" xfId="27761"/>
    <cellStyle name="RowTitles-Detail 2 2 6 2 6" xfId="27762"/>
    <cellStyle name="RowTitles-Detail 2 2 6 2 6 2" xfId="27763"/>
    <cellStyle name="RowTitles-Detail 2 2 6 2 6 2 2" xfId="27764"/>
    <cellStyle name="RowTitles-Detail 2 2 6 3" xfId="27765"/>
    <cellStyle name="RowTitles-Detail 2 2 6 3 2" xfId="27766"/>
    <cellStyle name="RowTitles-Detail 2 2 6 3 2 2" xfId="27767"/>
    <cellStyle name="RowTitles-Detail 2 2 6 3 2 2 2" xfId="27768"/>
    <cellStyle name="RowTitles-Detail 2 2 6 3 2 2 2 2" xfId="27769"/>
    <cellStyle name="RowTitles-Detail 2 2 6 3 2 2 3" xfId="27770"/>
    <cellStyle name="RowTitles-Detail 2 2 6 3 2 3" xfId="27771"/>
    <cellStyle name="RowTitles-Detail 2 2 6 3 2 3 2" xfId="27772"/>
    <cellStyle name="RowTitles-Detail 2 2 6 3 2 3 2 2" xfId="27773"/>
    <cellStyle name="RowTitles-Detail 2 2 6 3 2 4" xfId="27774"/>
    <cellStyle name="RowTitles-Detail 2 2 6 3 2 4 2" xfId="27775"/>
    <cellStyle name="RowTitles-Detail 2 2 6 3 2 5" xfId="27776"/>
    <cellStyle name="RowTitles-Detail 2 2 6 3 3" xfId="27777"/>
    <cellStyle name="RowTitles-Detail 2 2 6 3 3 2" xfId="27778"/>
    <cellStyle name="RowTitles-Detail 2 2 6 3 3 2 2" xfId="27779"/>
    <cellStyle name="RowTitles-Detail 2 2 6 3 3 2 2 2" xfId="27780"/>
    <cellStyle name="RowTitles-Detail 2 2 6 3 3 2 3" xfId="27781"/>
    <cellStyle name="RowTitles-Detail 2 2 6 3 3 3" xfId="27782"/>
    <cellStyle name="RowTitles-Detail 2 2 6 3 3 3 2" xfId="27783"/>
    <cellStyle name="RowTitles-Detail 2 2 6 3 3 3 2 2" xfId="27784"/>
    <cellStyle name="RowTitles-Detail 2 2 6 3 3 4" xfId="27785"/>
    <cellStyle name="RowTitles-Detail 2 2 6 3 3 4 2" xfId="27786"/>
    <cellStyle name="RowTitles-Detail 2 2 6 3 3 5" xfId="27787"/>
    <cellStyle name="RowTitles-Detail 2 2 6 3 4" xfId="27788"/>
    <cellStyle name="RowTitles-Detail 2 2 6 3 4 2" xfId="27789"/>
    <cellStyle name="RowTitles-Detail 2 2 6 3 5" xfId="27790"/>
    <cellStyle name="RowTitles-Detail 2 2 6 3 5 2" xfId="27791"/>
    <cellStyle name="RowTitles-Detail 2 2 6 3 5 2 2" xfId="27792"/>
    <cellStyle name="RowTitles-Detail 2 2 6 3 6" xfId="27793"/>
    <cellStyle name="RowTitles-Detail 2 2 6 3 6 2" xfId="27794"/>
    <cellStyle name="RowTitles-Detail 2 2 6 3 7" xfId="27795"/>
    <cellStyle name="RowTitles-Detail 2 2 6 4" xfId="27796"/>
    <cellStyle name="RowTitles-Detail 2 2 6 4 2" xfId="27797"/>
    <cellStyle name="RowTitles-Detail 2 2 6 4 2 2" xfId="27798"/>
    <cellStyle name="RowTitles-Detail 2 2 6 4 2 2 2" xfId="27799"/>
    <cellStyle name="RowTitles-Detail 2 2 6 4 2 2 2 2" xfId="27800"/>
    <cellStyle name="RowTitles-Detail 2 2 6 4 2 2 3" xfId="27801"/>
    <cellStyle name="RowTitles-Detail 2 2 6 4 2 3" xfId="27802"/>
    <cellStyle name="RowTitles-Detail 2 2 6 4 2 3 2" xfId="27803"/>
    <cellStyle name="RowTitles-Detail 2 2 6 4 2 3 2 2" xfId="27804"/>
    <cellStyle name="RowTitles-Detail 2 2 6 4 2 4" xfId="27805"/>
    <cellStyle name="RowTitles-Detail 2 2 6 4 2 4 2" xfId="27806"/>
    <cellStyle name="RowTitles-Detail 2 2 6 4 2 5" xfId="27807"/>
    <cellStyle name="RowTitles-Detail 2 2 6 4 3" xfId="27808"/>
    <cellStyle name="RowTitles-Detail 2 2 6 4 3 2" xfId="27809"/>
    <cellStyle name="RowTitles-Detail 2 2 6 4 3 2 2" xfId="27810"/>
    <cellStyle name="RowTitles-Detail 2 2 6 4 3 2 2 2" xfId="27811"/>
    <cellStyle name="RowTitles-Detail 2 2 6 4 3 2 3" xfId="27812"/>
    <cellStyle name="RowTitles-Detail 2 2 6 4 3 3" xfId="27813"/>
    <cellStyle name="RowTitles-Detail 2 2 6 4 3 3 2" xfId="27814"/>
    <cellStyle name="RowTitles-Detail 2 2 6 4 3 3 2 2" xfId="27815"/>
    <cellStyle name="RowTitles-Detail 2 2 6 4 3 4" xfId="27816"/>
    <cellStyle name="RowTitles-Detail 2 2 6 4 3 4 2" xfId="27817"/>
    <cellStyle name="RowTitles-Detail 2 2 6 4 3 5" xfId="27818"/>
    <cellStyle name="RowTitles-Detail 2 2 6 4 4" xfId="27819"/>
    <cellStyle name="RowTitles-Detail 2 2 6 4 4 2" xfId="27820"/>
    <cellStyle name="RowTitles-Detail 2 2 6 4 5" xfId="27821"/>
    <cellStyle name="RowTitles-Detail 2 2 6 4 5 2" xfId="27822"/>
    <cellStyle name="RowTitles-Detail 2 2 6 4 5 2 2" xfId="27823"/>
    <cellStyle name="RowTitles-Detail 2 2 6 4 5 3" xfId="27824"/>
    <cellStyle name="RowTitles-Detail 2 2 6 4 6" xfId="27825"/>
    <cellStyle name="RowTitles-Detail 2 2 6 4 6 2" xfId="27826"/>
    <cellStyle name="RowTitles-Detail 2 2 6 4 6 2 2" xfId="27827"/>
    <cellStyle name="RowTitles-Detail 2 2 6 4 7" xfId="27828"/>
    <cellStyle name="RowTitles-Detail 2 2 6 4 7 2" xfId="27829"/>
    <cellStyle name="RowTitles-Detail 2 2 6 4 8" xfId="27830"/>
    <cellStyle name="RowTitles-Detail 2 2 6 5" xfId="27831"/>
    <cellStyle name="RowTitles-Detail 2 2 6 5 2" xfId="27832"/>
    <cellStyle name="RowTitles-Detail 2 2 6 5 2 2" xfId="27833"/>
    <cellStyle name="RowTitles-Detail 2 2 6 5 2 2 2" xfId="27834"/>
    <cellStyle name="RowTitles-Detail 2 2 6 5 2 2 2 2" xfId="27835"/>
    <cellStyle name="RowTitles-Detail 2 2 6 5 2 2 3" xfId="27836"/>
    <cellStyle name="RowTitles-Detail 2 2 6 5 2 3" xfId="27837"/>
    <cellStyle name="RowTitles-Detail 2 2 6 5 2 3 2" xfId="27838"/>
    <cellStyle name="RowTitles-Detail 2 2 6 5 2 3 2 2" xfId="27839"/>
    <cellStyle name="RowTitles-Detail 2 2 6 5 2 4" xfId="27840"/>
    <cellStyle name="RowTitles-Detail 2 2 6 5 2 4 2" xfId="27841"/>
    <cellStyle name="RowTitles-Detail 2 2 6 5 2 5" xfId="27842"/>
    <cellStyle name="RowTitles-Detail 2 2 6 5 3" xfId="27843"/>
    <cellStyle name="RowTitles-Detail 2 2 6 5 3 2" xfId="27844"/>
    <cellStyle name="RowTitles-Detail 2 2 6 5 3 2 2" xfId="27845"/>
    <cellStyle name="RowTitles-Detail 2 2 6 5 3 2 2 2" xfId="27846"/>
    <cellStyle name="RowTitles-Detail 2 2 6 5 3 2 3" xfId="27847"/>
    <cellStyle name="RowTitles-Detail 2 2 6 5 3 3" xfId="27848"/>
    <cellStyle name="RowTitles-Detail 2 2 6 5 3 3 2" xfId="27849"/>
    <cellStyle name="RowTitles-Detail 2 2 6 5 3 3 2 2" xfId="27850"/>
    <cellStyle name="RowTitles-Detail 2 2 6 5 3 4" xfId="27851"/>
    <cellStyle name="RowTitles-Detail 2 2 6 5 3 4 2" xfId="27852"/>
    <cellStyle name="RowTitles-Detail 2 2 6 5 3 5" xfId="27853"/>
    <cellStyle name="RowTitles-Detail 2 2 6 5 4" xfId="27854"/>
    <cellStyle name="RowTitles-Detail 2 2 6 5 4 2" xfId="27855"/>
    <cellStyle name="RowTitles-Detail 2 2 6 5 4 2 2" xfId="27856"/>
    <cellStyle name="RowTitles-Detail 2 2 6 5 4 3" xfId="27857"/>
    <cellStyle name="RowTitles-Detail 2 2 6 5 5" xfId="27858"/>
    <cellStyle name="RowTitles-Detail 2 2 6 5 5 2" xfId="27859"/>
    <cellStyle name="RowTitles-Detail 2 2 6 5 5 2 2" xfId="27860"/>
    <cellStyle name="RowTitles-Detail 2 2 6 5 6" xfId="27861"/>
    <cellStyle name="RowTitles-Detail 2 2 6 5 6 2" xfId="27862"/>
    <cellStyle name="RowTitles-Detail 2 2 6 5 7" xfId="27863"/>
    <cellStyle name="RowTitles-Detail 2 2 6 6" xfId="27864"/>
    <cellStyle name="RowTitles-Detail 2 2 6 6 2" xfId="27865"/>
    <cellStyle name="RowTitles-Detail 2 2 6 6 2 2" xfId="27866"/>
    <cellStyle name="RowTitles-Detail 2 2 6 6 2 2 2" xfId="27867"/>
    <cellStyle name="RowTitles-Detail 2 2 6 6 2 2 2 2" xfId="27868"/>
    <cellStyle name="RowTitles-Detail 2 2 6 6 2 2 3" xfId="27869"/>
    <cellStyle name="RowTitles-Detail 2 2 6 6 2 3" xfId="27870"/>
    <cellStyle name="RowTitles-Detail 2 2 6 6 2 3 2" xfId="27871"/>
    <cellStyle name="RowTitles-Detail 2 2 6 6 2 3 2 2" xfId="27872"/>
    <cellStyle name="RowTitles-Detail 2 2 6 6 2 4" xfId="27873"/>
    <cellStyle name="RowTitles-Detail 2 2 6 6 2 4 2" xfId="27874"/>
    <cellStyle name="RowTitles-Detail 2 2 6 6 2 5" xfId="27875"/>
    <cellStyle name="RowTitles-Detail 2 2 6 6 3" xfId="27876"/>
    <cellStyle name="RowTitles-Detail 2 2 6 6 3 2" xfId="27877"/>
    <cellStyle name="RowTitles-Detail 2 2 6 6 3 2 2" xfId="27878"/>
    <cellStyle name="RowTitles-Detail 2 2 6 6 3 2 2 2" xfId="27879"/>
    <cellStyle name="RowTitles-Detail 2 2 6 6 3 2 3" xfId="27880"/>
    <cellStyle name="RowTitles-Detail 2 2 6 6 3 3" xfId="27881"/>
    <cellStyle name="RowTitles-Detail 2 2 6 6 3 3 2" xfId="27882"/>
    <cellStyle name="RowTitles-Detail 2 2 6 6 3 3 2 2" xfId="27883"/>
    <cellStyle name="RowTitles-Detail 2 2 6 6 3 4" xfId="27884"/>
    <cellStyle name="RowTitles-Detail 2 2 6 6 3 4 2" xfId="27885"/>
    <cellStyle name="RowTitles-Detail 2 2 6 6 3 5" xfId="27886"/>
    <cellStyle name="RowTitles-Detail 2 2 6 6 4" xfId="27887"/>
    <cellStyle name="RowTitles-Detail 2 2 6 6 4 2" xfId="27888"/>
    <cellStyle name="RowTitles-Detail 2 2 6 6 4 2 2" xfId="27889"/>
    <cellStyle name="RowTitles-Detail 2 2 6 6 4 3" xfId="27890"/>
    <cellStyle name="RowTitles-Detail 2 2 6 6 5" xfId="27891"/>
    <cellStyle name="RowTitles-Detail 2 2 6 6 5 2" xfId="27892"/>
    <cellStyle name="RowTitles-Detail 2 2 6 6 5 2 2" xfId="27893"/>
    <cellStyle name="RowTitles-Detail 2 2 6 6 6" xfId="27894"/>
    <cellStyle name="RowTitles-Detail 2 2 6 6 6 2" xfId="27895"/>
    <cellStyle name="RowTitles-Detail 2 2 6 6 7" xfId="27896"/>
    <cellStyle name="RowTitles-Detail 2 2 6 7" xfId="27897"/>
    <cellStyle name="RowTitles-Detail 2 2 6 7 2" xfId="27898"/>
    <cellStyle name="RowTitles-Detail 2 2 6 7 2 2" xfId="27899"/>
    <cellStyle name="RowTitles-Detail 2 2 6 7 2 2 2" xfId="27900"/>
    <cellStyle name="RowTitles-Detail 2 2 6 7 2 3" xfId="27901"/>
    <cellStyle name="RowTitles-Detail 2 2 6 7 3" xfId="27902"/>
    <cellStyle name="RowTitles-Detail 2 2 6 7 3 2" xfId="27903"/>
    <cellStyle name="RowTitles-Detail 2 2 6 7 3 2 2" xfId="27904"/>
    <cellStyle name="RowTitles-Detail 2 2 6 7 4" xfId="27905"/>
    <cellStyle name="RowTitles-Detail 2 2 6 7 4 2" xfId="27906"/>
    <cellStyle name="RowTitles-Detail 2 2 6 7 5" xfId="27907"/>
    <cellStyle name="RowTitles-Detail 2 2 6 8" xfId="27908"/>
    <cellStyle name="RowTitles-Detail 2 2 6 8 2" xfId="27909"/>
    <cellStyle name="RowTitles-Detail 2 2 6 9" xfId="27910"/>
    <cellStyle name="RowTitles-Detail 2 2 6 9 2" xfId="27911"/>
    <cellStyle name="RowTitles-Detail 2 2 6 9 2 2" xfId="27912"/>
    <cellStyle name="RowTitles-Detail 2 2 6_STUD aligned by INSTIT" xfId="27913"/>
    <cellStyle name="RowTitles-Detail 2 2 7" xfId="27914"/>
    <cellStyle name="RowTitles-Detail 2 2 7 2" xfId="27915"/>
    <cellStyle name="RowTitles-Detail 2 2 7 2 2" xfId="27916"/>
    <cellStyle name="RowTitles-Detail 2 2 7 2 2 2" xfId="27917"/>
    <cellStyle name="RowTitles-Detail 2 2 7 2 2 2 2" xfId="27918"/>
    <cellStyle name="RowTitles-Detail 2 2 7 2 2 3" xfId="27919"/>
    <cellStyle name="RowTitles-Detail 2 2 7 2 3" xfId="27920"/>
    <cellStyle name="RowTitles-Detail 2 2 7 2 3 2" xfId="27921"/>
    <cellStyle name="RowTitles-Detail 2 2 7 2 3 2 2" xfId="27922"/>
    <cellStyle name="RowTitles-Detail 2 2 7 2 4" xfId="27923"/>
    <cellStyle name="RowTitles-Detail 2 2 7 2 4 2" xfId="27924"/>
    <cellStyle name="RowTitles-Detail 2 2 7 2 5" xfId="27925"/>
    <cellStyle name="RowTitles-Detail 2 2 7 3" xfId="27926"/>
    <cellStyle name="RowTitles-Detail 2 2 7 3 2" xfId="27927"/>
    <cellStyle name="RowTitles-Detail 2 2 7 3 2 2" xfId="27928"/>
    <cellStyle name="RowTitles-Detail 2 2 7 3 2 2 2" xfId="27929"/>
    <cellStyle name="RowTitles-Detail 2 2 7 3 2 3" xfId="27930"/>
    <cellStyle name="RowTitles-Detail 2 2 7 3 3" xfId="27931"/>
    <cellStyle name="RowTitles-Detail 2 2 7 3 3 2" xfId="27932"/>
    <cellStyle name="RowTitles-Detail 2 2 7 3 3 2 2" xfId="27933"/>
    <cellStyle name="RowTitles-Detail 2 2 7 3 4" xfId="27934"/>
    <cellStyle name="RowTitles-Detail 2 2 7 3 4 2" xfId="27935"/>
    <cellStyle name="RowTitles-Detail 2 2 7 3 5" xfId="27936"/>
    <cellStyle name="RowTitles-Detail 2 2 7 4" xfId="27937"/>
    <cellStyle name="RowTitles-Detail 2 2 7 4 2" xfId="27938"/>
    <cellStyle name="RowTitles-Detail 2 2 7 5" xfId="27939"/>
    <cellStyle name="RowTitles-Detail 2 2 7 5 2" xfId="27940"/>
    <cellStyle name="RowTitles-Detail 2 2 7 5 2 2" xfId="27941"/>
    <cellStyle name="RowTitles-Detail 2 2 7 5 3" xfId="27942"/>
    <cellStyle name="RowTitles-Detail 2 2 7 6" xfId="27943"/>
    <cellStyle name="RowTitles-Detail 2 2 7 6 2" xfId="27944"/>
    <cellStyle name="RowTitles-Detail 2 2 7 6 2 2" xfId="27945"/>
    <cellStyle name="RowTitles-Detail 2 2 8" xfId="27946"/>
    <cellStyle name="RowTitles-Detail 2 2 8 2" xfId="27947"/>
    <cellStyle name="RowTitles-Detail 2 2 8 2 2" xfId="27948"/>
    <cellStyle name="RowTitles-Detail 2 2 8 2 2 2" xfId="27949"/>
    <cellStyle name="RowTitles-Detail 2 2 8 2 2 2 2" xfId="27950"/>
    <cellStyle name="RowTitles-Detail 2 2 8 2 2 3" xfId="27951"/>
    <cellStyle name="RowTitles-Detail 2 2 8 2 3" xfId="27952"/>
    <cellStyle name="RowTitles-Detail 2 2 8 2 3 2" xfId="27953"/>
    <cellStyle name="RowTitles-Detail 2 2 8 2 3 2 2" xfId="27954"/>
    <cellStyle name="RowTitles-Detail 2 2 8 2 4" xfId="27955"/>
    <cellStyle name="RowTitles-Detail 2 2 8 2 4 2" xfId="27956"/>
    <cellStyle name="RowTitles-Detail 2 2 8 2 5" xfId="27957"/>
    <cellStyle name="RowTitles-Detail 2 2 8 3" xfId="27958"/>
    <cellStyle name="RowTitles-Detail 2 2 8 3 2" xfId="27959"/>
    <cellStyle name="RowTitles-Detail 2 2 8 3 2 2" xfId="27960"/>
    <cellStyle name="RowTitles-Detail 2 2 8 3 2 2 2" xfId="27961"/>
    <cellStyle name="RowTitles-Detail 2 2 8 3 2 3" xfId="27962"/>
    <cellStyle name="RowTitles-Detail 2 2 8 3 3" xfId="27963"/>
    <cellStyle name="RowTitles-Detail 2 2 8 3 3 2" xfId="27964"/>
    <cellStyle name="RowTitles-Detail 2 2 8 3 3 2 2" xfId="27965"/>
    <cellStyle name="RowTitles-Detail 2 2 8 3 4" xfId="27966"/>
    <cellStyle name="RowTitles-Detail 2 2 8 3 4 2" xfId="27967"/>
    <cellStyle name="RowTitles-Detail 2 2 8 3 5" xfId="27968"/>
    <cellStyle name="RowTitles-Detail 2 2 8 4" xfId="27969"/>
    <cellStyle name="RowTitles-Detail 2 2 8 4 2" xfId="27970"/>
    <cellStyle name="RowTitles-Detail 2 2 8 5" xfId="27971"/>
    <cellStyle name="RowTitles-Detail 2 2 8 5 2" xfId="27972"/>
    <cellStyle name="RowTitles-Detail 2 2 8 5 2 2" xfId="27973"/>
    <cellStyle name="RowTitles-Detail 2 2 8 6" xfId="27974"/>
    <cellStyle name="RowTitles-Detail 2 2 8 6 2" xfId="27975"/>
    <cellStyle name="RowTitles-Detail 2 2 8 7" xfId="27976"/>
    <cellStyle name="RowTitles-Detail 2 2 9" xfId="27977"/>
    <cellStyle name="RowTitles-Detail 2 2 9 2" xfId="27978"/>
    <cellStyle name="RowTitles-Detail 2 2 9 2 2" xfId="27979"/>
    <cellStyle name="RowTitles-Detail 2 2 9 2 2 2" xfId="27980"/>
    <cellStyle name="RowTitles-Detail 2 2 9 2 2 2 2" xfId="27981"/>
    <cellStyle name="RowTitles-Detail 2 2 9 2 2 3" xfId="27982"/>
    <cellStyle name="RowTitles-Detail 2 2 9 2 3" xfId="27983"/>
    <cellStyle name="RowTitles-Detail 2 2 9 2 3 2" xfId="27984"/>
    <cellStyle name="RowTitles-Detail 2 2 9 2 3 2 2" xfId="27985"/>
    <cellStyle name="RowTitles-Detail 2 2 9 2 4" xfId="27986"/>
    <cellStyle name="RowTitles-Detail 2 2 9 2 4 2" xfId="27987"/>
    <cellStyle name="RowTitles-Detail 2 2 9 2 5" xfId="27988"/>
    <cellStyle name="RowTitles-Detail 2 2 9 3" xfId="27989"/>
    <cellStyle name="RowTitles-Detail 2 2 9 3 2" xfId="27990"/>
    <cellStyle name="RowTitles-Detail 2 2 9 3 2 2" xfId="27991"/>
    <cellStyle name="RowTitles-Detail 2 2 9 3 2 2 2" xfId="27992"/>
    <cellStyle name="RowTitles-Detail 2 2 9 3 2 3" xfId="27993"/>
    <cellStyle name="RowTitles-Detail 2 2 9 3 3" xfId="27994"/>
    <cellStyle name="RowTitles-Detail 2 2 9 3 3 2" xfId="27995"/>
    <cellStyle name="RowTitles-Detail 2 2 9 3 3 2 2" xfId="27996"/>
    <cellStyle name="RowTitles-Detail 2 2 9 3 4" xfId="27997"/>
    <cellStyle name="RowTitles-Detail 2 2 9 3 4 2" xfId="27998"/>
    <cellStyle name="RowTitles-Detail 2 2 9 3 5" xfId="27999"/>
    <cellStyle name="RowTitles-Detail 2 2 9 4" xfId="28000"/>
    <cellStyle name="RowTitles-Detail 2 2 9 4 2" xfId="28001"/>
    <cellStyle name="RowTitles-Detail 2 2 9 5" xfId="28002"/>
    <cellStyle name="RowTitles-Detail 2 2 9 5 2" xfId="28003"/>
    <cellStyle name="RowTitles-Detail 2 2 9 5 2 2" xfId="28004"/>
    <cellStyle name="RowTitles-Detail 2 2 9 5 3" xfId="28005"/>
    <cellStyle name="RowTitles-Detail 2 2 9 6" xfId="28006"/>
    <cellStyle name="RowTitles-Detail 2 2 9 6 2" xfId="28007"/>
    <cellStyle name="RowTitles-Detail 2 2 9 6 2 2" xfId="28008"/>
    <cellStyle name="RowTitles-Detail 2 2 9 7" xfId="28009"/>
    <cellStyle name="RowTitles-Detail 2 2 9 7 2" xfId="28010"/>
    <cellStyle name="RowTitles-Detail 2 2 9 8" xfId="28011"/>
    <cellStyle name="RowTitles-Detail 2 2_STUD aligned by INSTIT" xfId="28012"/>
    <cellStyle name="RowTitles-Detail 2 3" xfId="28013"/>
    <cellStyle name="RowTitles-Detail 2 3 10" xfId="28014"/>
    <cellStyle name="RowTitles-Detail 2 3 10 2" xfId="28015"/>
    <cellStyle name="RowTitles-Detail 2 3 10 2 2" xfId="28016"/>
    <cellStyle name="RowTitles-Detail 2 3 10 2 2 2" xfId="28017"/>
    <cellStyle name="RowTitles-Detail 2 3 10 2 2 2 2" xfId="28018"/>
    <cellStyle name="RowTitles-Detail 2 3 10 2 2 3" xfId="28019"/>
    <cellStyle name="RowTitles-Detail 2 3 10 2 3" xfId="28020"/>
    <cellStyle name="RowTitles-Detail 2 3 10 2 3 2" xfId="28021"/>
    <cellStyle name="RowTitles-Detail 2 3 10 2 3 2 2" xfId="28022"/>
    <cellStyle name="RowTitles-Detail 2 3 10 2 4" xfId="28023"/>
    <cellStyle name="RowTitles-Detail 2 3 10 2 4 2" xfId="28024"/>
    <cellStyle name="RowTitles-Detail 2 3 10 2 5" xfId="28025"/>
    <cellStyle name="RowTitles-Detail 2 3 10 3" xfId="28026"/>
    <cellStyle name="RowTitles-Detail 2 3 10 3 2" xfId="28027"/>
    <cellStyle name="RowTitles-Detail 2 3 10 3 2 2" xfId="28028"/>
    <cellStyle name="RowTitles-Detail 2 3 10 3 2 2 2" xfId="28029"/>
    <cellStyle name="RowTitles-Detail 2 3 10 3 2 3" xfId="28030"/>
    <cellStyle name="RowTitles-Detail 2 3 10 3 3" xfId="28031"/>
    <cellStyle name="RowTitles-Detail 2 3 10 3 3 2" xfId="28032"/>
    <cellStyle name="RowTitles-Detail 2 3 10 3 3 2 2" xfId="28033"/>
    <cellStyle name="RowTitles-Detail 2 3 10 3 4" xfId="28034"/>
    <cellStyle name="RowTitles-Detail 2 3 10 3 4 2" xfId="28035"/>
    <cellStyle name="RowTitles-Detail 2 3 10 3 5" xfId="28036"/>
    <cellStyle name="RowTitles-Detail 2 3 10 4" xfId="28037"/>
    <cellStyle name="RowTitles-Detail 2 3 10 4 2" xfId="28038"/>
    <cellStyle name="RowTitles-Detail 2 3 10 4 2 2" xfId="28039"/>
    <cellStyle name="RowTitles-Detail 2 3 10 4 3" xfId="28040"/>
    <cellStyle name="RowTitles-Detail 2 3 10 5" xfId="28041"/>
    <cellStyle name="RowTitles-Detail 2 3 10 5 2" xfId="28042"/>
    <cellStyle name="RowTitles-Detail 2 3 10 5 2 2" xfId="28043"/>
    <cellStyle name="RowTitles-Detail 2 3 10 6" xfId="28044"/>
    <cellStyle name="RowTitles-Detail 2 3 10 6 2" xfId="28045"/>
    <cellStyle name="RowTitles-Detail 2 3 10 7" xfId="28046"/>
    <cellStyle name="RowTitles-Detail 2 3 11" xfId="28047"/>
    <cellStyle name="RowTitles-Detail 2 3 11 2" xfId="28048"/>
    <cellStyle name="RowTitles-Detail 2 3 11 2 2" xfId="28049"/>
    <cellStyle name="RowTitles-Detail 2 3 11 2 2 2" xfId="28050"/>
    <cellStyle name="RowTitles-Detail 2 3 11 2 2 2 2" xfId="28051"/>
    <cellStyle name="RowTitles-Detail 2 3 11 2 2 3" xfId="28052"/>
    <cellStyle name="RowTitles-Detail 2 3 11 2 3" xfId="28053"/>
    <cellStyle name="RowTitles-Detail 2 3 11 2 3 2" xfId="28054"/>
    <cellStyle name="RowTitles-Detail 2 3 11 2 3 2 2" xfId="28055"/>
    <cellStyle name="RowTitles-Detail 2 3 11 2 4" xfId="28056"/>
    <cellStyle name="RowTitles-Detail 2 3 11 2 4 2" xfId="28057"/>
    <cellStyle name="RowTitles-Detail 2 3 11 2 5" xfId="28058"/>
    <cellStyle name="RowTitles-Detail 2 3 11 3" xfId="28059"/>
    <cellStyle name="RowTitles-Detail 2 3 11 3 2" xfId="28060"/>
    <cellStyle name="RowTitles-Detail 2 3 11 3 2 2" xfId="28061"/>
    <cellStyle name="RowTitles-Detail 2 3 11 3 2 2 2" xfId="28062"/>
    <cellStyle name="RowTitles-Detail 2 3 11 3 2 3" xfId="28063"/>
    <cellStyle name="RowTitles-Detail 2 3 11 3 3" xfId="28064"/>
    <cellStyle name="RowTitles-Detail 2 3 11 3 3 2" xfId="28065"/>
    <cellStyle name="RowTitles-Detail 2 3 11 3 3 2 2" xfId="28066"/>
    <cellStyle name="RowTitles-Detail 2 3 11 3 4" xfId="28067"/>
    <cellStyle name="RowTitles-Detail 2 3 11 3 4 2" xfId="28068"/>
    <cellStyle name="RowTitles-Detail 2 3 11 3 5" xfId="28069"/>
    <cellStyle name="RowTitles-Detail 2 3 11 4" xfId="28070"/>
    <cellStyle name="RowTitles-Detail 2 3 11 4 2" xfId="28071"/>
    <cellStyle name="RowTitles-Detail 2 3 11 4 2 2" xfId="28072"/>
    <cellStyle name="RowTitles-Detail 2 3 11 4 3" xfId="28073"/>
    <cellStyle name="RowTitles-Detail 2 3 11 5" xfId="28074"/>
    <cellStyle name="RowTitles-Detail 2 3 11 5 2" xfId="28075"/>
    <cellStyle name="RowTitles-Detail 2 3 11 5 2 2" xfId="28076"/>
    <cellStyle name="RowTitles-Detail 2 3 11 6" xfId="28077"/>
    <cellStyle name="RowTitles-Detail 2 3 11 6 2" xfId="28078"/>
    <cellStyle name="RowTitles-Detail 2 3 11 7" xfId="28079"/>
    <cellStyle name="RowTitles-Detail 2 3 12" xfId="28080"/>
    <cellStyle name="RowTitles-Detail 2 3 12 2" xfId="28081"/>
    <cellStyle name="RowTitles-Detail 2 3 12 2 2" xfId="28082"/>
    <cellStyle name="RowTitles-Detail 2 3 12 2 2 2" xfId="28083"/>
    <cellStyle name="RowTitles-Detail 2 3 12 2 3" xfId="28084"/>
    <cellStyle name="RowTitles-Detail 2 3 12 3" xfId="28085"/>
    <cellStyle name="RowTitles-Detail 2 3 12 3 2" xfId="28086"/>
    <cellStyle name="RowTitles-Detail 2 3 12 3 2 2" xfId="28087"/>
    <cellStyle name="RowTitles-Detail 2 3 12 4" xfId="28088"/>
    <cellStyle name="RowTitles-Detail 2 3 12 4 2" xfId="28089"/>
    <cellStyle name="RowTitles-Detail 2 3 12 5" xfId="28090"/>
    <cellStyle name="RowTitles-Detail 2 3 13" xfId="28091"/>
    <cellStyle name="RowTitles-Detail 2 3 13 2" xfId="28092"/>
    <cellStyle name="RowTitles-Detail 2 3 13 2 2" xfId="28093"/>
    <cellStyle name="RowTitles-Detail 2 3 14" xfId="28094"/>
    <cellStyle name="RowTitles-Detail 2 3 14 2" xfId="28095"/>
    <cellStyle name="RowTitles-Detail 2 3 15" xfId="28096"/>
    <cellStyle name="RowTitles-Detail 2 3 15 2" xfId="28097"/>
    <cellStyle name="RowTitles-Detail 2 3 15 2 2" xfId="28098"/>
    <cellStyle name="RowTitles-Detail 2 3 2" xfId="28099"/>
    <cellStyle name="RowTitles-Detail 2 3 2 10" xfId="28100"/>
    <cellStyle name="RowTitles-Detail 2 3 2 10 2" xfId="28101"/>
    <cellStyle name="RowTitles-Detail 2 3 2 10 2 2" xfId="28102"/>
    <cellStyle name="RowTitles-Detail 2 3 2 10 2 2 2" xfId="28103"/>
    <cellStyle name="RowTitles-Detail 2 3 2 10 2 2 2 2" xfId="28104"/>
    <cellStyle name="RowTitles-Detail 2 3 2 10 2 2 3" xfId="28105"/>
    <cellStyle name="RowTitles-Detail 2 3 2 10 2 3" xfId="28106"/>
    <cellStyle name="RowTitles-Detail 2 3 2 10 2 3 2" xfId="28107"/>
    <cellStyle name="RowTitles-Detail 2 3 2 10 2 3 2 2" xfId="28108"/>
    <cellStyle name="RowTitles-Detail 2 3 2 10 2 4" xfId="28109"/>
    <cellStyle name="RowTitles-Detail 2 3 2 10 2 4 2" xfId="28110"/>
    <cellStyle name="RowTitles-Detail 2 3 2 10 2 5" xfId="28111"/>
    <cellStyle name="RowTitles-Detail 2 3 2 10 3" xfId="28112"/>
    <cellStyle name="RowTitles-Detail 2 3 2 10 3 2" xfId="28113"/>
    <cellStyle name="RowTitles-Detail 2 3 2 10 3 2 2" xfId="28114"/>
    <cellStyle name="RowTitles-Detail 2 3 2 10 3 2 2 2" xfId="28115"/>
    <cellStyle name="RowTitles-Detail 2 3 2 10 3 2 3" xfId="28116"/>
    <cellStyle name="RowTitles-Detail 2 3 2 10 3 3" xfId="28117"/>
    <cellStyle name="RowTitles-Detail 2 3 2 10 3 3 2" xfId="28118"/>
    <cellStyle name="RowTitles-Detail 2 3 2 10 3 3 2 2" xfId="28119"/>
    <cellStyle name="RowTitles-Detail 2 3 2 10 3 4" xfId="28120"/>
    <cellStyle name="RowTitles-Detail 2 3 2 10 3 4 2" xfId="28121"/>
    <cellStyle name="RowTitles-Detail 2 3 2 10 3 5" xfId="28122"/>
    <cellStyle name="RowTitles-Detail 2 3 2 10 4" xfId="28123"/>
    <cellStyle name="RowTitles-Detail 2 3 2 10 4 2" xfId="28124"/>
    <cellStyle name="RowTitles-Detail 2 3 2 10 4 2 2" xfId="28125"/>
    <cellStyle name="RowTitles-Detail 2 3 2 10 4 3" xfId="28126"/>
    <cellStyle name="RowTitles-Detail 2 3 2 10 5" xfId="28127"/>
    <cellStyle name="RowTitles-Detail 2 3 2 10 5 2" xfId="28128"/>
    <cellStyle name="RowTitles-Detail 2 3 2 10 5 2 2" xfId="28129"/>
    <cellStyle name="RowTitles-Detail 2 3 2 10 6" xfId="28130"/>
    <cellStyle name="RowTitles-Detail 2 3 2 10 6 2" xfId="28131"/>
    <cellStyle name="RowTitles-Detail 2 3 2 10 7" xfId="28132"/>
    <cellStyle name="RowTitles-Detail 2 3 2 11" xfId="28133"/>
    <cellStyle name="RowTitles-Detail 2 3 2 11 2" xfId="28134"/>
    <cellStyle name="RowTitles-Detail 2 3 2 11 2 2" xfId="28135"/>
    <cellStyle name="RowTitles-Detail 2 3 2 11 2 2 2" xfId="28136"/>
    <cellStyle name="RowTitles-Detail 2 3 2 11 2 3" xfId="28137"/>
    <cellStyle name="RowTitles-Detail 2 3 2 11 3" xfId="28138"/>
    <cellStyle name="RowTitles-Detail 2 3 2 11 3 2" xfId="28139"/>
    <cellStyle name="RowTitles-Detail 2 3 2 11 3 2 2" xfId="28140"/>
    <cellStyle name="RowTitles-Detail 2 3 2 11 4" xfId="28141"/>
    <cellStyle name="RowTitles-Detail 2 3 2 11 4 2" xfId="28142"/>
    <cellStyle name="RowTitles-Detail 2 3 2 11 5" xfId="28143"/>
    <cellStyle name="RowTitles-Detail 2 3 2 12" xfId="28144"/>
    <cellStyle name="RowTitles-Detail 2 3 2 12 2" xfId="28145"/>
    <cellStyle name="RowTitles-Detail 2 3 2 13" xfId="28146"/>
    <cellStyle name="RowTitles-Detail 2 3 2 13 2" xfId="28147"/>
    <cellStyle name="RowTitles-Detail 2 3 2 13 2 2" xfId="28148"/>
    <cellStyle name="RowTitles-Detail 2 3 2 2" xfId="28149"/>
    <cellStyle name="RowTitles-Detail 2 3 2 2 10" xfId="28150"/>
    <cellStyle name="RowTitles-Detail 2 3 2 2 10 2" xfId="28151"/>
    <cellStyle name="RowTitles-Detail 2 3 2 2 10 2 2" xfId="28152"/>
    <cellStyle name="RowTitles-Detail 2 3 2 2 10 2 2 2" xfId="28153"/>
    <cellStyle name="RowTitles-Detail 2 3 2 2 10 2 3" xfId="28154"/>
    <cellStyle name="RowTitles-Detail 2 3 2 2 10 3" xfId="28155"/>
    <cellStyle name="RowTitles-Detail 2 3 2 2 10 3 2" xfId="28156"/>
    <cellStyle name="RowTitles-Detail 2 3 2 2 10 3 2 2" xfId="28157"/>
    <cellStyle name="RowTitles-Detail 2 3 2 2 10 4" xfId="28158"/>
    <cellStyle name="RowTitles-Detail 2 3 2 2 10 4 2" xfId="28159"/>
    <cellStyle name="RowTitles-Detail 2 3 2 2 10 5" xfId="28160"/>
    <cellStyle name="RowTitles-Detail 2 3 2 2 11" xfId="28161"/>
    <cellStyle name="RowTitles-Detail 2 3 2 2 11 2" xfId="28162"/>
    <cellStyle name="RowTitles-Detail 2 3 2 2 12" xfId="28163"/>
    <cellStyle name="RowTitles-Detail 2 3 2 2 12 2" xfId="28164"/>
    <cellStyle name="RowTitles-Detail 2 3 2 2 12 2 2" xfId="28165"/>
    <cellStyle name="RowTitles-Detail 2 3 2 2 2" xfId="28166"/>
    <cellStyle name="RowTitles-Detail 2 3 2 2 2 2" xfId="28167"/>
    <cellStyle name="RowTitles-Detail 2 3 2 2 2 2 2" xfId="28168"/>
    <cellStyle name="RowTitles-Detail 2 3 2 2 2 2 2 2" xfId="28169"/>
    <cellStyle name="RowTitles-Detail 2 3 2 2 2 2 2 2 2" xfId="28170"/>
    <cellStyle name="RowTitles-Detail 2 3 2 2 2 2 2 2 2 2" xfId="28171"/>
    <cellStyle name="RowTitles-Detail 2 3 2 2 2 2 2 2 3" xfId="28172"/>
    <cellStyle name="RowTitles-Detail 2 3 2 2 2 2 2 3" xfId="28173"/>
    <cellStyle name="RowTitles-Detail 2 3 2 2 2 2 2 3 2" xfId="28174"/>
    <cellStyle name="RowTitles-Detail 2 3 2 2 2 2 2 3 2 2" xfId="28175"/>
    <cellStyle name="RowTitles-Detail 2 3 2 2 2 2 2 4" xfId="28176"/>
    <cellStyle name="RowTitles-Detail 2 3 2 2 2 2 2 4 2" xfId="28177"/>
    <cellStyle name="RowTitles-Detail 2 3 2 2 2 2 2 5" xfId="28178"/>
    <cellStyle name="RowTitles-Detail 2 3 2 2 2 2 3" xfId="28179"/>
    <cellStyle name="RowTitles-Detail 2 3 2 2 2 2 3 2" xfId="28180"/>
    <cellStyle name="RowTitles-Detail 2 3 2 2 2 2 3 2 2" xfId="28181"/>
    <cellStyle name="RowTitles-Detail 2 3 2 2 2 2 3 2 2 2" xfId="28182"/>
    <cellStyle name="RowTitles-Detail 2 3 2 2 2 2 3 2 3" xfId="28183"/>
    <cellStyle name="RowTitles-Detail 2 3 2 2 2 2 3 3" xfId="28184"/>
    <cellStyle name="RowTitles-Detail 2 3 2 2 2 2 3 3 2" xfId="28185"/>
    <cellStyle name="RowTitles-Detail 2 3 2 2 2 2 3 3 2 2" xfId="28186"/>
    <cellStyle name="RowTitles-Detail 2 3 2 2 2 2 3 4" xfId="28187"/>
    <cellStyle name="RowTitles-Detail 2 3 2 2 2 2 3 4 2" xfId="28188"/>
    <cellStyle name="RowTitles-Detail 2 3 2 2 2 2 3 5" xfId="28189"/>
    <cellStyle name="RowTitles-Detail 2 3 2 2 2 2 4" xfId="28190"/>
    <cellStyle name="RowTitles-Detail 2 3 2 2 2 2 4 2" xfId="28191"/>
    <cellStyle name="RowTitles-Detail 2 3 2 2 2 2 5" xfId="28192"/>
    <cellStyle name="RowTitles-Detail 2 3 2 2 2 2 5 2" xfId="28193"/>
    <cellStyle name="RowTitles-Detail 2 3 2 2 2 2 5 2 2" xfId="28194"/>
    <cellStyle name="RowTitles-Detail 2 3 2 2 2 3" xfId="28195"/>
    <cellStyle name="RowTitles-Detail 2 3 2 2 2 3 2" xfId="28196"/>
    <cellStyle name="RowTitles-Detail 2 3 2 2 2 3 2 2" xfId="28197"/>
    <cellStyle name="RowTitles-Detail 2 3 2 2 2 3 2 2 2" xfId="28198"/>
    <cellStyle name="RowTitles-Detail 2 3 2 2 2 3 2 2 2 2" xfId="28199"/>
    <cellStyle name="RowTitles-Detail 2 3 2 2 2 3 2 2 3" xfId="28200"/>
    <cellStyle name="RowTitles-Detail 2 3 2 2 2 3 2 3" xfId="28201"/>
    <cellStyle name="RowTitles-Detail 2 3 2 2 2 3 2 3 2" xfId="28202"/>
    <cellStyle name="RowTitles-Detail 2 3 2 2 2 3 2 3 2 2" xfId="28203"/>
    <cellStyle name="RowTitles-Detail 2 3 2 2 2 3 2 4" xfId="28204"/>
    <cellStyle name="RowTitles-Detail 2 3 2 2 2 3 2 4 2" xfId="28205"/>
    <cellStyle name="RowTitles-Detail 2 3 2 2 2 3 2 5" xfId="28206"/>
    <cellStyle name="RowTitles-Detail 2 3 2 2 2 3 3" xfId="28207"/>
    <cellStyle name="RowTitles-Detail 2 3 2 2 2 3 3 2" xfId="28208"/>
    <cellStyle name="RowTitles-Detail 2 3 2 2 2 3 3 2 2" xfId="28209"/>
    <cellStyle name="RowTitles-Detail 2 3 2 2 2 3 3 2 2 2" xfId="28210"/>
    <cellStyle name="RowTitles-Detail 2 3 2 2 2 3 3 2 3" xfId="28211"/>
    <cellStyle name="RowTitles-Detail 2 3 2 2 2 3 3 3" xfId="28212"/>
    <cellStyle name="RowTitles-Detail 2 3 2 2 2 3 3 3 2" xfId="28213"/>
    <cellStyle name="RowTitles-Detail 2 3 2 2 2 3 3 3 2 2" xfId="28214"/>
    <cellStyle name="RowTitles-Detail 2 3 2 2 2 3 3 4" xfId="28215"/>
    <cellStyle name="RowTitles-Detail 2 3 2 2 2 3 3 4 2" xfId="28216"/>
    <cellStyle name="RowTitles-Detail 2 3 2 2 2 3 3 5" xfId="28217"/>
    <cellStyle name="RowTitles-Detail 2 3 2 2 2 3 4" xfId="28218"/>
    <cellStyle name="RowTitles-Detail 2 3 2 2 2 3 4 2" xfId="28219"/>
    <cellStyle name="RowTitles-Detail 2 3 2 2 2 3 5" xfId="28220"/>
    <cellStyle name="RowTitles-Detail 2 3 2 2 2 3 5 2" xfId="28221"/>
    <cellStyle name="RowTitles-Detail 2 3 2 2 2 3 5 2 2" xfId="28222"/>
    <cellStyle name="RowTitles-Detail 2 3 2 2 2 3 5 3" xfId="28223"/>
    <cellStyle name="RowTitles-Detail 2 3 2 2 2 3 6" xfId="28224"/>
    <cellStyle name="RowTitles-Detail 2 3 2 2 2 3 6 2" xfId="28225"/>
    <cellStyle name="RowTitles-Detail 2 3 2 2 2 3 6 2 2" xfId="28226"/>
    <cellStyle name="RowTitles-Detail 2 3 2 2 2 3 7" xfId="28227"/>
    <cellStyle name="RowTitles-Detail 2 3 2 2 2 3 7 2" xfId="28228"/>
    <cellStyle name="RowTitles-Detail 2 3 2 2 2 3 8" xfId="28229"/>
    <cellStyle name="RowTitles-Detail 2 3 2 2 2 4" xfId="28230"/>
    <cellStyle name="RowTitles-Detail 2 3 2 2 2 4 2" xfId="28231"/>
    <cellStyle name="RowTitles-Detail 2 3 2 2 2 4 2 2" xfId="28232"/>
    <cellStyle name="RowTitles-Detail 2 3 2 2 2 4 2 2 2" xfId="28233"/>
    <cellStyle name="RowTitles-Detail 2 3 2 2 2 4 2 2 2 2" xfId="28234"/>
    <cellStyle name="RowTitles-Detail 2 3 2 2 2 4 2 2 3" xfId="28235"/>
    <cellStyle name="RowTitles-Detail 2 3 2 2 2 4 2 3" xfId="28236"/>
    <cellStyle name="RowTitles-Detail 2 3 2 2 2 4 2 3 2" xfId="28237"/>
    <cellStyle name="RowTitles-Detail 2 3 2 2 2 4 2 3 2 2" xfId="28238"/>
    <cellStyle name="RowTitles-Detail 2 3 2 2 2 4 2 4" xfId="28239"/>
    <cellStyle name="RowTitles-Detail 2 3 2 2 2 4 2 4 2" xfId="28240"/>
    <cellStyle name="RowTitles-Detail 2 3 2 2 2 4 2 5" xfId="28241"/>
    <cellStyle name="RowTitles-Detail 2 3 2 2 2 4 3" xfId="28242"/>
    <cellStyle name="RowTitles-Detail 2 3 2 2 2 4 3 2" xfId="28243"/>
    <cellStyle name="RowTitles-Detail 2 3 2 2 2 4 3 2 2" xfId="28244"/>
    <cellStyle name="RowTitles-Detail 2 3 2 2 2 4 3 2 2 2" xfId="28245"/>
    <cellStyle name="RowTitles-Detail 2 3 2 2 2 4 3 2 3" xfId="28246"/>
    <cellStyle name="RowTitles-Detail 2 3 2 2 2 4 3 3" xfId="28247"/>
    <cellStyle name="RowTitles-Detail 2 3 2 2 2 4 3 3 2" xfId="28248"/>
    <cellStyle name="RowTitles-Detail 2 3 2 2 2 4 3 3 2 2" xfId="28249"/>
    <cellStyle name="RowTitles-Detail 2 3 2 2 2 4 3 4" xfId="28250"/>
    <cellStyle name="RowTitles-Detail 2 3 2 2 2 4 3 4 2" xfId="28251"/>
    <cellStyle name="RowTitles-Detail 2 3 2 2 2 4 3 5" xfId="28252"/>
    <cellStyle name="RowTitles-Detail 2 3 2 2 2 4 4" xfId="28253"/>
    <cellStyle name="RowTitles-Detail 2 3 2 2 2 4 4 2" xfId="28254"/>
    <cellStyle name="RowTitles-Detail 2 3 2 2 2 4 4 2 2" xfId="28255"/>
    <cellStyle name="RowTitles-Detail 2 3 2 2 2 4 4 3" xfId="28256"/>
    <cellStyle name="RowTitles-Detail 2 3 2 2 2 4 5" xfId="28257"/>
    <cellStyle name="RowTitles-Detail 2 3 2 2 2 4 5 2" xfId="28258"/>
    <cellStyle name="RowTitles-Detail 2 3 2 2 2 4 5 2 2" xfId="28259"/>
    <cellStyle name="RowTitles-Detail 2 3 2 2 2 4 6" xfId="28260"/>
    <cellStyle name="RowTitles-Detail 2 3 2 2 2 4 6 2" xfId="28261"/>
    <cellStyle name="RowTitles-Detail 2 3 2 2 2 4 7" xfId="28262"/>
    <cellStyle name="RowTitles-Detail 2 3 2 2 2 5" xfId="28263"/>
    <cellStyle name="RowTitles-Detail 2 3 2 2 2 5 2" xfId="28264"/>
    <cellStyle name="RowTitles-Detail 2 3 2 2 2 5 2 2" xfId="28265"/>
    <cellStyle name="RowTitles-Detail 2 3 2 2 2 5 2 2 2" xfId="28266"/>
    <cellStyle name="RowTitles-Detail 2 3 2 2 2 5 2 2 2 2" xfId="28267"/>
    <cellStyle name="RowTitles-Detail 2 3 2 2 2 5 2 2 3" xfId="28268"/>
    <cellStyle name="RowTitles-Detail 2 3 2 2 2 5 2 3" xfId="28269"/>
    <cellStyle name="RowTitles-Detail 2 3 2 2 2 5 2 3 2" xfId="28270"/>
    <cellStyle name="RowTitles-Detail 2 3 2 2 2 5 2 3 2 2" xfId="28271"/>
    <cellStyle name="RowTitles-Detail 2 3 2 2 2 5 2 4" xfId="28272"/>
    <cellStyle name="RowTitles-Detail 2 3 2 2 2 5 2 4 2" xfId="28273"/>
    <cellStyle name="RowTitles-Detail 2 3 2 2 2 5 2 5" xfId="28274"/>
    <cellStyle name="RowTitles-Detail 2 3 2 2 2 5 3" xfId="28275"/>
    <cellStyle name="RowTitles-Detail 2 3 2 2 2 5 3 2" xfId="28276"/>
    <cellStyle name="RowTitles-Detail 2 3 2 2 2 5 3 2 2" xfId="28277"/>
    <cellStyle name="RowTitles-Detail 2 3 2 2 2 5 3 2 2 2" xfId="28278"/>
    <cellStyle name="RowTitles-Detail 2 3 2 2 2 5 3 2 3" xfId="28279"/>
    <cellStyle name="RowTitles-Detail 2 3 2 2 2 5 3 3" xfId="28280"/>
    <cellStyle name="RowTitles-Detail 2 3 2 2 2 5 3 3 2" xfId="28281"/>
    <cellStyle name="RowTitles-Detail 2 3 2 2 2 5 3 3 2 2" xfId="28282"/>
    <cellStyle name="RowTitles-Detail 2 3 2 2 2 5 3 4" xfId="28283"/>
    <cellStyle name="RowTitles-Detail 2 3 2 2 2 5 3 4 2" xfId="28284"/>
    <cellStyle name="RowTitles-Detail 2 3 2 2 2 5 3 5" xfId="28285"/>
    <cellStyle name="RowTitles-Detail 2 3 2 2 2 5 4" xfId="28286"/>
    <cellStyle name="RowTitles-Detail 2 3 2 2 2 5 4 2" xfId="28287"/>
    <cellStyle name="RowTitles-Detail 2 3 2 2 2 5 4 2 2" xfId="28288"/>
    <cellStyle name="RowTitles-Detail 2 3 2 2 2 5 4 3" xfId="28289"/>
    <cellStyle name="RowTitles-Detail 2 3 2 2 2 5 5" xfId="28290"/>
    <cellStyle name="RowTitles-Detail 2 3 2 2 2 5 5 2" xfId="28291"/>
    <cellStyle name="RowTitles-Detail 2 3 2 2 2 5 5 2 2" xfId="28292"/>
    <cellStyle name="RowTitles-Detail 2 3 2 2 2 5 6" xfId="28293"/>
    <cellStyle name="RowTitles-Detail 2 3 2 2 2 5 6 2" xfId="28294"/>
    <cellStyle name="RowTitles-Detail 2 3 2 2 2 5 7" xfId="28295"/>
    <cellStyle name="RowTitles-Detail 2 3 2 2 2 6" xfId="28296"/>
    <cellStyle name="RowTitles-Detail 2 3 2 2 2 6 2" xfId="28297"/>
    <cellStyle name="RowTitles-Detail 2 3 2 2 2 6 2 2" xfId="28298"/>
    <cellStyle name="RowTitles-Detail 2 3 2 2 2 6 2 2 2" xfId="28299"/>
    <cellStyle name="RowTitles-Detail 2 3 2 2 2 6 2 2 2 2" xfId="28300"/>
    <cellStyle name="RowTitles-Detail 2 3 2 2 2 6 2 2 3" xfId="28301"/>
    <cellStyle name="RowTitles-Detail 2 3 2 2 2 6 2 3" xfId="28302"/>
    <cellStyle name="RowTitles-Detail 2 3 2 2 2 6 2 3 2" xfId="28303"/>
    <cellStyle name="RowTitles-Detail 2 3 2 2 2 6 2 3 2 2" xfId="28304"/>
    <cellStyle name="RowTitles-Detail 2 3 2 2 2 6 2 4" xfId="28305"/>
    <cellStyle name="RowTitles-Detail 2 3 2 2 2 6 2 4 2" xfId="28306"/>
    <cellStyle name="RowTitles-Detail 2 3 2 2 2 6 2 5" xfId="28307"/>
    <cellStyle name="RowTitles-Detail 2 3 2 2 2 6 3" xfId="28308"/>
    <cellStyle name="RowTitles-Detail 2 3 2 2 2 6 3 2" xfId="28309"/>
    <cellStyle name="RowTitles-Detail 2 3 2 2 2 6 3 2 2" xfId="28310"/>
    <cellStyle name="RowTitles-Detail 2 3 2 2 2 6 3 2 2 2" xfId="28311"/>
    <cellStyle name="RowTitles-Detail 2 3 2 2 2 6 3 2 3" xfId="28312"/>
    <cellStyle name="RowTitles-Detail 2 3 2 2 2 6 3 3" xfId="28313"/>
    <cellStyle name="RowTitles-Detail 2 3 2 2 2 6 3 3 2" xfId="28314"/>
    <cellStyle name="RowTitles-Detail 2 3 2 2 2 6 3 3 2 2" xfId="28315"/>
    <cellStyle name="RowTitles-Detail 2 3 2 2 2 6 3 4" xfId="28316"/>
    <cellStyle name="RowTitles-Detail 2 3 2 2 2 6 3 4 2" xfId="28317"/>
    <cellStyle name="RowTitles-Detail 2 3 2 2 2 6 3 5" xfId="28318"/>
    <cellStyle name="RowTitles-Detail 2 3 2 2 2 6 4" xfId="28319"/>
    <cellStyle name="RowTitles-Detail 2 3 2 2 2 6 4 2" xfId="28320"/>
    <cellStyle name="RowTitles-Detail 2 3 2 2 2 6 4 2 2" xfId="28321"/>
    <cellStyle name="RowTitles-Detail 2 3 2 2 2 6 4 3" xfId="28322"/>
    <cellStyle name="RowTitles-Detail 2 3 2 2 2 6 5" xfId="28323"/>
    <cellStyle name="RowTitles-Detail 2 3 2 2 2 6 5 2" xfId="28324"/>
    <cellStyle name="RowTitles-Detail 2 3 2 2 2 6 5 2 2" xfId="28325"/>
    <cellStyle name="RowTitles-Detail 2 3 2 2 2 6 6" xfId="28326"/>
    <cellStyle name="RowTitles-Detail 2 3 2 2 2 6 6 2" xfId="28327"/>
    <cellStyle name="RowTitles-Detail 2 3 2 2 2 6 7" xfId="28328"/>
    <cellStyle name="RowTitles-Detail 2 3 2 2 2 7" xfId="28329"/>
    <cellStyle name="RowTitles-Detail 2 3 2 2 2 7 2" xfId="28330"/>
    <cellStyle name="RowTitles-Detail 2 3 2 2 2 7 2 2" xfId="28331"/>
    <cellStyle name="RowTitles-Detail 2 3 2 2 2 7 2 2 2" xfId="28332"/>
    <cellStyle name="RowTitles-Detail 2 3 2 2 2 7 2 3" xfId="28333"/>
    <cellStyle name="RowTitles-Detail 2 3 2 2 2 7 3" xfId="28334"/>
    <cellStyle name="RowTitles-Detail 2 3 2 2 2 7 3 2" xfId="28335"/>
    <cellStyle name="RowTitles-Detail 2 3 2 2 2 7 3 2 2" xfId="28336"/>
    <cellStyle name="RowTitles-Detail 2 3 2 2 2 7 4" xfId="28337"/>
    <cellStyle name="RowTitles-Detail 2 3 2 2 2 7 4 2" xfId="28338"/>
    <cellStyle name="RowTitles-Detail 2 3 2 2 2 7 5" xfId="28339"/>
    <cellStyle name="RowTitles-Detail 2 3 2 2 2 8" xfId="28340"/>
    <cellStyle name="RowTitles-Detail 2 3 2 2 2 8 2" xfId="28341"/>
    <cellStyle name="RowTitles-Detail 2 3 2 2 2 9" xfId="28342"/>
    <cellStyle name="RowTitles-Detail 2 3 2 2 2 9 2" xfId="28343"/>
    <cellStyle name="RowTitles-Detail 2 3 2 2 2 9 2 2" xfId="28344"/>
    <cellStyle name="RowTitles-Detail 2 3 2 2 2_STUD aligned by INSTIT" xfId="28345"/>
    <cellStyle name="RowTitles-Detail 2 3 2 2 3" xfId="28346"/>
    <cellStyle name="RowTitles-Detail 2 3 2 2 3 2" xfId="28347"/>
    <cellStyle name="RowTitles-Detail 2 3 2 2 3 2 2" xfId="28348"/>
    <cellStyle name="RowTitles-Detail 2 3 2 2 3 2 2 2" xfId="28349"/>
    <cellStyle name="RowTitles-Detail 2 3 2 2 3 2 2 2 2" xfId="28350"/>
    <cellStyle name="RowTitles-Detail 2 3 2 2 3 2 2 2 2 2" xfId="28351"/>
    <cellStyle name="RowTitles-Detail 2 3 2 2 3 2 2 2 3" xfId="28352"/>
    <cellStyle name="RowTitles-Detail 2 3 2 2 3 2 2 3" xfId="28353"/>
    <cellStyle name="RowTitles-Detail 2 3 2 2 3 2 2 3 2" xfId="28354"/>
    <cellStyle name="RowTitles-Detail 2 3 2 2 3 2 2 3 2 2" xfId="28355"/>
    <cellStyle name="RowTitles-Detail 2 3 2 2 3 2 2 4" xfId="28356"/>
    <cellStyle name="RowTitles-Detail 2 3 2 2 3 2 2 4 2" xfId="28357"/>
    <cellStyle name="RowTitles-Detail 2 3 2 2 3 2 2 5" xfId="28358"/>
    <cellStyle name="RowTitles-Detail 2 3 2 2 3 2 3" xfId="28359"/>
    <cellStyle name="RowTitles-Detail 2 3 2 2 3 2 3 2" xfId="28360"/>
    <cellStyle name="RowTitles-Detail 2 3 2 2 3 2 3 2 2" xfId="28361"/>
    <cellStyle name="RowTitles-Detail 2 3 2 2 3 2 3 2 2 2" xfId="28362"/>
    <cellStyle name="RowTitles-Detail 2 3 2 2 3 2 3 2 3" xfId="28363"/>
    <cellStyle name="RowTitles-Detail 2 3 2 2 3 2 3 3" xfId="28364"/>
    <cellStyle name="RowTitles-Detail 2 3 2 2 3 2 3 3 2" xfId="28365"/>
    <cellStyle name="RowTitles-Detail 2 3 2 2 3 2 3 3 2 2" xfId="28366"/>
    <cellStyle name="RowTitles-Detail 2 3 2 2 3 2 3 4" xfId="28367"/>
    <cellStyle name="RowTitles-Detail 2 3 2 2 3 2 3 4 2" xfId="28368"/>
    <cellStyle name="RowTitles-Detail 2 3 2 2 3 2 3 5" xfId="28369"/>
    <cellStyle name="RowTitles-Detail 2 3 2 2 3 2 4" xfId="28370"/>
    <cellStyle name="RowTitles-Detail 2 3 2 2 3 2 4 2" xfId="28371"/>
    <cellStyle name="RowTitles-Detail 2 3 2 2 3 2 5" xfId="28372"/>
    <cellStyle name="RowTitles-Detail 2 3 2 2 3 2 5 2" xfId="28373"/>
    <cellStyle name="RowTitles-Detail 2 3 2 2 3 2 5 2 2" xfId="28374"/>
    <cellStyle name="RowTitles-Detail 2 3 2 2 3 2 5 3" xfId="28375"/>
    <cellStyle name="RowTitles-Detail 2 3 2 2 3 2 6" xfId="28376"/>
    <cellStyle name="RowTitles-Detail 2 3 2 2 3 2 6 2" xfId="28377"/>
    <cellStyle name="RowTitles-Detail 2 3 2 2 3 2 6 2 2" xfId="28378"/>
    <cellStyle name="RowTitles-Detail 2 3 2 2 3 2 7" xfId="28379"/>
    <cellStyle name="RowTitles-Detail 2 3 2 2 3 2 7 2" xfId="28380"/>
    <cellStyle name="RowTitles-Detail 2 3 2 2 3 2 8" xfId="28381"/>
    <cellStyle name="RowTitles-Detail 2 3 2 2 3 3" xfId="28382"/>
    <cellStyle name="RowTitles-Detail 2 3 2 2 3 3 2" xfId="28383"/>
    <cellStyle name="RowTitles-Detail 2 3 2 2 3 3 2 2" xfId="28384"/>
    <cellStyle name="RowTitles-Detail 2 3 2 2 3 3 2 2 2" xfId="28385"/>
    <cellStyle name="RowTitles-Detail 2 3 2 2 3 3 2 2 2 2" xfId="28386"/>
    <cellStyle name="RowTitles-Detail 2 3 2 2 3 3 2 2 3" xfId="28387"/>
    <cellStyle name="RowTitles-Detail 2 3 2 2 3 3 2 3" xfId="28388"/>
    <cellStyle name="RowTitles-Detail 2 3 2 2 3 3 2 3 2" xfId="28389"/>
    <cellStyle name="RowTitles-Detail 2 3 2 2 3 3 2 3 2 2" xfId="28390"/>
    <cellStyle name="RowTitles-Detail 2 3 2 2 3 3 2 4" xfId="28391"/>
    <cellStyle name="RowTitles-Detail 2 3 2 2 3 3 2 4 2" xfId="28392"/>
    <cellStyle name="RowTitles-Detail 2 3 2 2 3 3 2 5" xfId="28393"/>
    <cellStyle name="RowTitles-Detail 2 3 2 2 3 3 3" xfId="28394"/>
    <cellStyle name="RowTitles-Detail 2 3 2 2 3 3 3 2" xfId="28395"/>
    <cellStyle name="RowTitles-Detail 2 3 2 2 3 3 3 2 2" xfId="28396"/>
    <cellStyle name="RowTitles-Detail 2 3 2 2 3 3 3 2 2 2" xfId="28397"/>
    <cellStyle name="RowTitles-Detail 2 3 2 2 3 3 3 2 3" xfId="28398"/>
    <cellStyle name="RowTitles-Detail 2 3 2 2 3 3 3 3" xfId="28399"/>
    <cellStyle name="RowTitles-Detail 2 3 2 2 3 3 3 3 2" xfId="28400"/>
    <cellStyle name="RowTitles-Detail 2 3 2 2 3 3 3 3 2 2" xfId="28401"/>
    <cellStyle name="RowTitles-Detail 2 3 2 2 3 3 3 4" xfId="28402"/>
    <cellStyle name="RowTitles-Detail 2 3 2 2 3 3 3 4 2" xfId="28403"/>
    <cellStyle name="RowTitles-Detail 2 3 2 2 3 3 3 5" xfId="28404"/>
    <cellStyle name="RowTitles-Detail 2 3 2 2 3 3 4" xfId="28405"/>
    <cellStyle name="RowTitles-Detail 2 3 2 2 3 3 4 2" xfId="28406"/>
    <cellStyle name="RowTitles-Detail 2 3 2 2 3 3 5" xfId="28407"/>
    <cellStyle name="RowTitles-Detail 2 3 2 2 3 3 5 2" xfId="28408"/>
    <cellStyle name="RowTitles-Detail 2 3 2 2 3 3 5 2 2" xfId="28409"/>
    <cellStyle name="RowTitles-Detail 2 3 2 2 3 4" xfId="28410"/>
    <cellStyle name="RowTitles-Detail 2 3 2 2 3 4 2" xfId="28411"/>
    <cellStyle name="RowTitles-Detail 2 3 2 2 3 4 2 2" xfId="28412"/>
    <cellStyle name="RowTitles-Detail 2 3 2 2 3 4 2 2 2" xfId="28413"/>
    <cellStyle name="RowTitles-Detail 2 3 2 2 3 4 2 2 2 2" xfId="28414"/>
    <cellStyle name="RowTitles-Detail 2 3 2 2 3 4 2 2 3" xfId="28415"/>
    <cellStyle name="RowTitles-Detail 2 3 2 2 3 4 2 3" xfId="28416"/>
    <cellStyle name="RowTitles-Detail 2 3 2 2 3 4 2 3 2" xfId="28417"/>
    <cellStyle name="RowTitles-Detail 2 3 2 2 3 4 2 3 2 2" xfId="28418"/>
    <cellStyle name="RowTitles-Detail 2 3 2 2 3 4 2 4" xfId="28419"/>
    <cellStyle name="RowTitles-Detail 2 3 2 2 3 4 2 4 2" xfId="28420"/>
    <cellStyle name="RowTitles-Detail 2 3 2 2 3 4 2 5" xfId="28421"/>
    <cellStyle name="RowTitles-Detail 2 3 2 2 3 4 3" xfId="28422"/>
    <cellStyle name="RowTitles-Detail 2 3 2 2 3 4 3 2" xfId="28423"/>
    <cellStyle name="RowTitles-Detail 2 3 2 2 3 4 3 2 2" xfId="28424"/>
    <cellStyle name="RowTitles-Detail 2 3 2 2 3 4 3 2 2 2" xfId="28425"/>
    <cellStyle name="RowTitles-Detail 2 3 2 2 3 4 3 2 3" xfId="28426"/>
    <cellStyle name="RowTitles-Detail 2 3 2 2 3 4 3 3" xfId="28427"/>
    <cellStyle name="RowTitles-Detail 2 3 2 2 3 4 3 3 2" xfId="28428"/>
    <cellStyle name="RowTitles-Detail 2 3 2 2 3 4 3 3 2 2" xfId="28429"/>
    <cellStyle name="RowTitles-Detail 2 3 2 2 3 4 3 4" xfId="28430"/>
    <cellStyle name="RowTitles-Detail 2 3 2 2 3 4 3 4 2" xfId="28431"/>
    <cellStyle name="RowTitles-Detail 2 3 2 2 3 4 3 5" xfId="28432"/>
    <cellStyle name="RowTitles-Detail 2 3 2 2 3 4 4" xfId="28433"/>
    <cellStyle name="RowTitles-Detail 2 3 2 2 3 4 4 2" xfId="28434"/>
    <cellStyle name="RowTitles-Detail 2 3 2 2 3 4 4 2 2" xfId="28435"/>
    <cellStyle name="RowTitles-Detail 2 3 2 2 3 4 4 3" xfId="28436"/>
    <cellStyle name="RowTitles-Detail 2 3 2 2 3 4 5" xfId="28437"/>
    <cellStyle name="RowTitles-Detail 2 3 2 2 3 4 5 2" xfId="28438"/>
    <cellStyle name="RowTitles-Detail 2 3 2 2 3 4 5 2 2" xfId="28439"/>
    <cellStyle name="RowTitles-Detail 2 3 2 2 3 4 6" xfId="28440"/>
    <cellStyle name="RowTitles-Detail 2 3 2 2 3 4 6 2" xfId="28441"/>
    <cellStyle name="RowTitles-Detail 2 3 2 2 3 4 7" xfId="28442"/>
    <cellStyle name="RowTitles-Detail 2 3 2 2 3 5" xfId="28443"/>
    <cellStyle name="RowTitles-Detail 2 3 2 2 3 5 2" xfId="28444"/>
    <cellStyle name="RowTitles-Detail 2 3 2 2 3 5 2 2" xfId="28445"/>
    <cellStyle name="RowTitles-Detail 2 3 2 2 3 5 2 2 2" xfId="28446"/>
    <cellStyle name="RowTitles-Detail 2 3 2 2 3 5 2 2 2 2" xfId="28447"/>
    <cellStyle name="RowTitles-Detail 2 3 2 2 3 5 2 2 3" xfId="28448"/>
    <cellStyle name="RowTitles-Detail 2 3 2 2 3 5 2 3" xfId="28449"/>
    <cellStyle name="RowTitles-Detail 2 3 2 2 3 5 2 3 2" xfId="28450"/>
    <cellStyle name="RowTitles-Detail 2 3 2 2 3 5 2 3 2 2" xfId="28451"/>
    <cellStyle name="RowTitles-Detail 2 3 2 2 3 5 2 4" xfId="28452"/>
    <cellStyle name="RowTitles-Detail 2 3 2 2 3 5 2 4 2" xfId="28453"/>
    <cellStyle name="RowTitles-Detail 2 3 2 2 3 5 2 5" xfId="28454"/>
    <cellStyle name="RowTitles-Detail 2 3 2 2 3 5 3" xfId="28455"/>
    <cellStyle name="RowTitles-Detail 2 3 2 2 3 5 3 2" xfId="28456"/>
    <cellStyle name="RowTitles-Detail 2 3 2 2 3 5 3 2 2" xfId="28457"/>
    <cellStyle name="RowTitles-Detail 2 3 2 2 3 5 3 2 2 2" xfId="28458"/>
    <cellStyle name="RowTitles-Detail 2 3 2 2 3 5 3 2 3" xfId="28459"/>
    <cellStyle name="RowTitles-Detail 2 3 2 2 3 5 3 3" xfId="28460"/>
    <cellStyle name="RowTitles-Detail 2 3 2 2 3 5 3 3 2" xfId="28461"/>
    <cellStyle name="RowTitles-Detail 2 3 2 2 3 5 3 3 2 2" xfId="28462"/>
    <cellStyle name="RowTitles-Detail 2 3 2 2 3 5 3 4" xfId="28463"/>
    <cellStyle name="RowTitles-Detail 2 3 2 2 3 5 3 4 2" xfId="28464"/>
    <cellStyle name="RowTitles-Detail 2 3 2 2 3 5 3 5" xfId="28465"/>
    <cellStyle name="RowTitles-Detail 2 3 2 2 3 5 4" xfId="28466"/>
    <cellStyle name="RowTitles-Detail 2 3 2 2 3 5 4 2" xfId="28467"/>
    <cellStyle name="RowTitles-Detail 2 3 2 2 3 5 4 2 2" xfId="28468"/>
    <cellStyle name="RowTitles-Detail 2 3 2 2 3 5 4 3" xfId="28469"/>
    <cellStyle name="RowTitles-Detail 2 3 2 2 3 5 5" xfId="28470"/>
    <cellStyle name="RowTitles-Detail 2 3 2 2 3 5 5 2" xfId="28471"/>
    <cellStyle name="RowTitles-Detail 2 3 2 2 3 5 5 2 2" xfId="28472"/>
    <cellStyle name="RowTitles-Detail 2 3 2 2 3 5 6" xfId="28473"/>
    <cellStyle name="RowTitles-Detail 2 3 2 2 3 5 6 2" xfId="28474"/>
    <cellStyle name="RowTitles-Detail 2 3 2 2 3 5 7" xfId="28475"/>
    <cellStyle name="RowTitles-Detail 2 3 2 2 3 6" xfId="28476"/>
    <cellStyle name="RowTitles-Detail 2 3 2 2 3 6 2" xfId="28477"/>
    <cellStyle name="RowTitles-Detail 2 3 2 2 3 6 2 2" xfId="28478"/>
    <cellStyle name="RowTitles-Detail 2 3 2 2 3 6 2 2 2" xfId="28479"/>
    <cellStyle name="RowTitles-Detail 2 3 2 2 3 6 2 2 2 2" xfId="28480"/>
    <cellStyle name="RowTitles-Detail 2 3 2 2 3 6 2 2 3" xfId="28481"/>
    <cellStyle name="RowTitles-Detail 2 3 2 2 3 6 2 3" xfId="28482"/>
    <cellStyle name="RowTitles-Detail 2 3 2 2 3 6 2 3 2" xfId="28483"/>
    <cellStyle name="RowTitles-Detail 2 3 2 2 3 6 2 3 2 2" xfId="28484"/>
    <cellStyle name="RowTitles-Detail 2 3 2 2 3 6 2 4" xfId="28485"/>
    <cellStyle name="RowTitles-Detail 2 3 2 2 3 6 2 4 2" xfId="28486"/>
    <cellStyle name="RowTitles-Detail 2 3 2 2 3 6 2 5" xfId="28487"/>
    <cellStyle name="RowTitles-Detail 2 3 2 2 3 6 3" xfId="28488"/>
    <cellStyle name="RowTitles-Detail 2 3 2 2 3 6 3 2" xfId="28489"/>
    <cellStyle name="RowTitles-Detail 2 3 2 2 3 6 3 2 2" xfId="28490"/>
    <cellStyle name="RowTitles-Detail 2 3 2 2 3 6 3 2 2 2" xfId="28491"/>
    <cellStyle name="RowTitles-Detail 2 3 2 2 3 6 3 2 3" xfId="28492"/>
    <cellStyle name="RowTitles-Detail 2 3 2 2 3 6 3 3" xfId="28493"/>
    <cellStyle name="RowTitles-Detail 2 3 2 2 3 6 3 3 2" xfId="28494"/>
    <cellStyle name="RowTitles-Detail 2 3 2 2 3 6 3 3 2 2" xfId="28495"/>
    <cellStyle name="RowTitles-Detail 2 3 2 2 3 6 3 4" xfId="28496"/>
    <cellStyle name="RowTitles-Detail 2 3 2 2 3 6 3 4 2" xfId="28497"/>
    <cellStyle name="RowTitles-Detail 2 3 2 2 3 6 3 5" xfId="28498"/>
    <cellStyle name="RowTitles-Detail 2 3 2 2 3 6 4" xfId="28499"/>
    <cellStyle name="RowTitles-Detail 2 3 2 2 3 6 4 2" xfId="28500"/>
    <cellStyle name="RowTitles-Detail 2 3 2 2 3 6 4 2 2" xfId="28501"/>
    <cellStyle name="RowTitles-Detail 2 3 2 2 3 6 4 3" xfId="28502"/>
    <cellStyle name="RowTitles-Detail 2 3 2 2 3 6 5" xfId="28503"/>
    <cellStyle name="RowTitles-Detail 2 3 2 2 3 6 5 2" xfId="28504"/>
    <cellStyle name="RowTitles-Detail 2 3 2 2 3 6 5 2 2" xfId="28505"/>
    <cellStyle name="RowTitles-Detail 2 3 2 2 3 6 6" xfId="28506"/>
    <cellStyle name="RowTitles-Detail 2 3 2 2 3 6 6 2" xfId="28507"/>
    <cellStyle name="RowTitles-Detail 2 3 2 2 3 6 7" xfId="28508"/>
    <cellStyle name="RowTitles-Detail 2 3 2 2 3 7" xfId="28509"/>
    <cellStyle name="RowTitles-Detail 2 3 2 2 3 7 2" xfId="28510"/>
    <cellStyle name="RowTitles-Detail 2 3 2 2 3 7 2 2" xfId="28511"/>
    <cellStyle name="RowTitles-Detail 2 3 2 2 3 7 2 2 2" xfId="28512"/>
    <cellStyle name="RowTitles-Detail 2 3 2 2 3 7 2 3" xfId="28513"/>
    <cellStyle name="RowTitles-Detail 2 3 2 2 3 7 3" xfId="28514"/>
    <cellStyle name="RowTitles-Detail 2 3 2 2 3 7 3 2" xfId="28515"/>
    <cellStyle name="RowTitles-Detail 2 3 2 2 3 7 3 2 2" xfId="28516"/>
    <cellStyle name="RowTitles-Detail 2 3 2 2 3 7 4" xfId="28517"/>
    <cellStyle name="RowTitles-Detail 2 3 2 2 3 7 4 2" xfId="28518"/>
    <cellStyle name="RowTitles-Detail 2 3 2 2 3 7 5" xfId="28519"/>
    <cellStyle name="RowTitles-Detail 2 3 2 2 3 8" xfId="28520"/>
    <cellStyle name="RowTitles-Detail 2 3 2 2 3 8 2" xfId="28521"/>
    <cellStyle name="RowTitles-Detail 2 3 2 2 3 8 2 2" xfId="28522"/>
    <cellStyle name="RowTitles-Detail 2 3 2 2 3 8 2 2 2" xfId="28523"/>
    <cellStyle name="RowTitles-Detail 2 3 2 2 3 8 2 3" xfId="28524"/>
    <cellStyle name="RowTitles-Detail 2 3 2 2 3 8 3" xfId="28525"/>
    <cellStyle name="RowTitles-Detail 2 3 2 2 3 8 3 2" xfId="28526"/>
    <cellStyle name="RowTitles-Detail 2 3 2 2 3 8 3 2 2" xfId="28527"/>
    <cellStyle name="RowTitles-Detail 2 3 2 2 3 8 4" xfId="28528"/>
    <cellStyle name="RowTitles-Detail 2 3 2 2 3 8 4 2" xfId="28529"/>
    <cellStyle name="RowTitles-Detail 2 3 2 2 3 8 5" xfId="28530"/>
    <cellStyle name="RowTitles-Detail 2 3 2 2 3 9" xfId="28531"/>
    <cellStyle name="RowTitles-Detail 2 3 2 2 3 9 2" xfId="28532"/>
    <cellStyle name="RowTitles-Detail 2 3 2 2 3 9 2 2" xfId="28533"/>
    <cellStyle name="RowTitles-Detail 2 3 2 2 3_STUD aligned by INSTIT" xfId="28534"/>
    <cellStyle name="RowTitles-Detail 2 3 2 2 4" xfId="28535"/>
    <cellStyle name="RowTitles-Detail 2 3 2 2 4 2" xfId="28536"/>
    <cellStyle name="RowTitles-Detail 2 3 2 2 4 2 2" xfId="28537"/>
    <cellStyle name="RowTitles-Detail 2 3 2 2 4 2 2 2" xfId="28538"/>
    <cellStyle name="RowTitles-Detail 2 3 2 2 4 2 2 2 2" xfId="28539"/>
    <cellStyle name="RowTitles-Detail 2 3 2 2 4 2 2 2 2 2" xfId="28540"/>
    <cellStyle name="RowTitles-Detail 2 3 2 2 4 2 2 2 3" xfId="28541"/>
    <cellStyle name="RowTitles-Detail 2 3 2 2 4 2 2 3" xfId="28542"/>
    <cellStyle name="RowTitles-Detail 2 3 2 2 4 2 2 3 2" xfId="28543"/>
    <cellStyle name="RowTitles-Detail 2 3 2 2 4 2 2 3 2 2" xfId="28544"/>
    <cellStyle name="RowTitles-Detail 2 3 2 2 4 2 2 4" xfId="28545"/>
    <cellStyle name="RowTitles-Detail 2 3 2 2 4 2 2 4 2" xfId="28546"/>
    <cellStyle name="RowTitles-Detail 2 3 2 2 4 2 2 5" xfId="28547"/>
    <cellStyle name="RowTitles-Detail 2 3 2 2 4 2 3" xfId="28548"/>
    <cellStyle name="RowTitles-Detail 2 3 2 2 4 2 3 2" xfId="28549"/>
    <cellStyle name="RowTitles-Detail 2 3 2 2 4 2 3 2 2" xfId="28550"/>
    <cellStyle name="RowTitles-Detail 2 3 2 2 4 2 3 2 2 2" xfId="28551"/>
    <cellStyle name="RowTitles-Detail 2 3 2 2 4 2 3 2 3" xfId="28552"/>
    <cellStyle name="RowTitles-Detail 2 3 2 2 4 2 3 3" xfId="28553"/>
    <cellStyle name="RowTitles-Detail 2 3 2 2 4 2 3 3 2" xfId="28554"/>
    <cellStyle name="RowTitles-Detail 2 3 2 2 4 2 3 3 2 2" xfId="28555"/>
    <cellStyle name="RowTitles-Detail 2 3 2 2 4 2 3 4" xfId="28556"/>
    <cellStyle name="RowTitles-Detail 2 3 2 2 4 2 3 4 2" xfId="28557"/>
    <cellStyle name="RowTitles-Detail 2 3 2 2 4 2 3 5" xfId="28558"/>
    <cellStyle name="RowTitles-Detail 2 3 2 2 4 2 4" xfId="28559"/>
    <cellStyle name="RowTitles-Detail 2 3 2 2 4 2 4 2" xfId="28560"/>
    <cellStyle name="RowTitles-Detail 2 3 2 2 4 2 5" xfId="28561"/>
    <cellStyle name="RowTitles-Detail 2 3 2 2 4 2 5 2" xfId="28562"/>
    <cellStyle name="RowTitles-Detail 2 3 2 2 4 2 5 2 2" xfId="28563"/>
    <cellStyle name="RowTitles-Detail 2 3 2 2 4 2 5 3" xfId="28564"/>
    <cellStyle name="RowTitles-Detail 2 3 2 2 4 2 6" xfId="28565"/>
    <cellStyle name="RowTitles-Detail 2 3 2 2 4 2 6 2" xfId="28566"/>
    <cellStyle name="RowTitles-Detail 2 3 2 2 4 2 6 2 2" xfId="28567"/>
    <cellStyle name="RowTitles-Detail 2 3 2 2 4 3" xfId="28568"/>
    <cellStyle name="RowTitles-Detail 2 3 2 2 4 3 2" xfId="28569"/>
    <cellStyle name="RowTitles-Detail 2 3 2 2 4 3 2 2" xfId="28570"/>
    <cellStyle name="RowTitles-Detail 2 3 2 2 4 3 2 2 2" xfId="28571"/>
    <cellStyle name="RowTitles-Detail 2 3 2 2 4 3 2 2 2 2" xfId="28572"/>
    <cellStyle name="RowTitles-Detail 2 3 2 2 4 3 2 2 3" xfId="28573"/>
    <cellStyle name="RowTitles-Detail 2 3 2 2 4 3 2 3" xfId="28574"/>
    <cellStyle name="RowTitles-Detail 2 3 2 2 4 3 2 3 2" xfId="28575"/>
    <cellStyle name="RowTitles-Detail 2 3 2 2 4 3 2 3 2 2" xfId="28576"/>
    <cellStyle name="RowTitles-Detail 2 3 2 2 4 3 2 4" xfId="28577"/>
    <cellStyle name="RowTitles-Detail 2 3 2 2 4 3 2 4 2" xfId="28578"/>
    <cellStyle name="RowTitles-Detail 2 3 2 2 4 3 2 5" xfId="28579"/>
    <cellStyle name="RowTitles-Detail 2 3 2 2 4 3 3" xfId="28580"/>
    <cellStyle name="RowTitles-Detail 2 3 2 2 4 3 3 2" xfId="28581"/>
    <cellStyle name="RowTitles-Detail 2 3 2 2 4 3 3 2 2" xfId="28582"/>
    <cellStyle name="RowTitles-Detail 2 3 2 2 4 3 3 2 2 2" xfId="28583"/>
    <cellStyle name="RowTitles-Detail 2 3 2 2 4 3 3 2 3" xfId="28584"/>
    <cellStyle name="RowTitles-Detail 2 3 2 2 4 3 3 3" xfId="28585"/>
    <cellStyle name="RowTitles-Detail 2 3 2 2 4 3 3 3 2" xfId="28586"/>
    <cellStyle name="RowTitles-Detail 2 3 2 2 4 3 3 3 2 2" xfId="28587"/>
    <cellStyle name="RowTitles-Detail 2 3 2 2 4 3 3 4" xfId="28588"/>
    <cellStyle name="RowTitles-Detail 2 3 2 2 4 3 3 4 2" xfId="28589"/>
    <cellStyle name="RowTitles-Detail 2 3 2 2 4 3 3 5" xfId="28590"/>
    <cellStyle name="RowTitles-Detail 2 3 2 2 4 3 4" xfId="28591"/>
    <cellStyle name="RowTitles-Detail 2 3 2 2 4 3 4 2" xfId="28592"/>
    <cellStyle name="RowTitles-Detail 2 3 2 2 4 3 5" xfId="28593"/>
    <cellStyle name="RowTitles-Detail 2 3 2 2 4 3 5 2" xfId="28594"/>
    <cellStyle name="RowTitles-Detail 2 3 2 2 4 3 5 2 2" xfId="28595"/>
    <cellStyle name="RowTitles-Detail 2 3 2 2 4 3 6" xfId="28596"/>
    <cellStyle name="RowTitles-Detail 2 3 2 2 4 3 6 2" xfId="28597"/>
    <cellStyle name="RowTitles-Detail 2 3 2 2 4 3 7" xfId="28598"/>
    <cellStyle name="RowTitles-Detail 2 3 2 2 4 4" xfId="28599"/>
    <cellStyle name="RowTitles-Detail 2 3 2 2 4 4 2" xfId="28600"/>
    <cellStyle name="RowTitles-Detail 2 3 2 2 4 4 2 2" xfId="28601"/>
    <cellStyle name="RowTitles-Detail 2 3 2 2 4 4 2 2 2" xfId="28602"/>
    <cellStyle name="RowTitles-Detail 2 3 2 2 4 4 2 2 2 2" xfId="28603"/>
    <cellStyle name="RowTitles-Detail 2 3 2 2 4 4 2 2 3" xfId="28604"/>
    <cellStyle name="RowTitles-Detail 2 3 2 2 4 4 2 3" xfId="28605"/>
    <cellStyle name="RowTitles-Detail 2 3 2 2 4 4 2 3 2" xfId="28606"/>
    <cellStyle name="RowTitles-Detail 2 3 2 2 4 4 2 3 2 2" xfId="28607"/>
    <cellStyle name="RowTitles-Detail 2 3 2 2 4 4 2 4" xfId="28608"/>
    <cellStyle name="RowTitles-Detail 2 3 2 2 4 4 2 4 2" xfId="28609"/>
    <cellStyle name="RowTitles-Detail 2 3 2 2 4 4 2 5" xfId="28610"/>
    <cellStyle name="RowTitles-Detail 2 3 2 2 4 4 3" xfId="28611"/>
    <cellStyle name="RowTitles-Detail 2 3 2 2 4 4 3 2" xfId="28612"/>
    <cellStyle name="RowTitles-Detail 2 3 2 2 4 4 3 2 2" xfId="28613"/>
    <cellStyle name="RowTitles-Detail 2 3 2 2 4 4 3 2 2 2" xfId="28614"/>
    <cellStyle name="RowTitles-Detail 2 3 2 2 4 4 3 2 3" xfId="28615"/>
    <cellStyle name="RowTitles-Detail 2 3 2 2 4 4 3 3" xfId="28616"/>
    <cellStyle name="RowTitles-Detail 2 3 2 2 4 4 3 3 2" xfId="28617"/>
    <cellStyle name="RowTitles-Detail 2 3 2 2 4 4 3 3 2 2" xfId="28618"/>
    <cellStyle name="RowTitles-Detail 2 3 2 2 4 4 3 4" xfId="28619"/>
    <cellStyle name="RowTitles-Detail 2 3 2 2 4 4 3 4 2" xfId="28620"/>
    <cellStyle name="RowTitles-Detail 2 3 2 2 4 4 3 5" xfId="28621"/>
    <cellStyle name="RowTitles-Detail 2 3 2 2 4 4 4" xfId="28622"/>
    <cellStyle name="RowTitles-Detail 2 3 2 2 4 4 4 2" xfId="28623"/>
    <cellStyle name="RowTitles-Detail 2 3 2 2 4 4 5" xfId="28624"/>
    <cellStyle name="RowTitles-Detail 2 3 2 2 4 4 5 2" xfId="28625"/>
    <cellStyle name="RowTitles-Detail 2 3 2 2 4 4 5 2 2" xfId="28626"/>
    <cellStyle name="RowTitles-Detail 2 3 2 2 4 4 5 3" xfId="28627"/>
    <cellStyle name="RowTitles-Detail 2 3 2 2 4 4 6" xfId="28628"/>
    <cellStyle name="RowTitles-Detail 2 3 2 2 4 4 6 2" xfId="28629"/>
    <cellStyle name="RowTitles-Detail 2 3 2 2 4 4 6 2 2" xfId="28630"/>
    <cellStyle name="RowTitles-Detail 2 3 2 2 4 4 7" xfId="28631"/>
    <cellStyle name="RowTitles-Detail 2 3 2 2 4 4 7 2" xfId="28632"/>
    <cellStyle name="RowTitles-Detail 2 3 2 2 4 4 8" xfId="28633"/>
    <cellStyle name="RowTitles-Detail 2 3 2 2 4 5" xfId="28634"/>
    <cellStyle name="RowTitles-Detail 2 3 2 2 4 5 2" xfId="28635"/>
    <cellStyle name="RowTitles-Detail 2 3 2 2 4 5 2 2" xfId="28636"/>
    <cellStyle name="RowTitles-Detail 2 3 2 2 4 5 2 2 2" xfId="28637"/>
    <cellStyle name="RowTitles-Detail 2 3 2 2 4 5 2 2 2 2" xfId="28638"/>
    <cellStyle name="RowTitles-Detail 2 3 2 2 4 5 2 2 3" xfId="28639"/>
    <cellStyle name="RowTitles-Detail 2 3 2 2 4 5 2 3" xfId="28640"/>
    <cellStyle name="RowTitles-Detail 2 3 2 2 4 5 2 3 2" xfId="28641"/>
    <cellStyle name="RowTitles-Detail 2 3 2 2 4 5 2 3 2 2" xfId="28642"/>
    <cellStyle name="RowTitles-Detail 2 3 2 2 4 5 2 4" xfId="28643"/>
    <cellStyle name="RowTitles-Detail 2 3 2 2 4 5 2 4 2" xfId="28644"/>
    <cellStyle name="RowTitles-Detail 2 3 2 2 4 5 2 5" xfId="28645"/>
    <cellStyle name="RowTitles-Detail 2 3 2 2 4 5 3" xfId="28646"/>
    <cellStyle name="RowTitles-Detail 2 3 2 2 4 5 3 2" xfId="28647"/>
    <cellStyle name="RowTitles-Detail 2 3 2 2 4 5 3 2 2" xfId="28648"/>
    <cellStyle name="RowTitles-Detail 2 3 2 2 4 5 3 2 2 2" xfId="28649"/>
    <cellStyle name="RowTitles-Detail 2 3 2 2 4 5 3 2 3" xfId="28650"/>
    <cellStyle name="RowTitles-Detail 2 3 2 2 4 5 3 3" xfId="28651"/>
    <cellStyle name="RowTitles-Detail 2 3 2 2 4 5 3 3 2" xfId="28652"/>
    <cellStyle name="RowTitles-Detail 2 3 2 2 4 5 3 3 2 2" xfId="28653"/>
    <cellStyle name="RowTitles-Detail 2 3 2 2 4 5 3 4" xfId="28654"/>
    <cellStyle name="RowTitles-Detail 2 3 2 2 4 5 3 4 2" xfId="28655"/>
    <cellStyle name="RowTitles-Detail 2 3 2 2 4 5 3 5" xfId="28656"/>
    <cellStyle name="RowTitles-Detail 2 3 2 2 4 5 4" xfId="28657"/>
    <cellStyle name="RowTitles-Detail 2 3 2 2 4 5 4 2" xfId="28658"/>
    <cellStyle name="RowTitles-Detail 2 3 2 2 4 5 4 2 2" xfId="28659"/>
    <cellStyle name="RowTitles-Detail 2 3 2 2 4 5 4 3" xfId="28660"/>
    <cellStyle name="RowTitles-Detail 2 3 2 2 4 5 5" xfId="28661"/>
    <cellStyle name="RowTitles-Detail 2 3 2 2 4 5 5 2" xfId="28662"/>
    <cellStyle name="RowTitles-Detail 2 3 2 2 4 5 5 2 2" xfId="28663"/>
    <cellStyle name="RowTitles-Detail 2 3 2 2 4 5 6" xfId="28664"/>
    <cellStyle name="RowTitles-Detail 2 3 2 2 4 5 6 2" xfId="28665"/>
    <cellStyle name="RowTitles-Detail 2 3 2 2 4 5 7" xfId="28666"/>
    <cellStyle name="RowTitles-Detail 2 3 2 2 4 6" xfId="28667"/>
    <cellStyle name="RowTitles-Detail 2 3 2 2 4 6 2" xfId="28668"/>
    <cellStyle name="RowTitles-Detail 2 3 2 2 4 6 2 2" xfId="28669"/>
    <cellStyle name="RowTitles-Detail 2 3 2 2 4 6 2 2 2" xfId="28670"/>
    <cellStyle name="RowTitles-Detail 2 3 2 2 4 6 2 2 2 2" xfId="28671"/>
    <cellStyle name="RowTitles-Detail 2 3 2 2 4 6 2 2 3" xfId="28672"/>
    <cellStyle name="RowTitles-Detail 2 3 2 2 4 6 2 3" xfId="28673"/>
    <cellStyle name="RowTitles-Detail 2 3 2 2 4 6 2 3 2" xfId="28674"/>
    <cellStyle name="RowTitles-Detail 2 3 2 2 4 6 2 3 2 2" xfId="28675"/>
    <cellStyle name="RowTitles-Detail 2 3 2 2 4 6 2 4" xfId="28676"/>
    <cellStyle name="RowTitles-Detail 2 3 2 2 4 6 2 4 2" xfId="28677"/>
    <cellStyle name="RowTitles-Detail 2 3 2 2 4 6 2 5" xfId="28678"/>
    <cellStyle name="RowTitles-Detail 2 3 2 2 4 6 3" xfId="28679"/>
    <cellStyle name="RowTitles-Detail 2 3 2 2 4 6 3 2" xfId="28680"/>
    <cellStyle name="RowTitles-Detail 2 3 2 2 4 6 3 2 2" xfId="28681"/>
    <cellStyle name="RowTitles-Detail 2 3 2 2 4 6 3 2 2 2" xfId="28682"/>
    <cellStyle name="RowTitles-Detail 2 3 2 2 4 6 3 2 3" xfId="28683"/>
    <cellStyle name="RowTitles-Detail 2 3 2 2 4 6 3 3" xfId="28684"/>
    <cellStyle name="RowTitles-Detail 2 3 2 2 4 6 3 3 2" xfId="28685"/>
    <cellStyle name="RowTitles-Detail 2 3 2 2 4 6 3 3 2 2" xfId="28686"/>
    <cellStyle name="RowTitles-Detail 2 3 2 2 4 6 3 4" xfId="28687"/>
    <cellStyle name="RowTitles-Detail 2 3 2 2 4 6 3 4 2" xfId="28688"/>
    <cellStyle name="RowTitles-Detail 2 3 2 2 4 6 3 5" xfId="28689"/>
    <cellStyle name="RowTitles-Detail 2 3 2 2 4 6 4" xfId="28690"/>
    <cellStyle name="RowTitles-Detail 2 3 2 2 4 6 4 2" xfId="28691"/>
    <cellStyle name="RowTitles-Detail 2 3 2 2 4 6 4 2 2" xfId="28692"/>
    <cellStyle name="RowTitles-Detail 2 3 2 2 4 6 4 3" xfId="28693"/>
    <cellStyle name="RowTitles-Detail 2 3 2 2 4 6 5" xfId="28694"/>
    <cellStyle name="RowTitles-Detail 2 3 2 2 4 6 5 2" xfId="28695"/>
    <cellStyle name="RowTitles-Detail 2 3 2 2 4 6 5 2 2" xfId="28696"/>
    <cellStyle name="RowTitles-Detail 2 3 2 2 4 6 6" xfId="28697"/>
    <cellStyle name="RowTitles-Detail 2 3 2 2 4 6 6 2" xfId="28698"/>
    <cellStyle name="RowTitles-Detail 2 3 2 2 4 6 7" xfId="28699"/>
    <cellStyle name="RowTitles-Detail 2 3 2 2 4 7" xfId="28700"/>
    <cellStyle name="RowTitles-Detail 2 3 2 2 4 7 2" xfId="28701"/>
    <cellStyle name="RowTitles-Detail 2 3 2 2 4 7 2 2" xfId="28702"/>
    <cellStyle name="RowTitles-Detail 2 3 2 2 4 7 2 2 2" xfId="28703"/>
    <cellStyle name="RowTitles-Detail 2 3 2 2 4 7 2 3" xfId="28704"/>
    <cellStyle name="RowTitles-Detail 2 3 2 2 4 7 3" xfId="28705"/>
    <cellStyle name="RowTitles-Detail 2 3 2 2 4 7 3 2" xfId="28706"/>
    <cellStyle name="RowTitles-Detail 2 3 2 2 4 7 3 2 2" xfId="28707"/>
    <cellStyle name="RowTitles-Detail 2 3 2 2 4 7 4" xfId="28708"/>
    <cellStyle name="RowTitles-Detail 2 3 2 2 4 7 4 2" xfId="28709"/>
    <cellStyle name="RowTitles-Detail 2 3 2 2 4 7 5" xfId="28710"/>
    <cellStyle name="RowTitles-Detail 2 3 2 2 4 8" xfId="28711"/>
    <cellStyle name="RowTitles-Detail 2 3 2 2 4 8 2" xfId="28712"/>
    <cellStyle name="RowTitles-Detail 2 3 2 2 4 9" xfId="28713"/>
    <cellStyle name="RowTitles-Detail 2 3 2 2 4 9 2" xfId="28714"/>
    <cellStyle name="RowTitles-Detail 2 3 2 2 4 9 2 2" xfId="28715"/>
    <cellStyle name="RowTitles-Detail 2 3 2 2 4_STUD aligned by INSTIT" xfId="28716"/>
    <cellStyle name="RowTitles-Detail 2 3 2 2 5" xfId="28717"/>
    <cellStyle name="RowTitles-Detail 2 3 2 2 5 2" xfId="28718"/>
    <cellStyle name="RowTitles-Detail 2 3 2 2 5 2 2" xfId="28719"/>
    <cellStyle name="RowTitles-Detail 2 3 2 2 5 2 2 2" xfId="28720"/>
    <cellStyle name="RowTitles-Detail 2 3 2 2 5 2 2 2 2" xfId="28721"/>
    <cellStyle name="RowTitles-Detail 2 3 2 2 5 2 2 3" xfId="28722"/>
    <cellStyle name="RowTitles-Detail 2 3 2 2 5 2 3" xfId="28723"/>
    <cellStyle name="RowTitles-Detail 2 3 2 2 5 2 3 2" xfId="28724"/>
    <cellStyle name="RowTitles-Detail 2 3 2 2 5 2 3 2 2" xfId="28725"/>
    <cellStyle name="RowTitles-Detail 2 3 2 2 5 2 4" xfId="28726"/>
    <cellStyle name="RowTitles-Detail 2 3 2 2 5 2 4 2" xfId="28727"/>
    <cellStyle name="RowTitles-Detail 2 3 2 2 5 2 5" xfId="28728"/>
    <cellStyle name="RowTitles-Detail 2 3 2 2 5 3" xfId="28729"/>
    <cellStyle name="RowTitles-Detail 2 3 2 2 5 3 2" xfId="28730"/>
    <cellStyle name="RowTitles-Detail 2 3 2 2 5 3 2 2" xfId="28731"/>
    <cellStyle name="RowTitles-Detail 2 3 2 2 5 3 2 2 2" xfId="28732"/>
    <cellStyle name="RowTitles-Detail 2 3 2 2 5 3 2 3" xfId="28733"/>
    <cellStyle name="RowTitles-Detail 2 3 2 2 5 3 3" xfId="28734"/>
    <cellStyle name="RowTitles-Detail 2 3 2 2 5 3 3 2" xfId="28735"/>
    <cellStyle name="RowTitles-Detail 2 3 2 2 5 3 3 2 2" xfId="28736"/>
    <cellStyle name="RowTitles-Detail 2 3 2 2 5 3 4" xfId="28737"/>
    <cellStyle name="RowTitles-Detail 2 3 2 2 5 3 4 2" xfId="28738"/>
    <cellStyle name="RowTitles-Detail 2 3 2 2 5 3 5" xfId="28739"/>
    <cellStyle name="RowTitles-Detail 2 3 2 2 5 4" xfId="28740"/>
    <cellStyle name="RowTitles-Detail 2 3 2 2 5 4 2" xfId="28741"/>
    <cellStyle name="RowTitles-Detail 2 3 2 2 5 5" xfId="28742"/>
    <cellStyle name="RowTitles-Detail 2 3 2 2 5 5 2" xfId="28743"/>
    <cellStyle name="RowTitles-Detail 2 3 2 2 5 5 2 2" xfId="28744"/>
    <cellStyle name="RowTitles-Detail 2 3 2 2 5 5 3" xfId="28745"/>
    <cellStyle name="RowTitles-Detail 2 3 2 2 5 6" xfId="28746"/>
    <cellStyle name="RowTitles-Detail 2 3 2 2 5 6 2" xfId="28747"/>
    <cellStyle name="RowTitles-Detail 2 3 2 2 5 6 2 2" xfId="28748"/>
    <cellStyle name="RowTitles-Detail 2 3 2 2 6" xfId="28749"/>
    <cellStyle name="RowTitles-Detail 2 3 2 2 6 2" xfId="28750"/>
    <cellStyle name="RowTitles-Detail 2 3 2 2 6 2 2" xfId="28751"/>
    <cellStyle name="RowTitles-Detail 2 3 2 2 6 2 2 2" xfId="28752"/>
    <cellStyle name="RowTitles-Detail 2 3 2 2 6 2 2 2 2" xfId="28753"/>
    <cellStyle name="RowTitles-Detail 2 3 2 2 6 2 2 3" xfId="28754"/>
    <cellStyle name="RowTitles-Detail 2 3 2 2 6 2 3" xfId="28755"/>
    <cellStyle name="RowTitles-Detail 2 3 2 2 6 2 3 2" xfId="28756"/>
    <cellStyle name="RowTitles-Detail 2 3 2 2 6 2 3 2 2" xfId="28757"/>
    <cellStyle name="RowTitles-Detail 2 3 2 2 6 2 4" xfId="28758"/>
    <cellStyle name="RowTitles-Detail 2 3 2 2 6 2 4 2" xfId="28759"/>
    <cellStyle name="RowTitles-Detail 2 3 2 2 6 2 5" xfId="28760"/>
    <cellStyle name="RowTitles-Detail 2 3 2 2 6 3" xfId="28761"/>
    <cellStyle name="RowTitles-Detail 2 3 2 2 6 3 2" xfId="28762"/>
    <cellStyle name="RowTitles-Detail 2 3 2 2 6 3 2 2" xfId="28763"/>
    <cellStyle name="RowTitles-Detail 2 3 2 2 6 3 2 2 2" xfId="28764"/>
    <cellStyle name="RowTitles-Detail 2 3 2 2 6 3 2 3" xfId="28765"/>
    <cellStyle name="RowTitles-Detail 2 3 2 2 6 3 3" xfId="28766"/>
    <cellStyle name="RowTitles-Detail 2 3 2 2 6 3 3 2" xfId="28767"/>
    <cellStyle name="RowTitles-Detail 2 3 2 2 6 3 3 2 2" xfId="28768"/>
    <cellStyle name="RowTitles-Detail 2 3 2 2 6 3 4" xfId="28769"/>
    <cellStyle name="RowTitles-Detail 2 3 2 2 6 3 4 2" xfId="28770"/>
    <cellStyle name="RowTitles-Detail 2 3 2 2 6 3 5" xfId="28771"/>
    <cellStyle name="RowTitles-Detail 2 3 2 2 6 4" xfId="28772"/>
    <cellStyle name="RowTitles-Detail 2 3 2 2 6 4 2" xfId="28773"/>
    <cellStyle name="RowTitles-Detail 2 3 2 2 6 5" xfId="28774"/>
    <cellStyle name="RowTitles-Detail 2 3 2 2 6 5 2" xfId="28775"/>
    <cellStyle name="RowTitles-Detail 2 3 2 2 6 5 2 2" xfId="28776"/>
    <cellStyle name="RowTitles-Detail 2 3 2 2 6 6" xfId="28777"/>
    <cellStyle name="RowTitles-Detail 2 3 2 2 6 6 2" xfId="28778"/>
    <cellStyle name="RowTitles-Detail 2 3 2 2 6 7" xfId="28779"/>
    <cellStyle name="RowTitles-Detail 2 3 2 2 7" xfId="28780"/>
    <cellStyle name="RowTitles-Detail 2 3 2 2 7 2" xfId="28781"/>
    <cellStyle name="RowTitles-Detail 2 3 2 2 7 2 2" xfId="28782"/>
    <cellStyle name="RowTitles-Detail 2 3 2 2 7 2 2 2" xfId="28783"/>
    <cellStyle name="RowTitles-Detail 2 3 2 2 7 2 2 2 2" xfId="28784"/>
    <cellStyle name="RowTitles-Detail 2 3 2 2 7 2 2 3" xfId="28785"/>
    <cellStyle name="RowTitles-Detail 2 3 2 2 7 2 3" xfId="28786"/>
    <cellStyle name="RowTitles-Detail 2 3 2 2 7 2 3 2" xfId="28787"/>
    <cellStyle name="RowTitles-Detail 2 3 2 2 7 2 3 2 2" xfId="28788"/>
    <cellStyle name="RowTitles-Detail 2 3 2 2 7 2 4" xfId="28789"/>
    <cellStyle name="RowTitles-Detail 2 3 2 2 7 2 4 2" xfId="28790"/>
    <cellStyle name="RowTitles-Detail 2 3 2 2 7 2 5" xfId="28791"/>
    <cellStyle name="RowTitles-Detail 2 3 2 2 7 3" xfId="28792"/>
    <cellStyle name="RowTitles-Detail 2 3 2 2 7 3 2" xfId="28793"/>
    <cellStyle name="RowTitles-Detail 2 3 2 2 7 3 2 2" xfId="28794"/>
    <cellStyle name="RowTitles-Detail 2 3 2 2 7 3 2 2 2" xfId="28795"/>
    <cellStyle name="RowTitles-Detail 2 3 2 2 7 3 2 3" xfId="28796"/>
    <cellStyle name="RowTitles-Detail 2 3 2 2 7 3 3" xfId="28797"/>
    <cellStyle name="RowTitles-Detail 2 3 2 2 7 3 3 2" xfId="28798"/>
    <cellStyle name="RowTitles-Detail 2 3 2 2 7 3 3 2 2" xfId="28799"/>
    <cellStyle name="RowTitles-Detail 2 3 2 2 7 3 4" xfId="28800"/>
    <cellStyle name="RowTitles-Detail 2 3 2 2 7 3 4 2" xfId="28801"/>
    <cellStyle name="RowTitles-Detail 2 3 2 2 7 3 5" xfId="28802"/>
    <cellStyle name="RowTitles-Detail 2 3 2 2 7 4" xfId="28803"/>
    <cellStyle name="RowTitles-Detail 2 3 2 2 7 4 2" xfId="28804"/>
    <cellStyle name="RowTitles-Detail 2 3 2 2 7 5" xfId="28805"/>
    <cellStyle name="RowTitles-Detail 2 3 2 2 7 5 2" xfId="28806"/>
    <cellStyle name="RowTitles-Detail 2 3 2 2 7 5 2 2" xfId="28807"/>
    <cellStyle name="RowTitles-Detail 2 3 2 2 7 5 3" xfId="28808"/>
    <cellStyle name="RowTitles-Detail 2 3 2 2 7 6" xfId="28809"/>
    <cellStyle name="RowTitles-Detail 2 3 2 2 7 6 2" xfId="28810"/>
    <cellStyle name="RowTitles-Detail 2 3 2 2 7 6 2 2" xfId="28811"/>
    <cellStyle name="RowTitles-Detail 2 3 2 2 7 7" xfId="28812"/>
    <cellStyle name="RowTitles-Detail 2 3 2 2 7 7 2" xfId="28813"/>
    <cellStyle name="RowTitles-Detail 2 3 2 2 7 8" xfId="28814"/>
    <cellStyle name="RowTitles-Detail 2 3 2 2 8" xfId="28815"/>
    <cellStyle name="RowTitles-Detail 2 3 2 2 8 2" xfId="28816"/>
    <cellStyle name="RowTitles-Detail 2 3 2 2 8 2 2" xfId="28817"/>
    <cellStyle name="RowTitles-Detail 2 3 2 2 8 2 2 2" xfId="28818"/>
    <cellStyle name="RowTitles-Detail 2 3 2 2 8 2 2 2 2" xfId="28819"/>
    <cellStyle name="RowTitles-Detail 2 3 2 2 8 2 2 3" xfId="28820"/>
    <cellStyle name="RowTitles-Detail 2 3 2 2 8 2 3" xfId="28821"/>
    <cellStyle name="RowTitles-Detail 2 3 2 2 8 2 3 2" xfId="28822"/>
    <cellStyle name="RowTitles-Detail 2 3 2 2 8 2 3 2 2" xfId="28823"/>
    <cellStyle name="RowTitles-Detail 2 3 2 2 8 2 4" xfId="28824"/>
    <cellStyle name="RowTitles-Detail 2 3 2 2 8 2 4 2" xfId="28825"/>
    <cellStyle name="RowTitles-Detail 2 3 2 2 8 2 5" xfId="28826"/>
    <cellStyle name="RowTitles-Detail 2 3 2 2 8 3" xfId="28827"/>
    <cellStyle name="RowTitles-Detail 2 3 2 2 8 3 2" xfId="28828"/>
    <cellStyle name="RowTitles-Detail 2 3 2 2 8 3 2 2" xfId="28829"/>
    <cellStyle name="RowTitles-Detail 2 3 2 2 8 3 2 2 2" xfId="28830"/>
    <cellStyle name="RowTitles-Detail 2 3 2 2 8 3 2 3" xfId="28831"/>
    <cellStyle name="RowTitles-Detail 2 3 2 2 8 3 3" xfId="28832"/>
    <cellStyle name="RowTitles-Detail 2 3 2 2 8 3 3 2" xfId="28833"/>
    <cellStyle name="RowTitles-Detail 2 3 2 2 8 3 3 2 2" xfId="28834"/>
    <cellStyle name="RowTitles-Detail 2 3 2 2 8 3 4" xfId="28835"/>
    <cellStyle name="RowTitles-Detail 2 3 2 2 8 3 4 2" xfId="28836"/>
    <cellStyle name="RowTitles-Detail 2 3 2 2 8 3 5" xfId="28837"/>
    <cellStyle name="RowTitles-Detail 2 3 2 2 8 4" xfId="28838"/>
    <cellStyle name="RowTitles-Detail 2 3 2 2 8 4 2" xfId="28839"/>
    <cellStyle name="RowTitles-Detail 2 3 2 2 8 4 2 2" xfId="28840"/>
    <cellStyle name="RowTitles-Detail 2 3 2 2 8 4 3" xfId="28841"/>
    <cellStyle name="RowTitles-Detail 2 3 2 2 8 5" xfId="28842"/>
    <cellStyle name="RowTitles-Detail 2 3 2 2 8 5 2" xfId="28843"/>
    <cellStyle name="RowTitles-Detail 2 3 2 2 8 5 2 2" xfId="28844"/>
    <cellStyle name="RowTitles-Detail 2 3 2 2 8 6" xfId="28845"/>
    <cellStyle name="RowTitles-Detail 2 3 2 2 8 6 2" xfId="28846"/>
    <cellStyle name="RowTitles-Detail 2 3 2 2 8 7" xfId="28847"/>
    <cellStyle name="RowTitles-Detail 2 3 2 2 9" xfId="28848"/>
    <cellStyle name="RowTitles-Detail 2 3 2 2 9 2" xfId="28849"/>
    <cellStyle name="RowTitles-Detail 2 3 2 2 9 2 2" xfId="28850"/>
    <cellStyle name="RowTitles-Detail 2 3 2 2 9 2 2 2" xfId="28851"/>
    <cellStyle name="RowTitles-Detail 2 3 2 2 9 2 2 2 2" xfId="28852"/>
    <cellStyle name="RowTitles-Detail 2 3 2 2 9 2 2 3" xfId="28853"/>
    <cellStyle name="RowTitles-Detail 2 3 2 2 9 2 3" xfId="28854"/>
    <cellStyle name="RowTitles-Detail 2 3 2 2 9 2 3 2" xfId="28855"/>
    <cellStyle name="RowTitles-Detail 2 3 2 2 9 2 3 2 2" xfId="28856"/>
    <cellStyle name="RowTitles-Detail 2 3 2 2 9 2 4" xfId="28857"/>
    <cellStyle name="RowTitles-Detail 2 3 2 2 9 2 4 2" xfId="28858"/>
    <cellStyle name="RowTitles-Detail 2 3 2 2 9 2 5" xfId="28859"/>
    <cellStyle name="RowTitles-Detail 2 3 2 2 9 3" xfId="28860"/>
    <cellStyle name="RowTitles-Detail 2 3 2 2 9 3 2" xfId="28861"/>
    <cellStyle name="RowTitles-Detail 2 3 2 2 9 3 2 2" xfId="28862"/>
    <cellStyle name="RowTitles-Detail 2 3 2 2 9 3 2 2 2" xfId="28863"/>
    <cellStyle name="RowTitles-Detail 2 3 2 2 9 3 2 3" xfId="28864"/>
    <cellStyle name="RowTitles-Detail 2 3 2 2 9 3 3" xfId="28865"/>
    <cellStyle name="RowTitles-Detail 2 3 2 2 9 3 3 2" xfId="28866"/>
    <cellStyle name="RowTitles-Detail 2 3 2 2 9 3 3 2 2" xfId="28867"/>
    <cellStyle name="RowTitles-Detail 2 3 2 2 9 3 4" xfId="28868"/>
    <cellStyle name="RowTitles-Detail 2 3 2 2 9 3 4 2" xfId="28869"/>
    <cellStyle name="RowTitles-Detail 2 3 2 2 9 3 5" xfId="28870"/>
    <cellStyle name="RowTitles-Detail 2 3 2 2 9 4" xfId="28871"/>
    <cellStyle name="RowTitles-Detail 2 3 2 2 9 4 2" xfId="28872"/>
    <cellStyle name="RowTitles-Detail 2 3 2 2 9 4 2 2" xfId="28873"/>
    <cellStyle name="RowTitles-Detail 2 3 2 2 9 4 3" xfId="28874"/>
    <cellStyle name="RowTitles-Detail 2 3 2 2 9 5" xfId="28875"/>
    <cellStyle name="RowTitles-Detail 2 3 2 2 9 5 2" xfId="28876"/>
    <cellStyle name="RowTitles-Detail 2 3 2 2 9 5 2 2" xfId="28877"/>
    <cellStyle name="RowTitles-Detail 2 3 2 2 9 6" xfId="28878"/>
    <cellStyle name="RowTitles-Detail 2 3 2 2 9 6 2" xfId="28879"/>
    <cellStyle name="RowTitles-Detail 2 3 2 2 9 7" xfId="28880"/>
    <cellStyle name="RowTitles-Detail 2 3 2 2_STUD aligned by INSTIT" xfId="28881"/>
    <cellStyle name="RowTitles-Detail 2 3 2 3" xfId="28882"/>
    <cellStyle name="RowTitles-Detail 2 3 2 3 2" xfId="28883"/>
    <cellStyle name="RowTitles-Detail 2 3 2 3 2 2" xfId="28884"/>
    <cellStyle name="RowTitles-Detail 2 3 2 3 2 2 2" xfId="28885"/>
    <cellStyle name="RowTitles-Detail 2 3 2 3 2 2 2 2" xfId="28886"/>
    <cellStyle name="RowTitles-Detail 2 3 2 3 2 2 2 2 2" xfId="28887"/>
    <cellStyle name="RowTitles-Detail 2 3 2 3 2 2 2 3" xfId="28888"/>
    <cellStyle name="RowTitles-Detail 2 3 2 3 2 2 3" xfId="28889"/>
    <cellStyle name="RowTitles-Detail 2 3 2 3 2 2 3 2" xfId="28890"/>
    <cellStyle name="RowTitles-Detail 2 3 2 3 2 2 3 2 2" xfId="28891"/>
    <cellStyle name="RowTitles-Detail 2 3 2 3 2 2 4" xfId="28892"/>
    <cellStyle name="RowTitles-Detail 2 3 2 3 2 2 4 2" xfId="28893"/>
    <cellStyle name="RowTitles-Detail 2 3 2 3 2 2 5" xfId="28894"/>
    <cellStyle name="RowTitles-Detail 2 3 2 3 2 3" xfId="28895"/>
    <cellStyle name="RowTitles-Detail 2 3 2 3 2 3 2" xfId="28896"/>
    <cellStyle name="RowTitles-Detail 2 3 2 3 2 3 2 2" xfId="28897"/>
    <cellStyle name="RowTitles-Detail 2 3 2 3 2 3 2 2 2" xfId="28898"/>
    <cellStyle name="RowTitles-Detail 2 3 2 3 2 3 2 3" xfId="28899"/>
    <cellStyle name="RowTitles-Detail 2 3 2 3 2 3 3" xfId="28900"/>
    <cellStyle name="RowTitles-Detail 2 3 2 3 2 3 3 2" xfId="28901"/>
    <cellStyle name="RowTitles-Detail 2 3 2 3 2 3 3 2 2" xfId="28902"/>
    <cellStyle name="RowTitles-Detail 2 3 2 3 2 3 4" xfId="28903"/>
    <cellStyle name="RowTitles-Detail 2 3 2 3 2 3 4 2" xfId="28904"/>
    <cellStyle name="RowTitles-Detail 2 3 2 3 2 3 5" xfId="28905"/>
    <cellStyle name="RowTitles-Detail 2 3 2 3 2 4" xfId="28906"/>
    <cellStyle name="RowTitles-Detail 2 3 2 3 2 4 2" xfId="28907"/>
    <cellStyle name="RowTitles-Detail 2 3 2 3 2 5" xfId="28908"/>
    <cellStyle name="RowTitles-Detail 2 3 2 3 2 5 2" xfId="28909"/>
    <cellStyle name="RowTitles-Detail 2 3 2 3 2 5 2 2" xfId="28910"/>
    <cellStyle name="RowTitles-Detail 2 3 2 3 3" xfId="28911"/>
    <cellStyle name="RowTitles-Detail 2 3 2 3 3 2" xfId="28912"/>
    <cellStyle name="RowTitles-Detail 2 3 2 3 3 2 2" xfId="28913"/>
    <cellStyle name="RowTitles-Detail 2 3 2 3 3 2 2 2" xfId="28914"/>
    <cellStyle name="RowTitles-Detail 2 3 2 3 3 2 2 2 2" xfId="28915"/>
    <cellStyle name="RowTitles-Detail 2 3 2 3 3 2 2 3" xfId="28916"/>
    <cellStyle name="RowTitles-Detail 2 3 2 3 3 2 3" xfId="28917"/>
    <cellStyle name="RowTitles-Detail 2 3 2 3 3 2 3 2" xfId="28918"/>
    <cellStyle name="RowTitles-Detail 2 3 2 3 3 2 3 2 2" xfId="28919"/>
    <cellStyle name="RowTitles-Detail 2 3 2 3 3 2 4" xfId="28920"/>
    <cellStyle name="RowTitles-Detail 2 3 2 3 3 2 4 2" xfId="28921"/>
    <cellStyle name="RowTitles-Detail 2 3 2 3 3 2 5" xfId="28922"/>
    <cellStyle name="RowTitles-Detail 2 3 2 3 3 3" xfId="28923"/>
    <cellStyle name="RowTitles-Detail 2 3 2 3 3 3 2" xfId="28924"/>
    <cellStyle name="RowTitles-Detail 2 3 2 3 3 3 2 2" xfId="28925"/>
    <cellStyle name="RowTitles-Detail 2 3 2 3 3 3 2 2 2" xfId="28926"/>
    <cellStyle name="RowTitles-Detail 2 3 2 3 3 3 2 3" xfId="28927"/>
    <cellStyle name="RowTitles-Detail 2 3 2 3 3 3 3" xfId="28928"/>
    <cellStyle name="RowTitles-Detail 2 3 2 3 3 3 3 2" xfId="28929"/>
    <cellStyle name="RowTitles-Detail 2 3 2 3 3 3 3 2 2" xfId="28930"/>
    <cellStyle name="RowTitles-Detail 2 3 2 3 3 3 4" xfId="28931"/>
    <cellStyle name="RowTitles-Detail 2 3 2 3 3 3 4 2" xfId="28932"/>
    <cellStyle name="RowTitles-Detail 2 3 2 3 3 3 5" xfId="28933"/>
    <cellStyle name="RowTitles-Detail 2 3 2 3 3 4" xfId="28934"/>
    <cellStyle name="RowTitles-Detail 2 3 2 3 3 4 2" xfId="28935"/>
    <cellStyle name="RowTitles-Detail 2 3 2 3 3 5" xfId="28936"/>
    <cellStyle name="RowTitles-Detail 2 3 2 3 3 5 2" xfId="28937"/>
    <cellStyle name="RowTitles-Detail 2 3 2 3 3 5 2 2" xfId="28938"/>
    <cellStyle name="RowTitles-Detail 2 3 2 3 3 5 3" xfId="28939"/>
    <cellStyle name="RowTitles-Detail 2 3 2 3 3 6" xfId="28940"/>
    <cellStyle name="RowTitles-Detail 2 3 2 3 3 6 2" xfId="28941"/>
    <cellStyle name="RowTitles-Detail 2 3 2 3 3 6 2 2" xfId="28942"/>
    <cellStyle name="RowTitles-Detail 2 3 2 3 3 7" xfId="28943"/>
    <cellStyle name="RowTitles-Detail 2 3 2 3 3 7 2" xfId="28944"/>
    <cellStyle name="RowTitles-Detail 2 3 2 3 3 8" xfId="28945"/>
    <cellStyle name="RowTitles-Detail 2 3 2 3 4" xfId="28946"/>
    <cellStyle name="RowTitles-Detail 2 3 2 3 4 2" xfId="28947"/>
    <cellStyle name="RowTitles-Detail 2 3 2 3 4 2 2" xfId="28948"/>
    <cellStyle name="RowTitles-Detail 2 3 2 3 4 2 2 2" xfId="28949"/>
    <cellStyle name="RowTitles-Detail 2 3 2 3 4 2 2 2 2" xfId="28950"/>
    <cellStyle name="RowTitles-Detail 2 3 2 3 4 2 2 3" xfId="28951"/>
    <cellStyle name="RowTitles-Detail 2 3 2 3 4 2 3" xfId="28952"/>
    <cellStyle name="RowTitles-Detail 2 3 2 3 4 2 3 2" xfId="28953"/>
    <cellStyle name="RowTitles-Detail 2 3 2 3 4 2 3 2 2" xfId="28954"/>
    <cellStyle name="RowTitles-Detail 2 3 2 3 4 2 4" xfId="28955"/>
    <cellStyle name="RowTitles-Detail 2 3 2 3 4 2 4 2" xfId="28956"/>
    <cellStyle name="RowTitles-Detail 2 3 2 3 4 2 5" xfId="28957"/>
    <cellStyle name="RowTitles-Detail 2 3 2 3 4 3" xfId="28958"/>
    <cellStyle name="RowTitles-Detail 2 3 2 3 4 3 2" xfId="28959"/>
    <cellStyle name="RowTitles-Detail 2 3 2 3 4 3 2 2" xfId="28960"/>
    <cellStyle name="RowTitles-Detail 2 3 2 3 4 3 2 2 2" xfId="28961"/>
    <cellStyle name="RowTitles-Detail 2 3 2 3 4 3 2 3" xfId="28962"/>
    <cellStyle name="RowTitles-Detail 2 3 2 3 4 3 3" xfId="28963"/>
    <cellStyle name="RowTitles-Detail 2 3 2 3 4 3 3 2" xfId="28964"/>
    <cellStyle name="RowTitles-Detail 2 3 2 3 4 3 3 2 2" xfId="28965"/>
    <cellStyle name="RowTitles-Detail 2 3 2 3 4 3 4" xfId="28966"/>
    <cellStyle name="RowTitles-Detail 2 3 2 3 4 3 4 2" xfId="28967"/>
    <cellStyle name="RowTitles-Detail 2 3 2 3 4 3 5" xfId="28968"/>
    <cellStyle name="RowTitles-Detail 2 3 2 3 4 4" xfId="28969"/>
    <cellStyle name="RowTitles-Detail 2 3 2 3 4 4 2" xfId="28970"/>
    <cellStyle name="RowTitles-Detail 2 3 2 3 4 4 2 2" xfId="28971"/>
    <cellStyle name="RowTitles-Detail 2 3 2 3 4 4 3" xfId="28972"/>
    <cellStyle name="RowTitles-Detail 2 3 2 3 4 5" xfId="28973"/>
    <cellStyle name="RowTitles-Detail 2 3 2 3 4 5 2" xfId="28974"/>
    <cellStyle name="RowTitles-Detail 2 3 2 3 4 5 2 2" xfId="28975"/>
    <cellStyle name="RowTitles-Detail 2 3 2 3 4 6" xfId="28976"/>
    <cellStyle name="RowTitles-Detail 2 3 2 3 4 6 2" xfId="28977"/>
    <cellStyle name="RowTitles-Detail 2 3 2 3 4 7" xfId="28978"/>
    <cellStyle name="RowTitles-Detail 2 3 2 3 5" xfId="28979"/>
    <cellStyle name="RowTitles-Detail 2 3 2 3 5 2" xfId="28980"/>
    <cellStyle name="RowTitles-Detail 2 3 2 3 5 2 2" xfId="28981"/>
    <cellStyle name="RowTitles-Detail 2 3 2 3 5 2 2 2" xfId="28982"/>
    <cellStyle name="RowTitles-Detail 2 3 2 3 5 2 2 2 2" xfId="28983"/>
    <cellStyle name="RowTitles-Detail 2 3 2 3 5 2 2 3" xfId="28984"/>
    <cellStyle name="RowTitles-Detail 2 3 2 3 5 2 3" xfId="28985"/>
    <cellStyle name="RowTitles-Detail 2 3 2 3 5 2 3 2" xfId="28986"/>
    <cellStyle name="RowTitles-Detail 2 3 2 3 5 2 3 2 2" xfId="28987"/>
    <cellStyle name="RowTitles-Detail 2 3 2 3 5 2 4" xfId="28988"/>
    <cellStyle name="RowTitles-Detail 2 3 2 3 5 2 4 2" xfId="28989"/>
    <cellStyle name="RowTitles-Detail 2 3 2 3 5 2 5" xfId="28990"/>
    <cellStyle name="RowTitles-Detail 2 3 2 3 5 3" xfId="28991"/>
    <cellStyle name="RowTitles-Detail 2 3 2 3 5 3 2" xfId="28992"/>
    <cellStyle name="RowTitles-Detail 2 3 2 3 5 3 2 2" xfId="28993"/>
    <cellStyle name="RowTitles-Detail 2 3 2 3 5 3 2 2 2" xfId="28994"/>
    <cellStyle name="RowTitles-Detail 2 3 2 3 5 3 2 3" xfId="28995"/>
    <cellStyle name="RowTitles-Detail 2 3 2 3 5 3 3" xfId="28996"/>
    <cellStyle name="RowTitles-Detail 2 3 2 3 5 3 3 2" xfId="28997"/>
    <cellStyle name="RowTitles-Detail 2 3 2 3 5 3 3 2 2" xfId="28998"/>
    <cellStyle name="RowTitles-Detail 2 3 2 3 5 3 4" xfId="28999"/>
    <cellStyle name="RowTitles-Detail 2 3 2 3 5 3 4 2" xfId="29000"/>
    <cellStyle name="RowTitles-Detail 2 3 2 3 5 3 5" xfId="29001"/>
    <cellStyle name="RowTitles-Detail 2 3 2 3 5 4" xfId="29002"/>
    <cellStyle name="RowTitles-Detail 2 3 2 3 5 4 2" xfId="29003"/>
    <cellStyle name="RowTitles-Detail 2 3 2 3 5 4 2 2" xfId="29004"/>
    <cellStyle name="RowTitles-Detail 2 3 2 3 5 4 3" xfId="29005"/>
    <cellStyle name="RowTitles-Detail 2 3 2 3 5 5" xfId="29006"/>
    <cellStyle name="RowTitles-Detail 2 3 2 3 5 5 2" xfId="29007"/>
    <cellStyle name="RowTitles-Detail 2 3 2 3 5 5 2 2" xfId="29008"/>
    <cellStyle name="RowTitles-Detail 2 3 2 3 5 6" xfId="29009"/>
    <cellStyle name="RowTitles-Detail 2 3 2 3 5 6 2" xfId="29010"/>
    <cellStyle name="RowTitles-Detail 2 3 2 3 5 7" xfId="29011"/>
    <cellStyle name="RowTitles-Detail 2 3 2 3 6" xfId="29012"/>
    <cellStyle name="RowTitles-Detail 2 3 2 3 6 2" xfId="29013"/>
    <cellStyle name="RowTitles-Detail 2 3 2 3 6 2 2" xfId="29014"/>
    <cellStyle name="RowTitles-Detail 2 3 2 3 6 2 2 2" xfId="29015"/>
    <cellStyle name="RowTitles-Detail 2 3 2 3 6 2 2 2 2" xfId="29016"/>
    <cellStyle name="RowTitles-Detail 2 3 2 3 6 2 2 3" xfId="29017"/>
    <cellStyle name="RowTitles-Detail 2 3 2 3 6 2 3" xfId="29018"/>
    <cellStyle name="RowTitles-Detail 2 3 2 3 6 2 3 2" xfId="29019"/>
    <cellStyle name="RowTitles-Detail 2 3 2 3 6 2 3 2 2" xfId="29020"/>
    <cellStyle name="RowTitles-Detail 2 3 2 3 6 2 4" xfId="29021"/>
    <cellStyle name="RowTitles-Detail 2 3 2 3 6 2 4 2" xfId="29022"/>
    <cellStyle name="RowTitles-Detail 2 3 2 3 6 2 5" xfId="29023"/>
    <cellStyle name="RowTitles-Detail 2 3 2 3 6 3" xfId="29024"/>
    <cellStyle name="RowTitles-Detail 2 3 2 3 6 3 2" xfId="29025"/>
    <cellStyle name="RowTitles-Detail 2 3 2 3 6 3 2 2" xfId="29026"/>
    <cellStyle name="RowTitles-Detail 2 3 2 3 6 3 2 2 2" xfId="29027"/>
    <cellStyle name="RowTitles-Detail 2 3 2 3 6 3 2 3" xfId="29028"/>
    <cellStyle name="RowTitles-Detail 2 3 2 3 6 3 3" xfId="29029"/>
    <cellStyle name="RowTitles-Detail 2 3 2 3 6 3 3 2" xfId="29030"/>
    <cellStyle name="RowTitles-Detail 2 3 2 3 6 3 3 2 2" xfId="29031"/>
    <cellStyle name="RowTitles-Detail 2 3 2 3 6 3 4" xfId="29032"/>
    <cellStyle name="RowTitles-Detail 2 3 2 3 6 3 4 2" xfId="29033"/>
    <cellStyle name="RowTitles-Detail 2 3 2 3 6 3 5" xfId="29034"/>
    <cellStyle name="RowTitles-Detail 2 3 2 3 6 4" xfId="29035"/>
    <cellStyle name="RowTitles-Detail 2 3 2 3 6 4 2" xfId="29036"/>
    <cellStyle name="RowTitles-Detail 2 3 2 3 6 4 2 2" xfId="29037"/>
    <cellStyle name="RowTitles-Detail 2 3 2 3 6 4 3" xfId="29038"/>
    <cellStyle name="RowTitles-Detail 2 3 2 3 6 5" xfId="29039"/>
    <cellStyle name="RowTitles-Detail 2 3 2 3 6 5 2" xfId="29040"/>
    <cellStyle name="RowTitles-Detail 2 3 2 3 6 5 2 2" xfId="29041"/>
    <cellStyle name="RowTitles-Detail 2 3 2 3 6 6" xfId="29042"/>
    <cellStyle name="RowTitles-Detail 2 3 2 3 6 6 2" xfId="29043"/>
    <cellStyle name="RowTitles-Detail 2 3 2 3 6 7" xfId="29044"/>
    <cellStyle name="RowTitles-Detail 2 3 2 3 7" xfId="29045"/>
    <cellStyle name="RowTitles-Detail 2 3 2 3 7 2" xfId="29046"/>
    <cellStyle name="RowTitles-Detail 2 3 2 3 7 2 2" xfId="29047"/>
    <cellStyle name="RowTitles-Detail 2 3 2 3 7 2 2 2" xfId="29048"/>
    <cellStyle name="RowTitles-Detail 2 3 2 3 7 2 3" xfId="29049"/>
    <cellStyle name="RowTitles-Detail 2 3 2 3 7 3" xfId="29050"/>
    <cellStyle name="RowTitles-Detail 2 3 2 3 7 3 2" xfId="29051"/>
    <cellStyle name="RowTitles-Detail 2 3 2 3 7 3 2 2" xfId="29052"/>
    <cellStyle name="RowTitles-Detail 2 3 2 3 7 4" xfId="29053"/>
    <cellStyle name="RowTitles-Detail 2 3 2 3 7 4 2" xfId="29054"/>
    <cellStyle name="RowTitles-Detail 2 3 2 3 7 5" xfId="29055"/>
    <cellStyle name="RowTitles-Detail 2 3 2 3 8" xfId="29056"/>
    <cellStyle name="RowTitles-Detail 2 3 2 3 8 2" xfId="29057"/>
    <cellStyle name="RowTitles-Detail 2 3 2 3 9" xfId="29058"/>
    <cellStyle name="RowTitles-Detail 2 3 2 3 9 2" xfId="29059"/>
    <cellStyle name="RowTitles-Detail 2 3 2 3 9 2 2" xfId="29060"/>
    <cellStyle name="RowTitles-Detail 2 3 2 3_STUD aligned by INSTIT" xfId="29061"/>
    <cellStyle name="RowTitles-Detail 2 3 2 4" xfId="29062"/>
    <cellStyle name="RowTitles-Detail 2 3 2 4 2" xfId="29063"/>
    <cellStyle name="RowTitles-Detail 2 3 2 4 2 2" xfId="29064"/>
    <cellStyle name="RowTitles-Detail 2 3 2 4 2 2 2" xfId="29065"/>
    <cellStyle name="RowTitles-Detail 2 3 2 4 2 2 2 2" xfId="29066"/>
    <cellStyle name="RowTitles-Detail 2 3 2 4 2 2 2 2 2" xfId="29067"/>
    <cellStyle name="RowTitles-Detail 2 3 2 4 2 2 2 3" xfId="29068"/>
    <cellStyle name="RowTitles-Detail 2 3 2 4 2 2 3" xfId="29069"/>
    <cellStyle name="RowTitles-Detail 2 3 2 4 2 2 3 2" xfId="29070"/>
    <cellStyle name="RowTitles-Detail 2 3 2 4 2 2 3 2 2" xfId="29071"/>
    <cellStyle name="RowTitles-Detail 2 3 2 4 2 2 4" xfId="29072"/>
    <cellStyle name="RowTitles-Detail 2 3 2 4 2 2 4 2" xfId="29073"/>
    <cellStyle name="RowTitles-Detail 2 3 2 4 2 2 5" xfId="29074"/>
    <cellStyle name="RowTitles-Detail 2 3 2 4 2 3" xfId="29075"/>
    <cellStyle name="RowTitles-Detail 2 3 2 4 2 3 2" xfId="29076"/>
    <cellStyle name="RowTitles-Detail 2 3 2 4 2 3 2 2" xfId="29077"/>
    <cellStyle name="RowTitles-Detail 2 3 2 4 2 3 2 2 2" xfId="29078"/>
    <cellStyle name="RowTitles-Detail 2 3 2 4 2 3 2 3" xfId="29079"/>
    <cellStyle name="RowTitles-Detail 2 3 2 4 2 3 3" xfId="29080"/>
    <cellStyle name="RowTitles-Detail 2 3 2 4 2 3 3 2" xfId="29081"/>
    <cellStyle name="RowTitles-Detail 2 3 2 4 2 3 3 2 2" xfId="29082"/>
    <cellStyle name="RowTitles-Detail 2 3 2 4 2 3 4" xfId="29083"/>
    <cellStyle name="RowTitles-Detail 2 3 2 4 2 3 4 2" xfId="29084"/>
    <cellStyle name="RowTitles-Detail 2 3 2 4 2 3 5" xfId="29085"/>
    <cellStyle name="RowTitles-Detail 2 3 2 4 2 4" xfId="29086"/>
    <cellStyle name="RowTitles-Detail 2 3 2 4 2 4 2" xfId="29087"/>
    <cellStyle name="RowTitles-Detail 2 3 2 4 2 5" xfId="29088"/>
    <cellStyle name="RowTitles-Detail 2 3 2 4 2 5 2" xfId="29089"/>
    <cellStyle name="RowTitles-Detail 2 3 2 4 2 5 2 2" xfId="29090"/>
    <cellStyle name="RowTitles-Detail 2 3 2 4 2 5 3" xfId="29091"/>
    <cellStyle name="RowTitles-Detail 2 3 2 4 2 6" xfId="29092"/>
    <cellStyle name="RowTitles-Detail 2 3 2 4 2 6 2" xfId="29093"/>
    <cellStyle name="RowTitles-Detail 2 3 2 4 2 6 2 2" xfId="29094"/>
    <cellStyle name="RowTitles-Detail 2 3 2 4 2 7" xfId="29095"/>
    <cellStyle name="RowTitles-Detail 2 3 2 4 2 7 2" xfId="29096"/>
    <cellStyle name="RowTitles-Detail 2 3 2 4 2 8" xfId="29097"/>
    <cellStyle name="RowTitles-Detail 2 3 2 4 3" xfId="29098"/>
    <cellStyle name="RowTitles-Detail 2 3 2 4 3 2" xfId="29099"/>
    <cellStyle name="RowTitles-Detail 2 3 2 4 3 2 2" xfId="29100"/>
    <cellStyle name="RowTitles-Detail 2 3 2 4 3 2 2 2" xfId="29101"/>
    <cellStyle name="RowTitles-Detail 2 3 2 4 3 2 2 2 2" xfId="29102"/>
    <cellStyle name="RowTitles-Detail 2 3 2 4 3 2 2 3" xfId="29103"/>
    <cellStyle name="RowTitles-Detail 2 3 2 4 3 2 3" xfId="29104"/>
    <cellStyle name="RowTitles-Detail 2 3 2 4 3 2 3 2" xfId="29105"/>
    <cellStyle name="RowTitles-Detail 2 3 2 4 3 2 3 2 2" xfId="29106"/>
    <cellStyle name="RowTitles-Detail 2 3 2 4 3 2 4" xfId="29107"/>
    <cellStyle name="RowTitles-Detail 2 3 2 4 3 2 4 2" xfId="29108"/>
    <cellStyle name="RowTitles-Detail 2 3 2 4 3 2 5" xfId="29109"/>
    <cellStyle name="RowTitles-Detail 2 3 2 4 3 3" xfId="29110"/>
    <cellStyle name="RowTitles-Detail 2 3 2 4 3 3 2" xfId="29111"/>
    <cellStyle name="RowTitles-Detail 2 3 2 4 3 3 2 2" xfId="29112"/>
    <cellStyle name="RowTitles-Detail 2 3 2 4 3 3 2 2 2" xfId="29113"/>
    <cellStyle name="RowTitles-Detail 2 3 2 4 3 3 2 3" xfId="29114"/>
    <cellStyle name="RowTitles-Detail 2 3 2 4 3 3 3" xfId="29115"/>
    <cellStyle name="RowTitles-Detail 2 3 2 4 3 3 3 2" xfId="29116"/>
    <cellStyle name="RowTitles-Detail 2 3 2 4 3 3 3 2 2" xfId="29117"/>
    <cellStyle name="RowTitles-Detail 2 3 2 4 3 3 4" xfId="29118"/>
    <cellStyle name="RowTitles-Detail 2 3 2 4 3 3 4 2" xfId="29119"/>
    <cellStyle name="RowTitles-Detail 2 3 2 4 3 3 5" xfId="29120"/>
    <cellStyle name="RowTitles-Detail 2 3 2 4 3 4" xfId="29121"/>
    <cellStyle name="RowTitles-Detail 2 3 2 4 3 4 2" xfId="29122"/>
    <cellStyle name="RowTitles-Detail 2 3 2 4 3 5" xfId="29123"/>
    <cellStyle name="RowTitles-Detail 2 3 2 4 3 5 2" xfId="29124"/>
    <cellStyle name="RowTitles-Detail 2 3 2 4 3 5 2 2" xfId="29125"/>
    <cellStyle name="RowTitles-Detail 2 3 2 4 4" xfId="29126"/>
    <cellStyle name="RowTitles-Detail 2 3 2 4 4 2" xfId="29127"/>
    <cellStyle name="RowTitles-Detail 2 3 2 4 4 2 2" xfId="29128"/>
    <cellStyle name="RowTitles-Detail 2 3 2 4 4 2 2 2" xfId="29129"/>
    <cellStyle name="RowTitles-Detail 2 3 2 4 4 2 2 2 2" xfId="29130"/>
    <cellStyle name="RowTitles-Detail 2 3 2 4 4 2 2 3" xfId="29131"/>
    <cellStyle name="RowTitles-Detail 2 3 2 4 4 2 3" xfId="29132"/>
    <cellStyle name="RowTitles-Detail 2 3 2 4 4 2 3 2" xfId="29133"/>
    <cellStyle name="RowTitles-Detail 2 3 2 4 4 2 3 2 2" xfId="29134"/>
    <cellStyle name="RowTitles-Detail 2 3 2 4 4 2 4" xfId="29135"/>
    <cellStyle name="RowTitles-Detail 2 3 2 4 4 2 4 2" xfId="29136"/>
    <cellStyle name="RowTitles-Detail 2 3 2 4 4 2 5" xfId="29137"/>
    <cellStyle name="RowTitles-Detail 2 3 2 4 4 3" xfId="29138"/>
    <cellStyle name="RowTitles-Detail 2 3 2 4 4 3 2" xfId="29139"/>
    <cellStyle name="RowTitles-Detail 2 3 2 4 4 3 2 2" xfId="29140"/>
    <cellStyle name="RowTitles-Detail 2 3 2 4 4 3 2 2 2" xfId="29141"/>
    <cellStyle name="RowTitles-Detail 2 3 2 4 4 3 2 3" xfId="29142"/>
    <cellStyle name="RowTitles-Detail 2 3 2 4 4 3 3" xfId="29143"/>
    <cellStyle name="RowTitles-Detail 2 3 2 4 4 3 3 2" xfId="29144"/>
    <cellStyle name="RowTitles-Detail 2 3 2 4 4 3 3 2 2" xfId="29145"/>
    <cellStyle name="RowTitles-Detail 2 3 2 4 4 3 4" xfId="29146"/>
    <cellStyle name="RowTitles-Detail 2 3 2 4 4 3 4 2" xfId="29147"/>
    <cellStyle name="RowTitles-Detail 2 3 2 4 4 3 5" xfId="29148"/>
    <cellStyle name="RowTitles-Detail 2 3 2 4 4 4" xfId="29149"/>
    <cellStyle name="RowTitles-Detail 2 3 2 4 4 4 2" xfId="29150"/>
    <cellStyle name="RowTitles-Detail 2 3 2 4 4 4 2 2" xfId="29151"/>
    <cellStyle name="RowTitles-Detail 2 3 2 4 4 4 3" xfId="29152"/>
    <cellStyle name="RowTitles-Detail 2 3 2 4 4 5" xfId="29153"/>
    <cellStyle name="RowTitles-Detail 2 3 2 4 4 5 2" xfId="29154"/>
    <cellStyle name="RowTitles-Detail 2 3 2 4 4 5 2 2" xfId="29155"/>
    <cellStyle name="RowTitles-Detail 2 3 2 4 4 6" xfId="29156"/>
    <cellStyle name="RowTitles-Detail 2 3 2 4 4 6 2" xfId="29157"/>
    <cellStyle name="RowTitles-Detail 2 3 2 4 4 7" xfId="29158"/>
    <cellStyle name="RowTitles-Detail 2 3 2 4 5" xfId="29159"/>
    <cellStyle name="RowTitles-Detail 2 3 2 4 5 2" xfId="29160"/>
    <cellStyle name="RowTitles-Detail 2 3 2 4 5 2 2" xfId="29161"/>
    <cellStyle name="RowTitles-Detail 2 3 2 4 5 2 2 2" xfId="29162"/>
    <cellStyle name="RowTitles-Detail 2 3 2 4 5 2 2 2 2" xfId="29163"/>
    <cellStyle name="RowTitles-Detail 2 3 2 4 5 2 2 3" xfId="29164"/>
    <cellStyle name="RowTitles-Detail 2 3 2 4 5 2 3" xfId="29165"/>
    <cellStyle name="RowTitles-Detail 2 3 2 4 5 2 3 2" xfId="29166"/>
    <cellStyle name="RowTitles-Detail 2 3 2 4 5 2 3 2 2" xfId="29167"/>
    <cellStyle name="RowTitles-Detail 2 3 2 4 5 2 4" xfId="29168"/>
    <cellStyle name="RowTitles-Detail 2 3 2 4 5 2 4 2" xfId="29169"/>
    <cellStyle name="RowTitles-Detail 2 3 2 4 5 2 5" xfId="29170"/>
    <cellStyle name="RowTitles-Detail 2 3 2 4 5 3" xfId="29171"/>
    <cellStyle name="RowTitles-Detail 2 3 2 4 5 3 2" xfId="29172"/>
    <cellStyle name="RowTitles-Detail 2 3 2 4 5 3 2 2" xfId="29173"/>
    <cellStyle name="RowTitles-Detail 2 3 2 4 5 3 2 2 2" xfId="29174"/>
    <cellStyle name="RowTitles-Detail 2 3 2 4 5 3 2 3" xfId="29175"/>
    <cellStyle name="RowTitles-Detail 2 3 2 4 5 3 3" xfId="29176"/>
    <cellStyle name="RowTitles-Detail 2 3 2 4 5 3 3 2" xfId="29177"/>
    <cellStyle name="RowTitles-Detail 2 3 2 4 5 3 3 2 2" xfId="29178"/>
    <cellStyle name="RowTitles-Detail 2 3 2 4 5 3 4" xfId="29179"/>
    <cellStyle name="RowTitles-Detail 2 3 2 4 5 3 4 2" xfId="29180"/>
    <cellStyle name="RowTitles-Detail 2 3 2 4 5 3 5" xfId="29181"/>
    <cellStyle name="RowTitles-Detail 2 3 2 4 5 4" xfId="29182"/>
    <cellStyle name="RowTitles-Detail 2 3 2 4 5 4 2" xfId="29183"/>
    <cellStyle name="RowTitles-Detail 2 3 2 4 5 4 2 2" xfId="29184"/>
    <cellStyle name="RowTitles-Detail 2 3 2 4 5 4 3" xfId="29185"/>
    <cellStyle name="RowTitles-Detail 2 3 2 4 5 5" xfId="29186"/>
    <cellStyle name="RowTitles-Detail 2 3 2 4 5 5 2" xfId="29187"/>
    <cellStyle name="RowTitles-Detail 2 3 2 4 5 5 2 2" xfId="29188"/>
    <cellStyle name="RowTitles-Detail 2 3 2 4 5 6" xfId="29189"/>
    <cellStyle name="RowTitles-Detail 2 3 2 4 5 6 2" xfId="29190"/>
    <cellStyle name="RowTitles-Detail 2 3 2 4 5 7" xfId="29191"/>
    <cellStyle name="RowTitles-Detail 2 3 2 4 6" xfId="29192"/>
    <cellStyle name="RowTitles-Detail 2 3 2 4 6 2" xfId="29193"/>
    <cellStyle name="RowTitles-Detail 2 3 2 4 6 2 2" xfId="29194"/>
    <cellStyle name="RowTitles-Detail 2 3 2 4 6 2 2 2" xfId="29195"/>
    <cellStyle name="RowTitles-Detail 2 3 2 4 6 2 2 2 2" xfId="29196"/>
    <cellStyle name="RowTitles-Detail 2 3 2 4 6 2 2 3" xfId="29197"/>
    <cellStyle name="RowTitles-Detail 2 3 2 4 6 2 3" xfId="29198"/>
    <cellStyle name="RowTitles-Detail 2 3 2 4 6 2 3 2" xfId="29199"/>
    <cellStyle name="RowTitles-Detail 2 3 2 4 6 2 3 2 2" xfId="29200"/>
    <cellStyle name="RowTitles-Detail 2 3 2 4 6 2 4" xfId="29201"/>
    <cellStyle name="RowTitles-Detail 2 3 2 4 6 2 4 2" xfId="29202"/>
    <cellStyle name="RowTitles-Detail 2 3 2 4 6 2 5" xfId="29203"/>
    <cellStyle name="RowTitles-Detail 2 3 2 4 6 3" xfId="29204"/>
    <cellStyle name="RowTitles-Detail 2 3 2 4 6 3 2" xfId="29205"/>
    <cellStyle name="RowTitles-Detail 2 3 2 4 6 3 2 2" xfId="29206"/>
    <cellStyle name="RowTitles-Detail 2 3 2 4 6 3 2 2 2" xfId="29207"/>
    <cellStyle name="RowTitles-Detail 2 3 2 4 6 3 2 3" xfId="29208"/>
    <cellStyle name="RowTitles-Detail 2 3 2 4 6 3 3" xfId="29209"/>
    <cellStyle name="RowTitles-Detail 2 3 2 4 6 3 3 2" xfId="29210"/>
    <cellStyle name="RowTitles-Detail 2 3 2 4 6 3 3 2 2" xfId="29211"/>
    <cellStyle name="RowTitles-Detail 2 3 2 4 6 3 4" xfId="29212"/>
    <cellStyle name="RowTitles-Detail 2 3 2 4 6 3 4 2" xfId="29213"/>
    <cellStyle name="RowTitles-Detail 2 3 2 4 6 3 5" xfId="29214"/>
    <cellStyle name="RowTitles-Detail 2 3 2 4 6 4" xfId="29215"/>
    <cellStyle name="RowTitles-Detail 2 3 2 4 6 4 2" xfId="29216"/>
    <cellStyle name="RowTitles-Detail 2 3 2 4 6 4 2 2" xfId="29217"/>
    <cellStyle name="RowTitles-Detail 2 3 2 4 6 4 3" xfId="29218"/>
    <cellStyle name="RowTitles-Detail 2 3 2 4 6 5" xfId="29219"/>
    <cellStyle name="RowTitles-Detail 2 3 2 4 6 5 2" xfId="29220"/>
    <cellStyle name="RowTitles-Detail 2 3 2 4 6 5 2 2" xfId="29221"/>
    <cellStyle name="RowTitles-Detail 2 3 2 4 6 6" xfId="29222"/>
    <cellStyle name="RowTitles-Detail 2 3 2 4 6 6 2" xfId="29223"/>
    <cellStyle name="RowTitles-Detail 2 3 2 4 6 7" xfId="29224"/>
    <cellStyle name="RowTitles-Detail 2 3 2 4 7" xfId="29225"/>
    <cellStyle name="RowTitles-Detail 2 3 2 4 7 2" xfId="29226"/>
    <cellStyle name="RowTitles-Detail 2 3 2 4 7 2 2" xfId="29227"/>
    <cellStyle name="RowTitles-Detail 2 3 2 4 7 2 2 2" xfId="29228"/>
    <cellStyle name="RowTitles-Detail 2 3 2 4 7 2 3" xfId="29229"/>
    <cellStyle name="RowTitles-Detail 2 3 2 4 7 3" xfId="29230"/>
    <cellStyle name="RowTitles-Detail 2 3 2 4 7 3 2" xfId="29231"/>
    <cellStyle name="RowTitles-Detail 2 3 2 4 7 3 2 2" xfId="29232"/>
    <cellStyle name="RowTitles-Detail 2 3 2 4 7 4" xfId="29233"/>
    <cellStyle name="RowTitles-Detail 2 3 2 4 7 4 2" xfId="29234"/>
    <cellStyle name="RowTitles-Detail 2 3 2 4 7 5" xfId="29235"/>
    <cellStyle name="RowTitles-Detail 2 3 2 4 8" xfId="29236"/>
    <cellStyle name="RowTitles-Detail 2 3 2 4 8 2" xfId="29237"/>
    <cellStyle name="RowTitles-Detail 2 3 2 4 8 2 2" xfId="29238"/>
    <cellStyle name="RowTitles-Detail 2 3 2 4 8 2 2 2" xfId="29239"/>
    <cellStyle name="RowTitles-Detail 2 3 2 4 8 2 3" xfId="29240"/>
    <cellStyle name="RowTitles-Detail 2 3 2 4 8 3" xfId="29241"/>
    <cellStyle name="RowTitles-Detail 2 3 2 4 8 3 2" xfId="29242"/>
    <cellStyle name="RowTitles-Detail 2 3 2 4 8 3 2 2" xfId="29243"/>
    <cellStyle name="RowTitles-Detail 2 3 2 4 8 4" xfId="29244"/>
    <cellStyle name="RowTitles-Detail 2 3 2 4 8 4 2" xfId="29245"/>
    <cellStyle name="RowTitles-Detail 2 3 2 4 8 5" xfId="29246"/>
    <cellStyle name="RowTitles-Detail 2 3 2 4 9" xfId="29247"/>
    <cellStyle name="RowTitles-Detail 2 3 2 4 9 2" xfId="29248"/>
    <cellStyle name="RowTitles-Detail 2 3 2 4 9 2 2" xfId="29249"/>
    <cellStyle name="RowTitles-Detail 2 3 2 4_STUD aligned by INSTIT" xfId="29250"/>
    <cellStyle name="RowTitles-Detail 2 3 2 5" xfId="29251"/>
    <cellStyle name="RowTitles-Detail 2 3 2 5 2" xfId="29252"/>
    <cellStyle name="RowTitles-Detail 2 3 2 5 2 2" xfId="29253"/>
    <cellStyle name="RowTitles-Detail 2 3 2 5 2 2 2" xfId="29254"/>
    <cellStyle name="RowTitles-Detail 2 3 2 5 2 2 2 2" xfId="29255"/>
    <cellStyle name="RowTitles-Detail 2 3 2 5 2 2 2 2 2" xfId="29256"/>
    <cellStyle name="RowTitles-Detail 2 3 2 5 2 2 2 3" xfId="29257"/>
    <cellStyle name="RowTitles-Detail 2 3 2 5 2 2 3" xfId="29258"/>
    <cellStyle name="RowTitles-Detail 2 3 2 5 2 2 3 2" xfId="29259"/>
    <cellStyle name="RowTitles-Detail 2 3 2 5 2 2 3 2 2" xfId="29260"/>
    <cellStyle name="RowTitles-Detail 2 3 2 5 2 2 4" xfId="29261"/>
    <cellStyle name="RowTitles-Detail 2 3 2 5 2 2 4 2" xfId="29262"/>
    <cellStyle name="RowTitles-Detail 2 3 2 5 2 2 5" xfId="29263"/>
    <cellStyle name="RowTitles-Detail 2 3 2 5 2 3" xfId="29264"/>
    <cellStyle name="RowTitles-Detail 2 3 2 5 2 3 2" xfId="29265"/>
    <cellStyle name="RowTitles-Detail 2 3 2 5 2 3 2 2" xfId="29266"/>
    <cellStyle name="RowTitles-Detail 2 3 2 5 2 3 2 2 2" xfId="29267"/>
    <cellStyle name="RowTitles-Detail 2 3 2 5 2 3 2 3" xfId="29268"/>
    <cellStyle name="RowTitles-Detail 2 3 2 5 2 3 3" xfId="29269"/>
    <cellStyle name="RowTitles-Detail 2 3 2 5 2 3 3 2" xfId="29270"/>
    <cellStyle name="RowTitles-Detail 2 3 2 5 2 3 3 2 2" xfId="29271"/>
    <cellStyle name="RowTitles-Detail 2 3 2 5 2 3 4" xfId="29272"/>
    <cellStyle name="RowTitles-Detail 2 3 2 5 2 3 4 2" xfId="29273"/>
    <cellStyle name="RowTitles-Detail 2 3 2 5 2 3 5" xfId="29274"/>
    <cellStyle name="RowTitles-Detail 2 3 2 5 2 4" xfId="29275"/>
    <cellStyle name="RowTitles-Detail 2 3 2 5 2 4 2" xfId="29276"/>
    <cellStyle name="RowTitles-Detail 2 3 2 5 2 5" xfId="29277"/>
    <cellStyle name="RowTitles-Detail 2 3 2 5 2 5 2" xfId="29278"/>
    <cellStyle name="RowTitles-Detail 2 3 2 5 2 5 2 2" xfId="29279"/>
    <cellStyle name="RowTitles-Detail 2 3 2 5 2 5 3" xfId="29280"/>
    <cellStyle name="RowTitles-Detail 2 3 2 5 2 6" xfId="29281"/>
    <cellStyle name="RowTitles-Detail 2 3 2 5 2 6 2" xfId="29282"/>
    <cellStyle name="RowTitles-Detail 2 3 2 5 2 6 2 2" xfId="29283"/>
    <cellStyle name="RowTitles-Detail 2 3 2 5 3" xfId="29284"/>
    <cellStyle name="RowTitles-Detail 2 3 2 5 3 2" xfId="29285"/>
    <cellStyle name="RowTitles-Detail 2 3 2 5 3 2 2" xfId="29286"/>
    <cellStyle name="RowTitles-Detail 2 3 2 5 3 2 2 2" xfId="29287"/>
    <cellStyle name="RowTitles-Detail 2 3 2 5 3 2 2 2 2" xfId="29288"/>
    <cellStyle name="RowTitles-Detail 2 3 2 5 3 2 2 3" xfId="29289"/>
    <cellStyle name="RowTitles-Detail 2 3 2 5 3 2 3" xfId="29290"/>
    <cellStyle name="RowTitles-Detail 2 3 2 5 3 2 3 2" xfId="29291"/>
    <cellStyle name="RowTitles-Detail 2 3 2 5 3 2 3 2 2" xfId="29292"/>
    <cellStyle name="RowTitles-Detail 2 3 2 5 3 2 4" xfId="29293"/>
    <cellStyle name="RowTitles-Detail 2 3 2 5 3 2 4 2" xfId="29294"/>
    <cellStyle name="RowTitles-Detail 2 3 2 5 3 2 5" xfId="29295"/>
    <cellStyle name="RowTitles-Detail 2 3 2 5 3 3" xfId="29296"/>
    <cellStyle name="RowTitles-Detail 2 3 2 5 3 3 2" xfId="29297"/>
    <cellStyle name="RowTitles-Detail 2 3 2 5 3 3 2 2" xfId="29298"/>
    <cellStyle name="RowTitles-Detail 2 3 2 5 3 3 2 2 2" xfId="29299"/>
    <cellStyle name="RowTitles-Detail 2 3 2 5 3 3 2 3" xfId="29300"/>
    <cellStyle name="RowTitles-Detail 2 3 2 5 3 3 3" xfId="29301"/>
    <cellStyle name="RowTitles-Detail 2 3 2 5 3 3 3 2" xfId="29302"/>
    <cellStyle name="RowTitles-Detail 2 3 2 5 3 3 3 2 2" xfId="29303"/>
    <cellStyle name="RowTitles-Detail 2 3 2 5 3 3 4" xfId="29304"/>
    <cellStyle name="RowTitles-Detail 2 3 2 5 3 3 4 2" xfId="29305"/>
    <cellStyle name="RowTitles-Detail 2 3 2 5 3 3 5" xfId="29306"/>
    <cellStyle name="RowTitles-Detail 2 3 2 5 3 4" xfId="29307"/>
    <cellStyle name="RowTitles-Detail 2 3 2 5 3 4 2" xfId="29308"/>
    <cellStyle name="RowTitles-Detail 2 3 2 5 3 5" xfId="29309"/>
    <cellStyle name="RowTitles-Detail 2 3 2 5 3 5 2" xfId="29310"/>
    <cellStyle name="RowTitles-Detail 2 3 2 5 3 5 2 2" xfId="29311"/>
    <cellStyle name="RowTitles-Detail 2 3 2 5 3 6" xfId="29312"/>
    <cellStyle name="RowTitles-Detail 2 3 2 5 3 6 2" xfId="29313"/>
    <cellStyle name="RowTitles-Detail 2 3 2 5 3 7" xfId="29314"/>
    <cellStyle name="RowTitles-Detail 2 3 2 5 4" xfId="29315"/>
    <cellStyle name="RowTitles-Detail 2 3 2 5 4 2" xfId="29316"/>
    <cellStyle name="RowTitles-Detail 2 3 2 5 4 2 2" xfId="29317"/>
    <cellStyle name="RowTitles-Detail 2 3 2 5 4 2 2 2" xfId="29318"/>
    <cellStyle name="RowTitles-Detail 2 3 2 5 4 2 2 2 2" xfId="29319"/>
    <cellStyle name="RowTitles-Detail 2 3 2 5 4 2 2 3" xfId="29320"/>
    <cellStyle name="RowTitles-Detail 2 3 2 5 4 2 3" xfId="29321"/>
    <cellStyle name="RowTitles-Detail 2 3 2 5 4 2 3 2" xfId="29322"/>
    <cellStyle name="RowTitles-Detail 2 3 2 5 4 2 3 2 2" xfId="29323"/>
    <cellStyle name="RowTitles-Detail 2 3 2 5 4 2 4" xfId="29324"/>
    <cellStyle name="RowTitles-Detail 2 3 2 5 4 2 4 2" xfId="29325"/>
    <cellStyle name="RowTitles-Detail 2 3 2 5 4 2 5" xfId="29326"/>
    <cellStyle name="RowTitles-Detail 2 3 2 5 4 3" xfId="29327"/>
    <cellStyle name="RowTitles-Detail 2 3 2 5 4 3 2" xfId="29328"/>
    <cellStyle name="RowTitles-Detail 2 3 2 5 4 3 2 2" xfId="29329"/>
    <cellStyle name="RowTitles-Detail 2 3 2 5 4 3 2 2 2" xfId="29330"/>
    <cellStyle name="RowTitles-Detail 2 3 2 5 4 3 2 3" xfId="29331"/>
    <cellStyle name="RowTitles-Detail 2 3 2 5 4 3 3" xfId="29332"/>
    <cellStyle name="RowTitles-Detail 2 3 2 5 4 3 3 2" xfId="29333"/>
    <cellStyle name="RowTitles-Detail 2 3 2 5 4 3 3 2 2" xfId="29334"/>
    <cellStyle name="RowTitles-Detail 2 3 2 5 4 3 4" xfId="29335"/>
    <cellStyle name="RowTitles-Detail 2 3 2 5 4 3 4 2" xfId="29336"/>
    <cellStyle name="RowTitles-Detail 2 3 2 5 4 3 5" xfId="29337"/>
    <cellStyle name="RowTitles-Detail 2 3 2 5 4 4" xfId="29338"/>
    <cellStyle name="RowTitles-Detail 2 3 2 5 4 4 2" xfId="29339"/>
    <cellStyle name="RowTitles-Detail 2 3 2 5 4 5" xfId="29340"/>
    <cellStyle name="RowTitles-Detail 2 3 2 5 4 5 2" xfId="29341"/>
    <cellStyle name="RowTitles-Detail 2 3 2 5 4 5 2 2" xfId="29342"/>
    <cellStyle name="RowTitles-Detail 2 3 2 5 4 5 3" xfId="29343"/>
    <cellStyle name="RowTitles-Detail 2 3 2 5 4 6" xfId="29344"/>
    <cellStyle name="RowTitles-Detail 2 3 2 5 4 6 2" xfId="29345"/>
    <cellStyle name="RowTitles-Detail 2 3 2 5 4 6 2 2" xfId="29346"/>
    <cellStyle name="RowTitles-Detail 2 3 2 5 4 7" xfId="29347"/>
    <cellStyle name="RowTitles-Detail 2 3 2 5 4 7 2" xfId="29348"/>
    <cellStyle name="RowTitles-Detail 2 3 2 5 4 8" xfId="29349"/>
    <cellStyle name="RowTitles-Detail 2 3 2 5 5" xfId="29350"/>
    <cellStyle name="RowTitles-Detail 2 3 2 5 5 2" xfId="29351"/>
    <cellStyle name="RowTitles-Detail 2 3 2 5 5 2 2" xfId="29352"/>
    <cellStyle name="RowTitles-Detail 2 3 2 5 5 2 2 2" xfId="29353"/>
    <cellStyle name="RowTitles-Detail 2 3 2 5 5 2 2 2 2" xfId="29354"/>
    <cellStyle name="RowTitles-Detail 2 3 2 5 5 2 2 3" xfId="29355"/>
    <cellStyle name="RowTitles-Detail 2 3 2 5 5 2 3" xfId="29356"/>
    <cellStyle name="RowTitles-Detail 2 3 2 5 5 2 3 2" xfId="29357"/>
    <cellStyle name="RowTitles-Detail 2 3 2 5 5 2 3 2 2" xfId="29358"/>
    <cellStyle name="RowTitles-Detail 2 3 2 5 5 2 4" xfId="29359"/>
    <cellStyle name="RowTitles-Detail 2 3 2 5 5 2 4 2" xfId="29360"/>
    <cellStyle name="RowTitles-Detail 2 3 2 5 5 2 5" xfId="29361"/>
    <cellStyle name="RowTitles-Detail 2 3 2 5 5 3" xfId="29362"/>
    <cellStyle name="RowTitles-Detail 2 3 2 5 5 3 2" xfId="29363"/>
    <cellStyle name="RowTitles-Detail 2 3 2 5 5 3 2 2" xfId="29364"/>
    <cellStyle name="RowTitles-Detail 2 3 2 5 5 3 2 2 2" xfId="29365"/>
    <cellStyle name="RowTitles-Detail 2 3 2 5 5 3 2 3" xfId="29366"/>
    <cellStyle name="RowTitles-Detail 2 3 2 5 5 3 3" xfId="29367"/>
    <cellStyle name="RowTitles-Detail 2 3 2 5 5 3 3 2" xfId="29368"/>
    <cellStyle name="RowTitles-Detail 2 3 2 5 5 3 3 2 2" xfId="29369"/>
    <cellStyle name="RowTitles-Detail 2 3 2 5 5 3 4" xfId="29370"/>
    <cellStyle name="RowTitles-Detail 2 3 2 5 5 3 4 2" xfId="29371"/>
    <cellStyle name="RowTitles-Detail 2 3 2 5 5 3 5" xfId="29372"/>
    <cellStyle name="RowTitles-Detail 2 3 2 5 5 4" xfId="29373"/>
    <cellStyle name="RowTitles-Detail 2 3 2 5 5 4 2" xfId="29374"/>
    <cellStyle name="RowTitles-Detail 2 3 2 5 5 4 2 2" xfId="29375"/>
    <cellStyle name="RowTitles-Detail 2 3 2 5 5 4 3" xfId="29376"/>
    <cellStyle name="RowTitles-Detail 2 3 2 5 5 5" xfId="29377"/>
    <cellStyle name="RowTitles-Detail 2 3 2 5 5 5 2" xfId="29378"/>
    <cellStyle name="RowTitles-Detail 2 3 2 5 5 5 2 2" xfId="29379"/>
    <cellStyle name="RowTitles-Detail 2 3 2 5 5 6" xfId="29380"/>
    <cellStyle name="RowTitles-Detail 2 3 2 5 5 6 2" xfId="29381"/>
    <cellStyle name="RowTitles-Detail 2 3 2 5 5 7" xfId="29382"/>
    <cellStyle name="RowTitles-Detail 2 3 2 5 6" xfId="29383"/>
    <cellStyle name="RowTitles-Detail 2 3 2 5 6 2" xfId="29384"/>
    <cellStyle name="RowTitles-Detail 2 3 2 5 6 2 2" xfId="29385"/>
    <cellStyle name="RowTitles-Detail 2 3 2 5 6 2 2 2" xfId="29386"/>
    <cellStyle name="RowTitles-Detail 2 3 2 5 6 2 2 2 2" xfId="29387"/>
    <cellStyle name="RowTitles-Detail 2 3 2 5 6 2 2 3" xfId="29388"/>
    <cellStyle name="RowTitles-Detail 2 3 2 5 6 2 3" xfId="29389"/>
    <cellStyle name="RowTitles-Detail 2 3 2 5 6 2 3 2" xfId="29390"/>
    <cellStyle name="RowTitles-Detail 2 3 2 5 6 2 3 2 2" xfId="29391"/>
    <cellStyle name="RowTitles-Detail 2 3 2 5 6 2 4" xfId="29392"/>
    <cellStyle name="RowTitles-Detail 2 3 2 5 6 2 4 2" xfId="29393"/>
    <cellStyle name="RowTitles-Detail 2 3 2 5 6 2 5" xfId="29394"/>
    <cellStyle name="RowTitles-Detail 2 3 2 5 6 3" xfId="29395"/>
    <cellStyle name="RowTitles-Detail 2 3 2 5 6 3 2" xfId="29396"/>
    <cellStyle name="RowTitles-Detail 2 3 2 5 6 3 2 2" xfId="29397"/>
    <cellStyle name="RowTitles-Detail 2 3 2 5 6 3 2 2 2" xfId="29398"/>
    <cellStyle name="RowTitles-Detail 2 3 2 5 6 3 2 3" xfId="29399"/>
    <cellStyle name="RowTitles-Detail 2 3 2 5 6 3 3" xfId="29400"/>
    <cellStyle name="RowTitles-Detail 2 3 2 5 6 3 3 2" xfId="29401"/>
    <cellStyle name="RowTitles-Detail 2 3 2 5 6 3 3 2 2" xfId="29402"/>
    <cellStyle name="RowTitles-Detail 2 3 2 5 6 3 4" xfId="29403"/>
    <cellStyle name="RowTitles-Detail 2 3 2 5 6 3 4 2" xfId="29404"/>
    <cellStyle name="RowTitles-Detail 2 3 2 5 6 3 5" xfId="29405"/>
    <cellStyle name="RowTitles-Detail 2 3 2 5 6 4" xfId="29406"/>
    <cellStyle name="RowTitles-Detail 2 3 2 5 6 4 2" xfId="29407"/>
    <cellStyle name="RowTitles-Detail 2 3 2 5 6 4 2 2" xfId="29408"/>
    <cellStyle name="RowTitles-Detail 2 3 2 5 6 4 3" xfId="29409"/>
    <cellStyle name="RowTitles-Detail 2 3 2 5 6 5" xfId="29410"/>
    <cellStyle name="RowTitles-Detail 2 3 2 5 6 5 2" xfId="29411"/>
    <cellStyle name="RowTitles-Detail 2 3 2 5 6 5 2 2" xfId="29412"/>
    <cellStyle name="RowTitles-Detail 2 3 2 5 6 6" xfId="29413"/>
    <cellStyle name="RowTitles-Detail 2 3 2 5 6 6 2" xfId="29414"/>
    <cellStyle name="RowTitles-Detail 2 3 2 5 6 7" xfId="29415"/>
    <cellStyle name="RowTitles-Detail 2 3 2 5 7" xfId="29416"/>
    <cellStyle name="RowTitles-Detail 2 3 2 5 7 2" xfId="29417"/>
    <cellStyle name="RowTitles-Detail 2 3 2 5 7 2 2" xfId="29418"/>
    <cellStyle name="RowTitles-Detail 2 3 2 5 7 2 2 2" xfId="29419"/>
    <cellStyle name="RowTitles-Detail 2 3 2 5 7 2 3" xfId="29420"/>
    <cellStyle name="RowTitles-Detail 2 3 2 5 7 3" xfId="29421"/>
    <cellStyle name="RowTitles-Detail 2 3 2 5 7 3 2" xfId="29422"/>
    <cellStyle name="RowTitles-Detail 2 3 2 5 7 3 2 2" xfId="29423"/>
    <cellStyle name="RowTitles-Detail 2 3 2 5 7 4" xfId="29424"/>
    <cellStyle name="RowTitles-Detail 2 3 2 5 7 4 2" xfId="29425"/>
    <cellStyle name="RowTitles-Detail 2 3 2 5 7 5" xfId="29426"/>
    <cellStyle name="RowTitles-Detail 2 3 2 5 8" xfId="29427"/>
    <cellStyle name="RowTitles-Detail 2 3 2 5 8 2" xfId="29428"/>
    <cellStyle name="RowTitles-Detail 2 3 2 5 9" xfId="29429"/>
    <cellStyle name="RowTitles-Detail 2 3 2 5 9 2" xfId="29430"/>
    <cellStyle name="RowTitles-Detail 2 3 2 5 9 2 2" xfId="29431"/>
    <cellStyle name="RowTitles-Detail 2 3 2 5_STUD aligned by INSTIT" xfId="29432"/>
    <cellStyle name="RowTitles-Detail 2 3 2 6" xfId="29433"/>
    <cellStyle name="RowTitles-Detail 2 3 2 6 2" xfId="29434"/>
    <cellStyle name="RowTitles-Detail 2 3 2 6 2 2" xfId="29435"/>
    <cellStyle name="RowTitles-Detail 2 3 2 6 2 2 2" xfId="29436"/>
    <cellStyle name="RowTitles-Detail 2 3 2 6 2 2 2 2" xfId="29437"/>
    <cellStyle name="RowTitles-Detail 2 3 2 6 2 2 3" xfId="29438"/>
    <cellStyle name="RowTitles-Detail 2 3 2 6 2 3" xfId="29439"/>
    <cellStyle name="RowTitles-Detail 2 3 2 6 2 3 2" xfId="29440"/>
    <cellStyle name="RowTitles-Detail 2 3 2 6 2 3 2 2" xfId="29441"/>
    <cellStyle name="RowTitles-Detail 2 3 2 6 2 4" xfId="29442"/>
    <cellStyle name="RowTitles-Detail 2 3 2 6 2 4 2" xfId="29443"/>
    <cellStyle name="RowTitles-Detail 2 3 2 6 2 5" xfId="29444"/>
    <cellStyle name="RowTitles-Detail 2 3 2 6 3" xfId="29445"/>
    <cellStyle name="RowTitles-Detail 2 3 2 6 3 2" xfId="29446"/>
    <cellStyle name="RowTitles-Detail 2 3 2 6 3 2 2" xfId="29447"/>
    <cellStyle name="RowTitles-Detail 2 3 2 6 3 2 2 2" xfId="29448"/>
    <cellStyle name="RowTitles-Detail 2 3 2 6 3 2 3" xfId="29449"/>
    <cellStyle name="RowTitles-Detail 2 3 2 6 3 3" xfId="29450"/>
    <cellStyle name="RowTitles-Detail 2 3 2 6 3 3 2" xfId="29451"/>
    <cellStyle name="RowTitles-Detail 2 3 2 6 3 3 2 2" xfId="29452"/>
    <cellStyle name="RowTitles-Detail 2 3 2 6 3 4" xfId="29453"/>
    <cellStyle name="RowTitles-Detail 2 3 2 6 3 4 2" xfId="29454"/>
    <cellStyle name="RowTitles-Detail 2 3 2 6 3 5" xfId="29455"/>
    <cellStyle name="RowTitles-Detail 2 3 2 6 4" xfId="29456"/>
    <cellStyle name="RowTitles-Detail 2 3 2 6 4 2" xfId="29457"/>
    <cellStyle name="RowTitles-Detail 2 3 2 6 5" xfId="29458"/>
    <cellStyle name="RowTitles-Detail 2 3 2 6 5 2" xfId="29459"/>
    <cellStyle name="RowTitles-Detail 2 3 2 6 5 2 2" xfId="29460"/>
    <cellStyle name="RowTitles-Detail 2 3 2 6 5 3" xfId="29461"/>
    <cellStyle name="RowTitles-Detail 2 3 2 6 6" xfId="29462"/>
    <cellStyle name="RowTitles-Detail 2 3 2 6 6 2" xfId="29463"/>
    <cellStyle name="RowTitles-Detail 2 3 2 6 6 2 2" xfId="29464"/>
    <cellStyle name="RowTitles-Detail 2 3 2 7" xfId="29465"/>
    <cellStyle name="RowTitles-Detail 2 3 2 7 2" xfId="29466"/>
    <cellStyle name="RowTitles-Detail 2 3 2 7 2 2" xfId="29467"/>
    <cellStyle name="RowTitles-Detail 2 3 2 7 2 2 2" xfId="29468"/>
    <cellStyle name="RowTitles-Detail 2 3 2 7 2 2 2 2" xfId="29469"/>
    <cellStyle name="RowTitles-Detail 2 3 2 7 2 2 3" xfId="29470"/>
    <cellStyle name="RowTitles-Detail 2 3 2 7 2 3" xfId="29471"/>
    <cellStyle name="RowTitles-Detail 2 3 2 7 2 3 2" xfId="29472"/>
    <cellStyle name="RowTitles-Detail 2 3 2 7 2 3 2 2" xfId="29473"/>
    <cellStyle name="RowTitles-Detail 2 3 2 7 2 4" xfId="29474"/>
    <cellStyle name="RowTitles-Detail 2 3 2 7 2 4 2" xfId="29475"/>
    <cellStyle name="RowTitles-Detail 2 3 2 7 2 5" xfId="29476"/>
    <cellStyle name="RowTitles-Detail 2 3 2 7 3" xfId="29477"/>
    <cellStyle name="RowTitles-Detail 2 3 2 7 3 2" xfId="29478"/>
    <cellStyle name="RowTitles-Detail 2 3 2 7 3 2 2" xfId="29479"/>
    <cellStyle name="RowTitles-Detail 2 3 2 7 3 2 2 2" xfId="29480"/>
    <cellStyle name="RowTitles-Detail 2 3 2 7 3 2 3" xfId="29481"/>
    <cellStyle name="RowTitles-Detail 2 3 2 7 3 3" xfId="29482"/>
    <cellStyle name="RowTitles-Detail 2 3 2 7 3 3 2" xfId="29483"/>
    <cellStyle name="RowTitles-Detail 2 3 2 7 3 3 2 2" xfId="29484"/>
    <cellStyle name="RowTitles-Detail 2 3 2 7 3 4" xfId="29485"/>
    <cellStyle name="RowTitles-Detail 2 3 2 7 3 4 2" xfId="29486"/>
    <cellStyle name="RowTitles-Detail 2 3 2 7 3 5" xfId="29487"/>
    <cellStyle name="RowTitles-Detail 2 3 2 7 4" xfId="29488"/>
    <cellStyle name="RowTitles-Detail 2 3 2 7 4 2" xfId="29489"/>
    <cellStyle name="RowTitles-Detail 2 3 2 7 5" xfId="29490"/>
    <cellStyle name="RowTitles-Detail 2 3 2 7 5 2" xfId="29491"/>
    <cellStyle name="RowTitles-Detail 2 3 2 7 5 2 2" xfId="29492"/>
    <cellStyle name="RowTitles-Detail 2 3 2 7 6" xfId="29493"/>
    <cellStyle name="RowTitles-Detail 2 3 2 7 6 2" xfId="29494"/>
    <cellStyle name="RowTitles-Detail 2 3 2 7 7" xfId="29495"/>
    <cellStyle name="RowTitles-Detail 2 3 2 8" xfId="29496"/>
    <cellStyle name="RowTitles-Detail 2 3 2 8 2" xfId="29497"/>
    <cellStyle name="RowTitles-Detail 2 3 2 8 2 2" xfId="29498"/>
    <cellStyle name="RowTitles-Detail 2 3 2 8 2 2 2" xfId="29499"/>
    <cellStyle name="RowTitles-Detail 2 3 2 8 2 2 2 2" xfId="29500"/>
    <cellStyle name="RowTitles-Detail 2 3 2 8 2 2 3" xfId="29501"/>
    <cellStyle name="RowTitles-Detail 2 3 2 8 2 3" xfId="29502"/>
    <cellStyle name="RowTitles-Detail 2 3 2 8 2 3 2" xfId="29503"/>
    <cellStyle name="RowTitles-Detail 2 3 2 8 2 3 2 2" xfId="29504"/>
    <cellStyle name="RowTitles-Detail 2 3 2 8 2 4" xfId="29505"/>
    <cellStyle name="RowTitles-Detail 2 3 2 8 2 4 2" xfId="29506"/>
    <cellStyle name="RowTitles-Detail 2 3 2 8 2 5" xfId="29507"/>
    <cellStyle name="RowTitles-Detail 2 3 2 8 3" xfId="29508"/>
    <cellStyle name="RowTitles-Detail 2 3 2 8 3 2" xfId="29509"/>
    <cellStyle name="RowTitles-Detail 2 3 2 8 3 2 2" xfId="29510"/>
    <cellStyle name="RowTitles-Detail 2 3 2 8 3 2 2 2" xfId="29511"/>
    <cellStyle name="RowTitles-Detail 2 3 2 8 3 2 3" xfId="29512"/>
    <cellStyle name="RowTitles-Detail 2 3 2 8 3 3" xfId="29513"/>
    <cellStyle name="RowTitles-Detail 2 3 2 8 3 3 2" xfId="29514"/>
    <cellStyle name="RowTitles-Detail 2 3 2 8 3 3 2 2" xfId="29515"/>
    <cellStyle name="RowTitles-Detail 2 3 2 8 3 4" xfId="29516"/>
    <cellStyle name="RowTitles-Detail 2 3 2 8 3 4 2" xfId="29517"/>
    <cellStyle name="RowTitles-Detail 2 3 2 8 3 5" xfId="29518"/>
    <cellStyle name="RowTitles-Detail 2 3 2 8 4" xfId="29519"/>
    <cellStyle name="RowTitles-Detail 2 3 2 8 4 2" xfId="29520"/>
    <cellStyle name="RowTitles-Detail 2 3 2 8 5" xfId="29521"/>
    <cellStyle name="RowTitles-Detail 2 3 2 8 5 2" xfId="29522"/>
    <cellStyle name="RowTitles-Detail 2 3 2 8 5 2 2" xfId="29523"/>
    <cellStyle name="RowTitles-Detail 2 3 2 8 5 3" xfId="29524"/>
    <cellStyle name="RowTitles-Detail 2 3 2 8 6" xfId="29525"/>
    <cellStyle name="RowTitles-Detail 2 3 2 8 6 2" xfId="29526"/>
    <cellStyle name="RowTitles-Detail 2 3 2 8 6 2 2" xfId="29527"/>
    <cellStyle name="RowTitles-Detail 2 3 2 8 7" xfId="29528"/>
    <cellStyle name="RowTitles-Detail 2 3 2 8 7 2" xfId="29529"/>
    <cellStyle name="RowTitles-Detail 2 3 2 8 8" xfId="29530"/>
    <cellStyle name="RowTitles-Detail 2 3 2 9" xfId="29531"/>
    <cellStyle name="RowTitles-Detail 2 3 2 9 2" xfId="29532"/>
    <cellStyle name="RowTitles-Detail 2 3 2 9 2 2" xfId="29533"/>
    <cellStyle name="RowTitles-Detail 2 3 2 9 2 2 2" xfId="29534"/>
    <cellStyle name="RowTitles-Detail 2 3 2 9 2 2 2 2" xfId="29535"/>
    <cellStyle name="RowTitles-Detail 2 3 2 9 2 2 3" xfId="29536"/>
    <cellStyle name="RowTitles-Detail 2 3 2 9 2 3" xfId="29537"/>
    <cellStyle name="RowTitles-Detail 2 3 2 9 2 3 2" xfId="29538"/>
    <cellStyle name="RowTitles-Detail 2 3 2 9 2 3 2 2" xfId="29539"/>
    <cellStyle name="RowTitles-Detail 2 3 2 9 2 4" xfId="29540"/>
    <cellStyle name="RowTitles-Detail 2 3 2 9 2 4 2" xfId="29541"/>
    <cellStyle name="RowTitles-Detail 2 3 2 9 2 5" xfId="29542"/>
    <cellStyle name="RowTitles-Detail 2 3 2 9 3" xfId="29543"/>
    <cellStyle name="RowTitles-Detail 2 3 2 9 3 2" xfId="29544"/>
    <cellStyle name="RowTitles-Detail 2 3 2 9 3 2 2" xfId="29545"/>
    <cellStyle name="RowTitles-Detail 2 3 2 9 3 2 2 2" xfId="29546"/>
    <cellStyle name="RowTitles-Detail 2 3 2 9 3 2 3" xfId="29547"/>
    <cellStyle name="RowTitles-Detail 2 3 2 9 3 3" xfId="29548"/>
    <cellStyle name="RowTitles-Detail 2 3 2 9 3 3 2" xfId="29549"/>
    <cellStyle name="RowTitles-Detail 2 3 2 9 3 3 2 2" xfId="29550"/>
    <cellStyle name="RowTitles-Detail 2 3 2 9 3 4" xfId="29551"/>
    <cellStyle name="RowTitles-Detail 2 3 2 9 3 4 2" xfId="29552"/>
    <cellStyle name="RowTitles-Detail 2 3 2 9 3 5" xfId="29553"/>
    <cellStyle name="RowTitles-Detail 2 3 2 9 4" xfId="29554"/>
    <cellStyle name="RowTitles-Detail 2 3 2 9 4 2" xfId="29555"/>
    <cellStyle name="RowTitles-Detail 2 3 2 9 4 2 2" xfId="29556"/>
    <cellStyle name="RowTitles-Detail 2 3 2 9 4 3" xfId="29557"/>
    <cellStyle name="RowTitles-Detail 2 3 2 9 5" xfId="29558"/>
    <cellStyle name="RowTitles-Detail 2 3 2 9 5 2" xfId="29559"/>
    <cellStyle name="RowTitles-Detail 2 3 2 9 5 2 2" xfId="29560"/>
    <cellStyle name="RowTitles-Detail 2 3 2 9 6" xfId="29561"/>
    <cellStyle name="RowTitles-Detail 2 3 2 9 6 2" xfId="29562"/>
    <cellStyle name="RowTitles-Detail 2 3 2 9 7" xfId="29563"/>
    <cellStyle name="RowTitles-Detail 2 3 2_STUD aligned by INSTIT" xfId="29564"/>
    <cellStyle name="RowTitles-Detail 2 3 3" xfId="29565"/>
    <cellStyle name="RowTitles-Detail 2 3 3 10" xfId="29566"/>
    <cellStyle name="RowTitles-Detail 2 3 3 10 2" xfId="29567"/>
    <cellStyle name="RowTitles-Detail 2 3 3 10 2 2" xfId="29568"/>
    <cellStyle name="RowTitles-Detail 2 3 3 10 2 2 2" xfId="29569"/>
    <cellStyle name="RowTitles-Detail 2 3 3 10 2 3" xfId="29570"/>
    <cellStyle name="RowTitles-Detail 2 3 3 10 3" xfId="29571"/>
    <cellStyle name="RowTitles-Detail 2 3 3 10 3 2" xfId="29572"/>
    <cellStyle name="RowTitles-Detail 2 3 3 10 3 2 2" xfId="29573"/>
    <cellStyle name="RowTitles-Detail 2 3 3 10 4" xfId="29574"/>
    <cellStyle name="RowTitles-Detail 2 3 3 10 4 2" xfId="29575"/>
    <cellStyle name="RowTitles-Detail 2 3 3 10 5" xfId="29576"/>
    <cellStyle name="RowTitles-Detail 2 3 3 11" xfId="29577"/>
    <cellStyle name="RowTitles-Detail 2 3 3 11 2" xfId="29578"/>
    <cellStyle name="RowTitles-Detail 2 3 3 12" xfId="29579"/>
    <cellStyle name="RowTitles-Detail 2 3 3 12 2" xfId="29580"/>
    <cellStyle name="RowTitles-Detail 2 3 3 12 2 2" xfId="29581"/>
    <cellStyle name="RowTitles-Detail 2 3 3 2" xfId="29582"/>
    <cellStyle name="RowTitles-Detail 2 3 3 2 2" xfId="29583"/>
    <cellStyle name="RowTitles-Detail 2 3 3 2 2 2" xfId="29584"/>
    <cellStyle name="RowTitles-Detail 2 3 3 2 2 2 2" xfId="29585"/>
    <cellStyle name="RowTitles-Detail 2 3 3 2 2 2 2 2" xfId="29586"/>
    <cellStyle name="RowTitles-Detail 2 3 3 2 2 2 2 2 2" xfId="29587"/>
    <cellStyle name="RowTitles-Detail 2 3 3 2 2 2 2 3" xfId="29588"/>
    <cellStyle name="RowTitles-Detail 2 3 3 2 2 2 3" xfId="29589"/>
    <cellStyle name="RowTitles-Detail 2 3 3 2 2 2 3 2" xfId="29590"/>
    <cellStyle name="RowTitles-Detail 2 3 3 2 2 2 3 2 2" xfId="29591"/>
    <cellStyle name="RowTitles-Detail 2 3 3 2 2 2 4" xfId="29592"/>
    <cellStyle name="RowTitles-Detail 2 3 3 2 2 2 4 2" xfId="29593"/>
    <cellStyle name="RowTitles-Detail 2 3 3 2 2 2 5" xfId="29594"/>
    <cellStyle name="RowTitles-Detail 2 3 3 2 2 3" xfId="29595"/>
    <cellStyle name="RowTitles-Detail 2 3 3 2 2 3 2" xfId="29596"/>
    <cellStyle name="RowTitles-Detail 2 3 3 2 2 3 2 2" xfId="29597"/>
    <cellStyle name="RowTitles-Detail 2 3 3 2 2 3 2 2 2" xfId="29598"/>
    <cellStyle name="RowTitles-Detail 2 3 3 2 2 3 2 3" xfId="29599"/>
    <cellStyle name="RowTitles-Detail 2 3 3 2 2 3 3" xfId="29600"/>
    <cellStyle name="RowTitles-Detail 2 3 3 2 2 3 3 2" xfId="29601"/>
    <cellStyle name="RowTitles-Detail 2 3 3 2 2 3 3 2 2" xfId="29602"/>
    <cellStyle name="RowTitles-Detail 2 3 3 2 2 3 4" xfId="29603"/>
    <cellStyle name="RowTitles-Detail 2 3 3 2 2 3 4 2" xfId="29604"/>
    <cellStyle name="RowTitles-Detail 2 3 3 2 2 3 5" xfId="29605"/>
    <cellStyle name="RowTitles-Detail 2 3 3 2 2 4" xfId="29606"/>
    <cellStyle name="RowTitles-Detail 2 3 3 2 2 4 2" xfId="29607"/>
    <cellStyle name="RowTitles-Detail 2 3 3 2 2 5" xfId="29608"/>
    <cellStyle name="RowTitles-Detail 2 3 3 2 2 5 2" xfId="29609"/>
    <cellStyle name="RowTitles-Detail 2 3 3 2 2 5 2 2" xfId="29610"/>
    <cellStyle name="RowTitles-Detail 2 3 3 2 3" xfId="29611"/>
    <cellStyle name="RowTitles-Detail 2 3 3 2 3 2" xfId="29612"/>
    <cellStyle name="RowTitles-Detail 2 3 3 2 3 2 2" xfId="29613"/>
    <cellStyle name="RowTitles-Detail 2 3 3 2 3 2 2 2" xfId="29614"/>
    <cellStyle name="RowTitles-Detail 2 3 3 2 3 2 2 2 2" xfId="29615"/>
    <cellStyle name="RowTitles-Detail 2 3 3 2 3 2 2 3" xfId="29616"/>
    <cellStyle name="RowTitles-Detail 2 3 3 2 3 2 3" xfId="29617"/>
    <cellStyle name="RowTitles-Detail 2 3 3 2 3 2 3 2" xfId="29618"/>
    <cellStyle name="RowTitles-Detail 2 3 3 2 3 2 3 2 2" xfId="29619"/>
    <cellStyle name="RowTitles-Detail 2 3 3 2 3 2 4" xfId="29620"/>
    <cellStyle name="RowTitles-Detail 2 3 3 2 3 2 4 2" xfId="29621"/>
    <cellStyle name="RowTitles-Detail 2 3 3 2 3 2 5" xfId="29622"/>
    <cellStyle name="RowTitles-Detail 2 3 3 2 3 3" xfId="29623"/>
    <cellStyle name="RowTitles-Detail 2 3 3 2 3 3 2" xfId="29624"/>
    <cellStyle name="RowTitles-Detail 2 3 3 2 3 3 2 2" xfId="29625"/>
    <cellStyle name="RowTitles-Detail 2 3 3 2 3 3 2 2 2" xfId="29626"/>
    <cellStyle name="RowTitles-Detail 2 3 3 2 3 3 2 3" xfId="29627"/>
    <cellStyle name="RowTitles-Detail 2 3 3 2 3 3 3" xfId="29628"/>
    <cellStyle name="RowTitles-Detail 2 3 3 2 3 3 3 2" xfId="29629"/>
    <cellStyle name="RowTitles-Detail 2 3 3 2 3 3 3 2 2" xfId="29630"/>
    <cellStyle name="RowTitles-Detail 2 3 3 2 3 3 4" xfId="29631"/>
    <cellStyle name="RowTitles-Detail 2 3 3 2 3 3 4 2" xfId="29632"/>
    <cellStyle name="RowTitles-Detail 2 3 3 2 3 3 5" xfId="29633"/>
    <cellStyle name="RowTitles-Detail 2 3 3 2 3 4" xfId="29634"/>
    <cellStyle name="RowTitles-Detail 2 3 3 2 3 4 2" xfId="29635"/>
    <cellStyle name="RowTitles-Detail 2 3 3 2 3 5" xfId="29636"/>
    <cellStyle name="RowTitles-Detail 2 3 3 2 3 5 2" xfId="29637"/>
    <cellStyle name="RowTitles-Detail 2 3 3 2 3 5 2 2" xfId="29638"/>
    <cellStyle name="RowTitles-Detail 2 3 3 2 3 5 3" xfId="29639"/>
    <cellStyle name="RowTitles-Detail 2 3 3 2 3 6" xfId="29640"/>
    <cellStyle name="RowTitles-Detail 2 3 3 2 3 6 2" xfId="29641"/>
    <cellStyle name="RowTitles-Detail 2 3 3 2 3 6 2 2" xfId="29642"/>
    <cellStyle name="RowTitles-Detail 2 3 3 2 3 7" xfId="29643"/>
    <cellStyle name="RowTitles-Detail 2 3 3 2 3 7 2" xfId="29644"/>
    <cellStyle name="RowTitles-Detail 2 3 3 2 3 8" xfId="29645"/>
    <cellStyle name="RowTitles-Detail 2 3 3 2 4" xfId="29646"/>
    <cellStyle name="RowTitles-Detail 2 3 3 2 4 2" xfId="29647"/>
    <cellStyle name="RowTitles-Detail 2 3 3 2 4 2 2" xfId="29648"/>
    <cellStyle name="RowTitles-Detail 2 3 3 2 4 2 2 2" xfId="29649"/>
    <cellStyle name="RowTitles-Detail 2 3 3 2 4 2 2 2 2" xfId="29650"/>
    <cellStyle name="RowTitles-Detail 2 3 3 2 4 2 2 3" xfId="29651"/>
    <cellStyle name="RowTitles-Detail 2 3 3 2 4 2 3" xfId="29652"/>
    <cellStyle name="RowTitles-Detail 2 3 3 2 4 2 3 2" xfId="29653"/>
    <cellStyle name="RowTitles-Detail 2 3 3 2 4 2 3 2 2" xfId="29654"/>
    <cellStyle name="RowTitles-Detail 2 3 3 2 4 2 4" xfId="29655"/>
    <cellStyle name="RowTitles-Detail 2 3 3 2 4 2 4 2" xfId="29656"/>
    <cellStyle name="RowTitles-Detail 2 3 3 2 4 2 5" xfId="29657"/>
    <cellStyle name="RowTitles-Detail 2 3 3 2 4 3" xfId="29658"/>
    <cellStyle name="RowTitles-Detail 2 3 3 2 4 3 2" xfId="29659"/>
    <cellStyle name="RowTitles-Detail 2 3 3 2 4 3 2 2" xfId="29660"/>
    <cellStyle name="RowTitles-Detail 2 3 3 2 4 3 2 2 2" xfId="29661"/>
    <cellStyle name="RowTitles-Detail 2 3 3 2 4 3 2 3" xfId="29662"/>
    <cellStyle name="RowTitles-Detail 2 3 3 2 4 3 3" xfId="29663"/>
    <cellStyle name="RowTitles-Detail 2 3 3 2 4 3 3 2" xfId="29664"/>
    <cellStyle name="RowTitles-Detail 2 3 3 2 4 3 3 2 2" xfId="29665"/>
    <cellStyle name="RowTitles-Detail 2 3 3 2 4 3 4" xfId="29666"/>
    <cellStyle name="RowTitles-Detail 2 3 3 2 4 3 4 2" xfId="29667"/>
    <cellStyle name="RowTitles-Detail 2 3 3 2 4 3 5" xfId="29668"/>
    <cellStyle name="RowTitles-Detail 2 3 3 2 4 4" xfId="29669"/>
    <cellStyle name="RowTitles-Detail 2 3 3 2 4 4 2" xfId="29670"/>
    <cellStyle name="RowTitles-Detail 2 3 3 2 4 4 2 2" xfId="29671"/>
    <cellStyle name="RowTitles-Detail 2 3 3 2 4 4 3" xfId="29672"/>
    <cellStyle name="RowTitles-Detail 2 3 3 2 4 5" xfId="29673"/>
    <cellStyle name="RowTitles-Detail 2 3 3 2 4 5 2" xfId="29674"/>
    <cellStyle name="RowTitles-Detail 2 3 3 2 4 5 2 2" xfId="29675"/>
    <cellStyle name="RowTitles-Detail 2 3 3 2 4 6" xfId="29676"/>
    <cellStyle name="RowTitles-Detail 2 3 3 2 4 6 2" xfId="29677"/>
    <cellStyle name="RowTitles-Detail 2 3 3 2 4 7" xfId="29678"/>
    <cellStyle name="RowTitles-Detail 2 3 3 2 5" xfId="29679"/>
    <cellStyle name="RowTitles-Detail 2 3 3 2 5 2" xfId="29680"/>
    <cellStyle name="RowTitles-Detail 2 3 3 2 5 2 2" xfId="29681"/>
    <cellStyle name="RowTitles-Detail 2 3 3 2 5 2 2 2" xfId="29682"/>
    <cellStyle name="RowTitles-Detail 2 3 3 2 5 2 2 2 2" xfId="29683"/>
    <cellStyle name="RowTitles-Detail 2 3 3 2 5 2 2 3" xfId="29684"/>
    <cellStyle name="RowTitles-Detail 2 3 3 2 5 2 3" xfId="29685"/>
    <cellStyle name="RowTitles-Detail 2 3 3 2 5 2 3 2" xfId="29686"/>
    <cellStyle name="RowTitles-Detail 2 3 3 2 5 2 3 2 2" xfId="29687"/>
    <cellStyle name="RowTitles-Detail 2 3 3 2 5 2 4" xfId="29688"/>
    <cellStyle name="RowTitles-Detail 2 3 3 2 5 2 4 2" xfId="29689"/>
    <cellStyle name="RowTitles-Detail 2 3 3 2 5 2 5" xfId="29690"/>
    <cellStyle name="RowTitles-Detail 2 3 3 2 5 3" xfId="29691"/>
    <cellStyle name="RowTitles-Detail 2 3 3 2 5 3 2" xfId="29692"/>
    <cellStyle name="RowTitles-Detail 2 3 3 2 5 3 2 2" xfId="29693"/>
    <cellStyle name="RowTitles-Detail 2 3 3 2 5 3 2 2 2" xfId="29694"/>
    <cellStyle name="RowTitles-Detail 2 3 3 2 5 3 2 3" xfId="29695"/>
    <cellStyle name="RowTitles-Detail 2 3 3 2 5 3 3" xfId="29696"/>
    <cellStyle name="RowTitles-Detail 2 3 3 2 5 3 3 2" xfId="29697"/>
    <cellStyle name="RowTitles-Detail 2 3 3 2 5 3 3 2 2" xfId="29698"/>
    <cellStyle name="RowTitles-Detail 2 3 3 2 5 3 4" xfId="29699"/>
    <cellStyle name="RowTitles-Detail 2 3 3 2 5 3 4 2" xfId="29700"/>
    <cellStyle name="RowTitles-Detail 2 3 3 2 5 3 5" xfId="29701"/>
    <cellStyle name="RowTitles-Detail 2 3 3 2 5 4" xfId="29702"/>
    <cellStyle name="RowTitles-Detail 2 3 3 2 5 4 2" xfId="29703"/>
    <cellStyle name="RowTitles-Detail 2 3 3 2 5 4 2 2" xfId="29704"/>
    <cellStyle name="RowTitles-Detail 2 3 3 2 5 4 3" xfId="29705"/>
    <cellStyle name="RowTitles-Detail 2 3 3 2 5 5" xfId="29706"/>
    <cellStyle name="RowTitles-Detail 2 3 3 2 5 5 2" xfId="29707"/>
    <cellStyle name="RowTitles-Detail 2 3 3 2 5 5 2 2" xfId="29708"/>
    <cellStyle name="RowTitles-Detail 2 3 3 2 5 6" xfId="29709"/>
    <cellStyle name="RowTitles-Detail 2 3 3 2 5 6 2" xfId="29710"/>
    <cellStyle name="RowTitles-Detail 2 3 3 2 5 7" xfId="29711"/>
    <cellStyle name="RowTitles-Detail 2 3 3 2 6" xfId="29712"/>
    <cellStyle name="RowTitles-Detail 2 3 3 2 6 2" xfId="29713"/>
    <cellStyle name="RowTitles-Detail 2 3 3 2 6 2 2" xfId="29714"/>
    <cellStyle name="RowTitles-Detail 2 3 3 2 6 2 2 2" xfId="29715"/>
    <cellStyle name="RowTitles-Detail 2 3 3 2 6 2 2 2 2" xfId="29716"/>
    <cellStyle name="RowTitles-Detail 2 3 3 2 6 2 2 3" xfId="29717"/>
    <cellStyle name="RowTitles-Detail 2 3 3 2 6 2 3" xfId="29718"/>
    <cellStyle name="RowTitles-Detail 2 3 3 2 6 2 3 2" xfId="29719"/>
    <cellStyle name="RowTitles-Detail 2 3 3 2 6 2 3 2 2" xfId="29720"/>
    <cellStyle name="RowTitles-Detail 2 3 3 2 6 2 4" xfId="29721"/>
    <cellStyle name="RowTitles-Detail 2 3 3 2 6 2 4 2" xfId="29722"/>
    <cellStyle name="RowTitles-Detail 2 3 3 2 6 2 5" xfId="29723"/>
    <cellStyle name="RowTitles-Detail 2 3 3 2 6 3" xfId="29724"/>
    <cellStyle name="RowTitles-Detail 2 3 3 2 6 3 2" xfId="29725"/>
    <cellStyle name="RowTitles-Detail 2 3 3 2 6 3 2 2" xfId="29726"/>
    <cellStyle name="RowTitles-Detail 2 3 3 2 6 3 2 2 2" xfId="29727"/>
    <cellStyle name="RowTitles-Detail 2 3 3 2 6 3 2 3" xfId="29728"/>
    <cellStyle name="RowTitles-Detail 2 3 3 2 6 3 3" xfId="29729"/>
    <cellStyle name="RowTitles-Detail 2 3 3 2 6 3 3 2" xfId="29730"/>
    <cellStyle name="RowTitles-Detail 2 3 3 2 6 3 3 2 2" xfId="29731"/>
    <cellStyle name="RowTitles-Detail 2 3 3 2 6 3 4" xfId="29732"/>
    <cellStyle name="RowTitles-Detail 2 3 3 2 6 3 4 2" xfId="29733"/>
    <cellStyle name="RowTitles-Detail 2 3 3 2 6 3 5" xfId="29734"/>
    <cellStyle name="RowTitles-Detail 2 3 3 2 6 4" xfId="29735"/>
    <cellStyle name="RowTitles-Detail 2 3 3 2 6 4 2" xfId="29736"/>
    <cellStyle name="RowTitles-Detail 2 3 3 2 6 4 2 2" xfId="29737"/>
    <cellStyle name="RowTitles-Detail 2 3 3 2 6 4 3" xfId="29738"/>
    <cellStyle name="RowTitles-Detail 2 3 3 2 6 5" xfId="29739"/>
    <cellStyle name="RowTitles-Detail 2 3 3 2 6 5 2" xfId="29740"/>
    <cellStyle name="RowTitles-Detail 2 3 3 2 6 5 2 2" xfId="29741"/>
    <cellStyle name="RowTitles-Detail 2 3 3 2 6 6" xfId="29742"/>
    <cellStyle name="RowTitles-Detail 2 3 3 2 6 6 2" xfId="29743"/>
    <cellStyle name="RowTitles-Detail 2 3 3 2 6 7" xfId="29744"/>
    <cellStyle name="RowTitles-Detail 2 3 3 2 7" xfId="29745"/>
    <cellStyle name="RowTitles-Detail 2 3 3 2 7 2" xfId="29746"/>
    <cellStyle name="RowTitles-Detail 2 3 3 2 7 2 2" xfId="29747"/>
    <cellStyle name="RowTitles-Detail 2 3 3 2 7 2 2 2" xfId="29748"/>
    <cellStyle name="RowTitles-Detail 2 3 3 2 7 2 3" xfId="29749"/>
    <cellStyle name="RowTitles-Detail 2 3 3 2 7 3" xfId="29750"/>
    <cellStyle name="RowTitles-Detail 2 3 3 2 7 3 2" xfId="29751"/>
    <cellStyle name="RowTitles-Detail 2 3 3 2 7 3 2 2" xfId="29752"/>
    <cellStyle name="RowTitles-Detail 2 3 3 2 7 4" xfId="29753"/>
    <cellStyle name="RowTitles-Detail 2 3 3 2 7 4 2" xfId="29754"/>
    <cellStyle name="RowTitles-Detail 2 3 3 2 7 5" xfId="29755"/>
    <cellStyle name="RowTitles-Detail 2 3 3 2 8" xfId="29756"/>
    <cellStyle name="RowTitles-Detail 2 3 3 2 8 2" xfId="29757"/>
    <cellStyle name="RowTitles-Detail 2 3 3 2 9" xfId="29758"/>
    <cellStyle name="RowTitles-Detail 2 3 3 2 9 2" xfId="29759"/>
    <cellStyle name="RowTitles-Detail 2 3 3 2 9 2 2" xfId="29760"/>
    <cellStyle name="RowTitles-Detail 2 3 3 2_STUD aligned by INSTIT" xfId="29761"/>
    <cellStyle name="RowTitles-Detail 2 3 3 3" xfId="29762"/>
    <cellStyle name="RowTitles-Detail 2 3 3 3 2" xfId="29763"/>
    <cellStyle name="RowTitles-Detail 2 3 3 3 2 2" xfId="29764"/>
    <cellStyle name="RowTitles-Detail 2 3 3 3 2 2 2" xfId="29765"/>
    <cellStyle name="RowTitles-Detail 2 3 3 3 2 2 2 2" xfId="29766"/>
    <cellStyle name="RowTitles-Detail 2 3 3 3 2 2 2 2 2" xfId="29767"/>
    <cellStyle name="RowTitles-Detail 2 3 3 3 2 2 2 3" xfId="29768"/>
    <cellStyle name="RowTitles-Detail 2 3 3 3 2 2 3" xfId="29769"/>
    <cellStyle name="RowTitles-Detail 2 3 3 3 2 2 3 2" xfId="29770"/>
    <cellStyle name="RowTitles-Detail 2 3 3 3 2 2 3 2 2" xfId="29771"/>
    <cellStyle name="RowTitles-Detail 2 3 3 3 2 2 4" xfId="29772"/>
    <cellStyle name="RowTitles-Detail 2 3 3 3 2 2 4 2" xfId="29773"/>
    <cellStyle name="RowTitles-Detail 2 3 3 3 2 2 5" xfId="29774"/>
    <cellStyle name="RowTitles-Detail 2 3 3 3 2 3" xfId="29775"/>
    <cellStyle name="RowTitles-Detail 2 3 3 3 2 3 2" xfId="29776"/>
    <cellStyle name="RowTitles-Detail 2 3 3 3 2 3 2 2" xfId="29777"/>
    <cellStyle name="RowTitles-Detail 2 3 3 3 2 3 2 2 2" xfId="29778"/>
    <cellStyle name="RowTitles-Detail 2 3 3 3 2 3 2 3" xfId="29779"/>
    <cellStyle name="RowTitles-Detail 2 3 3 3 2 3 3" xfId="29780"/>
    <cellStyle name="RowTitles-Detail 2 3 3 3 2 3 3 2" xfId="29781"/>
    <cellStyle name="RowTitles-Detail 2 3 3 3 2 3 3 2 2" xfId="29782"/>
    <cellStyle name="RowTitles-Detail 2 3 3 3 2 3 4" xfId="29783"/>
    <cellStyle name="RowTitles-Detail 2 3 3 3 2 3 4 2" xfId="29784"/>
    <cellStyle name="RowTitles-Detail 2 3 3 3 2 3 5" xfId="29785"/>
    <cellStyle name="RowTitles-Detail 2 3 3 3 2 4" xfId="29786"/>
    <cellStyle name="RowTitles-Detail 2 3 3 3 2 4 2" xfId="29787"/>
    <cellStyle name="RowTitles-Detail 2 3 3 3 2 5" xfId="29788"/>
    <cellStyle name="RowTitles-Detail 2 3 3 3 2 5 2" xfId="29789"/>
    <cellStyle name="RowTitles-Detail 2 3 3 3 2 5 2 2" xfId="29790"/>
    <cellStyle name="RowTitles-Detail 2 3 3 3 2 5 3" xfId="29791"/>
    <cellStyle name="RowTitles-Detail 2 3 3 3 2 6" xfId="29792"/>
    <cellStyle name="RowTitles-Detail 2 3 3 3 2 6 2" xfId="29793"/>
    <cellStyle name="RowTitles-Detail 2 3 3 3 2 6 2 2" xfId="29794"/>
    <cellStyle name="RowTitles-Detail 2 3 3 3 2 7" xfId="29795"/>
    <cellStyle name="RowTitles-Detail 2 3 3 3 2 7 2" xfId="29796"/>
    <cellStyle name="RowTitles-Detail 2 3 3 3 2 8" xfId="29797"/>
    <cellStyle name="RowTitles-Detail 2 3 3 3 3" xfId="29798"/>
    <cellStyle name="RowTitles-Detail 2 3 3 3 3 2" xfId="29799"/>
    <cellStyle name="RowTitles-Detail 2 3 3 3 3 2 2" xfId="29800"/>
    <cellStyle name="RowTitles-Detail 2 3 3 3 3 2 2 2" xfId="29801"/>
    <cellStyle name="RowTitles-Detail 2 3 3 3 3 2 2 2 2" xfId="29802"/>
    <cellStyle name="RowTitles-Detail 2 3 3 3 3 2 2 3" xfId="29803"/>
    <cellStyle name="RowTitles-Detail 2 3 3 3 3 2 3" xfId="29804"/>
    <cellStyle name="RowTitles-Detail 2 3 3 3 3 2 3 2" xfId="29805"/>
    <cellStyle name="RowTitles-Detail 2 3 3 3 3 2 3 2 2" xfId="29806"/>
    <cellStyle name="RowTitles-Detail 2 3 3 3 3 2 4" xfId="29807"/>
    <cellStyle name="RowTitles-Detail 2 3 3 3 3 2 4 2" xfId="29808"/>
    <cellStyle name="RowTitles-Detail 2 3 3 3 3 2 5" xfId="29809"/>
    <cellStyle name="RowTitles-Detail 2 3 3 3 3 3" xfId="29810"/>
    <cellStyle name="RowTitles-Detail 2 3 3 3 3 3 2" xfId="29811"/>
    <cellStyle name="RowTitles-Detail 2 3 3 3 3 3 2 2" xfId="29812"/>
    <cellStyle name="RowTitles-Detail 2 3 3 3 3 3 2 2 2" xfId="29813"/>
    <cellStyle name="RowTitles-Detail 2 3 3 3 3 3 2 3" xfId="29814"/>
    <cellStyle name="RowTitles-Detail 2 3 3 3 3 3 3" xfId="29815"/>
    <cellStyle name="RowTitles-Detail 2 3 3 3 3 3 3 2" xfId="29816"/>
    <cellStyle name="RowTitles-Detail 2 3 3 3 3 3 3 2 2" xfId="29817"/>
    <cellStyle name="RowTitles-Detail 2 3 3 3 3 3 4" xfId="29818"/>
    <cellStyle name="RowTitles-Detail 2 3 3 3 3 3 4 2" xfId="29819"/>
    <cellStyle name="RowTitles-Detail 2 3 3 3 3 3 5" xfId="29820"/>
    <cellStyle name="RowTitles-Detail 2 3 3 3 3 4" xfId="29821"/>
    <cellStyle name="RowTitles-Detail 2 3 3 3 3 4 2" xfId="29822"/>
    <cellStyle name="RowTitles-Detail 2 3 3 3 3 5" xfId="29823"/>
    <cellStyle name="RowTitles-Detail 2 3 3 3 3 5 2" xfId="29824"/>
    <cellStyle name="RowTitles-Detail 2 3 3 3 3 5 2 2" xfId="29825"/>
    <cellStyle name="RowTitles-Detail 2 3 3 3 4" xfId="29826"/>
    <cellStyle name="RowTitles-Detail 2 3 3 3 4 2" xfId="29827"/>
    <cellStyle name="RowTitles-Detail 2 3 3 3 4 2 2" xfId="29828"/>
    <cellStyle name="RowTitles-Detail 2 3 3 3 4 2 2 2" xfId="29829"/>
    <cellStyle name="RowTitles-Detail 2 3 3 3 4 2 2 2 2" xfId="29830"/>
    <cellStyle name="RowTitles-Detail 2 3 3 3 4 2 2 3" xfId="29831"/>
    <cellStyle name="RowTitles-Detail 2 3 3 3 4 2 3" xfId="29832"/>
    <cellStyle name="RowTitles-Detail 2 3 3 3 4 2 3 2" xfId="29833"/>
    <cellStyle name="RowTitles-Detail 2 3 3 3 4 2 3 2 2" xfId="29834"/>
    <cellStyle name="RowTitles-Detail 2 3 3 3 4 2 4" xfId="29835"/>
    <cellStyle name="RowTitles-Detail 2 3 3 3 4 2 4 2" xfId="29836"/>
    <cellStyle name="RowTitles-Detail 2 3 3 3 4 2 5" xfId="29837"/>
    <cellStyle name="RowTitles-Detail 2 3 3 3 4 3" xfId="29838"/>
    <cellStyle name="RowTitles-Detail 2 3 3 3 4 3 2" xfId="29839"/>
    <cellStyle name="RowTitles-Detail 2 3 3 3 4 3 2 2" xfId="29840"/>
    <cellStyle name="RowTitles-Detail 2 3 3 3 4 3 2 2 2" xfId="29841"/>
    <cellStyle name="RowTitles-Detail 2 3 3 3 4 3 2 3" xfId="29842"/>
    <cellStyle name="RowTitles-Detail 2 3 3 3 4 3 3" xfId="29843"/>
    <cellStyle name="RowTitles-Detail 2 3 3 3 4 3 3 2" xfId="29844"/>
    <cellStyle name="RowTitles-Detail 2 3 3 3 4 3 3 2 2" xfId="29845"/>
    <cellStyle name="RowTitles-Detail 2 3 3 3 4 3 4" xfId="29846"/>
    <cellStyle name="RowTitles-Detail 2 3 3 3 4 3 4 2" xfId="29847"/>
    <cellStyle name="RowTitles-Detail 2 3 3 3 4 3 5" xfId="29848"/>
    <cellStyle name="RowTitles-Detail 2 3 3 3 4 4" xfId="29849"/>
    <cellStyle name="RowTitles-Detail 2 3 3 3 4 4 2" xfId="29850"/>
    <cellStyle name="RowTitles-Detail 2 3 3 3 4 4 2 2" xfId="29851"/>
    <cellStyle name="RowTitles-Detail 2 3 3 3 4 4 3" xfId="29852"/>
    <cellStyle name="RowTitles-Detail 2 3 3 3 4 5" xfId="29853"/>
    <cellStyle name="RowTitles-Detail 2 3 3 3 4 5 2" xfId="29854"/>
    <cellStyle name="RowTitles-Detail 2 3 3 3 4 5 2 2" xfId="29855"/>
    <cellStyle name="RowTitles-Detail 2 3 3 3 4 6" xfId="29856"/>
    <cellStyle name="RowTitles-Detail 2 3 3 3 4 6 2" xfId="29857"/>
    <cellStyle name="RowTitles-Detail 2 3 3 3 4 7" xfId="29858"/>
    <cellStyle name="RowTitles-Detail 2 3 3 3 5" xfId="29859"/>
    <cellStyle name="RowTitles-Detail 2 3 3 3 5 2" xfId="29860"/>
    <cellStyle name="RowTitles-Detail 2 3 3 3 5 2 2" xfId="29861"/>
    <cellStyle name="RowTitles-Detail 2 3 3 3 5 2 2 2" xfId="29862"/>
    <cellStyle name="RowTitles-Detail 2 3 3 3 5 2 2 2 2" xfId="29863"/>
    <cellStyle name="RowTitles-Detail 2 3 3 3 5 2 2 3" xfId="29864"/>
    <cellStyle name="RowTitles-Detail 2 3 3 3 5 2 3" xfId="29865"/>
    <cellStyle name="RowTitles-Detail 2 3 3 3 5 2 3 2" xfId="29866"/>
    <cellStyle name="RowTitles-Detail 2 3 3 3 5 2 3 2 2" xfId="29867"/>
    <cellStyle name="RowTitles-Detail 2 3 3 3 5 2 4" xfId="29868"/>
    <cellStyle name="RowTitles-Detail 2 3 3 3 5 2 4 2" xfId="29869"/>
    <cellStyle name="RowTitles-Detail 2 3 3 3 5 2 5" xfId="29870"/>
    <cellStyle name="RowTitles-Detail 2 3 3 3 5 3" xfId="29871"/>
    <cellStyle name="RowTitles-Detail 2 3 3 3 5 3 2" xfId="29872"/>
    <cellStyle name="RowTitles-Detail 2 3 3 3 5 3 2 2" xfId="29873"/>
    <cellStyle name="RowTitles-Detail 2 3 3 3 5 3 2 2 2" xfId="29874"/>
    <cellStyle name="RowTitles-Detail 2 3 3 3 5 3 2 3" xfId="29875"/>
    <cellStyle name="RowTitles-Detail 2 3 3 3 5 3 3" xfId="29876"/>
    <cellStyle name="RowTitles-Detail 2 3 3 3 5 3 3 2" xfId="29877"/>
    <cellStyle name="RowTitles-Detail 2 3 3 3 5 3 3 2 2" xfId="29878"/>
    <cellStyle name="RowTitles-Detail 2 3 3 3 5 3 4" xfId="29879"/>
    <cellStyle name="RowTitles-Detail 2 3 3 3 5 3 4 2" xfId="29880"/>
    <cellStyle name="RowTitles-Detail 2 3 3 3 5 3 5" xfId="29881"/>
    <cellStyle name="RowTitles-Detail 2 3 3 3 5 4" xfId="29882"/>
    <cellStyle name="RowTitles-Detail 2 3 3 3 5 4 2" xfId="29883"/>
    <cellStyle name="RowTitles-Detail 2 3 3 3 5 4 2 2" xfId="29884"/>
    <cellStyle name="RowTitles-Detail 2 3 3 3 5 4 3" xfId="29885"/>
    <cellStyle name="RowTitles-Detail 2 3 3 3 5 5" xfId="29886"/>
    <cellStyle name="RowTitles-Detail 2 3 3 3 5 5 2" xfId="29887"/>
    <cellStyle name="RowTitles-Detail 2 3 3 3 5 5 2 2" xfId="29888"/>
    <cellStyle name="RowTitles-Detail 2 3 3 3 5 6" xfId="29889"/>
    <cellStyle name="RowTitles-Detail 2 3 3 3 5 6 2" xfId="29890"/>
    <cellStyle name="RowTitles-Detail 2 3 3 3 5 7" xfId="29891"/>
    <cellStyle name="RowTitles-Detail 2 3 3 3 6" xfId="29892"/>
    <cellStyle name="RowTitles-Detail 2 3 3 3 6 2" xfId="29893"/>
    <cellStyle name="RowTitles-Detail 2 3 3 3 6 2 2" xfId="29894"/>
    <cellStyle name="RowTitles-Detail 2 3 3 3 6 2 2 2" xfId="29895"/>
    <cellStyle name="RowTitles-Detail 2 3 3 3 6 2 2 2 2" xfId="29896"/>
    <cellStyle name="RowTitles-Detail 2 3 3 3 6 2 2 3" xfId="29897"/>
    <cellStyle name="RowTitles-Detail 2 3 3 3 6 2 3" xfId="29898"/>
    <cellStyle name="RowTitles-Detail 2 3 3 3 6 2 3 2" xfId="29899"/>
    <cellStyle name="RowTitles-Detail 2 3 3 3 6 2 3 2 2" xfId="29900"/>
    <cellStyle name="RowTitles-Detail 2 3 3 3 6 2 4" xfId="29901"/>
    <cellStyle name="RowTitles-Detail 2 3 3 3 6 2 4 2" xfId="29902"/>
    <cellStyle name="RowTitles-Detail 2 3 3 3 6 2 5" xfId="29903"/>
    <cellStyle name="RowTitles-Detail 2 3 3 3 6 3" xfId="29904"/>
    <cellStyle name="RowTitles-Detail 2 3 3 3 6 3 2" xfId="29905"/>
    <cellStyle name="RowTitles-Detail 2 3 3 3 6 3 2 2" xfId="29906"/>
    <cellStyle name="RowTitles-Detail 2 3 3 3 6 3 2 2 2" xfId="29907"/>
    <cellStyle name="RowTitles-Detail 2 3 3 3 6 3 2 3" xfId="29908"/>
    <cellStyle name="RowTitles-Detail 2 3 3 3 6 3 3" xfId="29909"/>
    <cellStyle name="RowTitles-Detail 2 3 3 3 6 3 3 2" xfId="29910"/>
    <cellStyle name="RowTitles-Detail 2 3 3 3 6 3 3 2 2" xfId="29911"/>
    <cellStyle name="RowTitles-Detail 2 3 3 3 6 3 4" xfId="29912"/>
    <cellStyle name="RowTitles-Detail 2 3 3 3 6 3 4 2" xfId="29913"/>
    <cellStyle name="RowTitles-Detail 2 3 3 3 6 3 5" xfId="29914"/>
    <cellStyle name="RowTitles-Detail 2 3 3 3 6 4" xfId="29915"/>
    <cellStyle name="RowTitles-Detail 2 3 3 3 6 4 2" xfId="29916"/>
    <cellStyle name="RowTitles-Detail 2 3 3 3 6 4 2 2" xfId="29917"/>
    <cellStyle name="RowTitles-Detail 2 3 3 3 6 4 3" xfId="29918"/>
    <cellStyle name="RowTitles-Detail 2 3 3 3 6 5" xfId="29919"/>
    <cellStyle name="RowTitles-Detail 2 3 3 3 6 5 2" xfId="29920"/>
    <cellStyle name="RowTitles-Detail 2 3 3 3 6 5 2 2" xfId="29921"/>
    <cellStyle name="RowTitles-Detail 2 3 3 3 6 6" xfId="29922"/>
    <cellStyle name="RowTitles-Detail 2 3 3 3 6 6 2" xfId="29923"/>
    <cellStyle name="RowTitles-Detail 2 3 3 3 6 7" xfId="29924"/>
    <cellStyle name="RowTitles-Detail 2 3 3 3 7" xfId="29925"/>
    <cellStyle name="RowTitles-Detail 2 3 3 3 7 2" xfId="29926"/>
    <cellStyle name="RowTitles-Detail 2 3 3 3 7 2 2" xfId="29927"/>
    <cellStyle name="RowTitles-Detail 2 3 3 3 7 2 2 2" xfId="29928"/>
    <cellStyle name="RowTitles-Detail 2 3 3 3 7 2 3" xfId="29929"/>
    <cellStyle name="RowTitles-Detail 2 3 3 3 7 3" xfId="29930"/>
    <cellStyle name="RowTitles-Detail 2 3 3 3 7 3 2" xfId="29931"/>
    <cellStyle name="RowTitles-Detail 2 3 3 3 7 3 2 2" xfId="29932"/>
    <cellStyle name="RowTitles-Detail 2 3 3 3 7 4" xfId="29933"/>
    <cellStyle name="RowTitles-Detail 2 3 3 3 7 4 2" xfId="29934"/>
    <cellStyle name="RowTitles-Detail 2 3 3 3 7 5" xfId="29935"/>
    <cellStyle name="RowTitles-Detail 2 3 3 3 8" xfId="29936"/>
    <cellStyle name="RowTitles-Detail 2 3 3 3 8 2" xfId="29937"/>
    <cellStyle name="RowTitles-Detail 2 3 3 3 8 2 2" xfId="29938"/>
    <cellStyle name="RowTitles-Detail 2 3 3 3 8 2 2 2" xfId="29939"/>
    <cellStyle name="RowTitles-Detail 2 3 3 3 8 2 3" xfId="29940"/>
    <cellStyle name="RowTitles-Detail 2 3 3 3 8 3" xfId="29941"/>
    <cellStyle name="RowTitles-Detail 2 3 3 3 8 3 2" xfId="29942"/>
    <cellStyle name="RowTitles-Detail 2 3 3 3 8 3 2 2" xfId="29943"/>
    <cellStyle name="RowTitles-Detail 2 3 3 3 8 4" xfId="29944"/>
    <cellStyle name="RowTitles-Detail 2 3 3 3 8 4 2" xfId="29945"/>
    <cellStyle name="RowTitles-Detail 2 3 3 3 8 5" xfId="29946"/>
    <cellStyle name="RowTitles-Detail 2 3 3 3 9" xfId="29947"/>
    <cellStyle name="RowTitles-Detail 2 3 3 3 9 2" xfId="29948"/>
    <cellStyle name="RowTitles-Detail 2 3 3 3 9 2 2" xfId="29949"/>
    <cellStyle name="RowTitles-Detail 2 3 3 3_STUD aligned by INSTIT" xfId="29950"/>
    <cellStyle name="RowTitles-Detail 2 3 3 4" xfId="29951"/>
    <cellStyle name="RowTitles-Detail 2 3 3 4 2" xfId="29952"/>
    <cellStyle name="RowTitles-Detail 2 3 3 4 2 2" xfId="29953"/>
    <cellStyle name="RowTitles-Detail 2 3 3 4 2 2 2" xfId="29954"/>
    <cellStyle name="RowTitles-Detail 2 3 3 4 2 2 2 2" xfId="29955"/>
    <cellStyle name="RowTitles-Detail 2 3 3 4 2 2 2 2 2" xfId="29956"/>
    <cellStyle name="RowTitles-Detail 2 3 3 4 2 2 2 3" xfId="29957"/>
    <cellStyle name="RowTitles-Detail 2 3 3 4 2 2 3" xfId="29958"/>
    <cellStyle name="RowTitles-Detail 2 3 3 4 2 2 3 2" xfId="29959"/>
    <cellStyle name="RowTitles-Detail 2 3 3 4 2 2 3 2 2" xfId="29960"/>
    <cellStyle name="RowTitles-Detail 2 3 3 4 2 2 4" xfId="29961"/>
    <cellStyle name="RowTitles-Detail 2 3 3 4 2 2 4 2" xfId="29962"/>
    <cellStyle name="RowTitles-Detail 2 3 3 4 2 2 5" xfId="29963"/>
    <cellStyle name="RowTitles-Detail 2 3 3 4 2 3" xfId="29964"/>
    <cellStyle name="RowTitles-Detail 2 3 3 4 2 3 2" xfId="29965"/>
    <cellStyle name="RowTitles-Detail 2 3 3 4 2 3 2 2" xfId="29966"/>
    <cellStyle name="RowTitles-Detail 2 3 3 4 2 3 2 2 2" xfId="29967"/>
    <cellStyle name="RowTitles-Detail 2 3 3 4 2 3 2 3" xfId="29968"/>
    <cellStyle name="RowTitles-Detail 2 3 3 4 2 3 3" xfId="29969"/>
    <cellStyle name="RowTitles-Detail 2 3 3 4 2 3 3 2" xfId="29970"/>
    <cellStyle name="RowTitles-Detail 2 3 3 4 2 3 3 2 2" xfId="29971"/>
    <cellStyle name="RowTitles-Detail 2 3 3 4 2 3 4" xfId="29972"/>
    <cellStyle name="RowTitles-Detail 2 3 3 4 2 3 4 2" xfId="29973"/>
    <cellStyle name="RowTitles-Detail 2 3 3 4 2 3 5" xfId="29974"/>
    <cellStyle name="RowTitles-Detail 2 3 3 4 2 4" xfId="29975"/>
    <cellStyle name="RowTitles-Detail 2 3 3 4 2 4 2" xfId="29976"/>
    <cellStyle name="RowTitles-Detail 2 3 3 4 2 5" xfId="29977"/>
    <cellStyle name="RowTitles-Detail 2 3 3 4 2 5 2" xfId="29978"/>
    <cellStyle name="RowTitles-Detail 2 3 3 4 2 5 2 2" xfId="29979"/>
    <cellStyle name="RowTitles-Detail 2 3 3 4 2 5 3" xfId="29980"/>
    <cellStyle name="RowTitles-Detail 2 3 3 4 2 6" xfId="29981"/>
    <cellStyle name="RowTitles-Detail 2 3 3 4 2 6 2" xfId="29982"/>
    <cellStyle name="RowTitles-Detail 2 3 3 4 2 6 2 2" xfId="29983"/>
    <cellStyle name="RowTitles-Detail 2 3 3 4 3" xfId="29984"/>
    <cellStyle name="RowTitles-Detail 2 3 3 4 3 2" xfId="29985"/>
    <cellStyle name="RowTitles-Detail 2 3 3 4 3 2 2" xfId="29986"/>
    <cellStyle name="RowTitles-Detail 2 3 3 4 3 2 2 2" xfId="29987"/>
    <cellStyle name="RowTitles-Detail 2 3 3 4 3 2 2 2 2" xfId="29988"/>
    <cellStyle name="RowTitles-Detail 2 3 3 4 3 2 2 3" xfId="29989"/>
    <cellStyle name="RowTitles-Detail 2 3 3 4 3 2 3" xfId="29990"/>
    <cellStyle name="RowTitles-Detail 2 3 3 4 3 2 3 2" xfId="29991"/>
    <cellStyle name="RowTitles-Detail 2 3 3 4 3 2 3 2 2" xfId="29992"/>
    <cellStyle name="RowTitles-Detail 2 3 3 4 3 2 4" xfId="29993"/>
    <cellStyle name="RowTitles-Detail 2 3 3 4 3 2 4 2" xfId="29994"/>
    <cellStyle name="RowTitles-Detail 2 3 3 4 3 2 5" xfId="29995"/>
    <cellStyle name="RowTitles-Detail 2 3 3 4 3 3" xfId="29996"/>
    <cellStyle name="RowTitles-Detail 2 3 3 4 3 3 2" xfId="29997"/>
    <cellStyle name="RowTitles-Detail 2 3 3 4 3 3 2 2" xfId="29998"/>
    <cellStyle name="RowTitles-Detail 2 3 3 4 3 3 2 2 2" xfId="29999"/>
    <cellStyle name="RowTitles-Detail 2 3 3 4 3 3 2 3" xfId="30000"/>
    <cellStyle name="RowTitles-Detail 2 3 3 4 3 3 3" xfId="30001"/>
    <cellStyle name="RowTitles-Detail 2 3 3 4 3 3 3 2" xfId="30002"/>
    <cellStyle name="RowTitles-Detail 2 3 3 4 3 3 3 2 2" xfId="30003"/>
    <cellStyle name="RowTitles-Detail 2 3 3 4 3 3 4" xfId="30004"/>
    <cellStyle name="RowTitles-Detail 2 3 3 4 3 3 4 2" xfId="30005"/>
    <cellStyle name="RowTitles-Detail 2 3 3 4 3 3 5" xfId="30006"/>
    <cellStyle name="RowTitles-Detail 2 3 3 4 3 4" xfId="30007"/>
    <cellStyle name="RowTitles-Detail 2 3 3 4 3 4 2" xfId="30008"/>
    <cellStyle name="RowTitles-Detail 2 3 3 4 3 5" xfId="30009"/>
    <cellStyle name="RowTitles-Detail 2 3 3 4 3 5 2" xfId="30010"/>
    <cellStyle name="RowTitles-Detail 2 3 3 4 3 5 2 2" xfId="30011"/>
    <cellStyle name="RowTitles-Detail 2 3 3 4 3 6" xfId="30012"/>
    <cellStyle name="RowTitles-Detail 2 3 3 4 3 6 2" xfId="30013"/>
    <cellStyle name="RowTitles-Detail 2 3 3 4 3 7" xfId="30014"/>
    <cellStyle name="RowTitles-Detail 2 3 3 4 4" xfId="30015"/>
    <cellStyle name="RowTitles-Detail 2 3 3 4 4 2" xfId="30016"/>
    <cellStyle name="RowTitles-Detail 2 3 3 4 4 2 2" xfId="30017"/>
    <cellStyle name="RowTitles-Detail 2 3 3 4 4 2 2 2" xfId="30018"/>
    <cellStyle name="RowTitles-Detail 2 3 3 4 4 2 2 2 2" xfId="30019"/>
    <cellStyle name="RowTitles-Detail 2 3 3 4 4 2 2 3" xfId="30020"/>
    <cellStyle name="RowTitles-Detail 2 3 3 4 4 2 3" xfId="30021"/>
    <cellStyle name="RowTitles-Detail 2 3 3 4 4 2 3 2" xfId="30022"/>
    <cellStyle name="RowTitles-Detail 2 3 3 4 4 2 3 2 2" xfId="30023"/>
    <cellStyle name="RowTitles-Detail 2 3 3 4 4 2 4" xfId="30024"/>
    <cellStyle name="RowTitles-Detail 2 3 3 4 4 2 4 2" xfId="30025"/>
    <cellStyle name="RowTitles-Detail 2 3 3 4 4 2 5" xfId="30026"/>
    <cellStyle name="RowTitles-Detail 2 3 3 4 4 3" xfId="30027"/>
    <cellStyle name="RowTitles-Detail 2 3 3 4 4 3 2" xfId="30028"/>
    <cellStyle name="RowTitles-Detail 2 3 3 4 4 3 2 2" xfId="30029"/>
    <cellStyle name="RowTitles-Detail 2 3 3 4 4 3 2 2 2" xfId="30030"/>
    <cellStyle name="RowTitles-Detail 2 3 3 4 4 3 2 3" xfId="30031"/>
    <cellStyle name="RowTitles-Detail 2 3 3 4 4 3 3" xfId="30032"/>
    <cellStyle name="RowTitles-Detail 2 3 3 4 4 3 3 2" xfId="30033"/>
    <cellStyle name="RowTitles-Detail 2 3 3 4 4 3 3 2 2" xfId="30034"/>
    <cellStyle name="RowTitles-Detail 2 3 3 4 4 3 4" xfId="30035"/>
    <cellStyle name="RowTitles-Detail 2 3 3 4 4 3 4 2" xfId="30036"/>
    <cellStyle name="RowTitles-Detail 2 3 3 4 4 3 5" xfId="30037"/>
    <cellStyle name="RowTitles-Detail 2 3 3 4 4 4" xfId="30038"/>
    <cellStyle name="RowTitles-Detail 2 3 3 4 4 4 2" xfId="30039"/>
    <cellStyle name="RowTitles-Detail 2 3 3 4 4 5" xfId="30040"/>
    <cellStyle name="RowTitles-Detail 2 3 3 4 4 5 2" xfId="30041"/>
    <cellStyle name="RowTitles-Detail 2 3 3 4 4 5 2 2" xfId="30042"/>
    <cellStyle name="RowTitles-Detail 2 3 3 4 4 5 3" xfId="30043"/>
    <cellStyle name="RowTitles-Detail 2 3 3 4 4 6" xfId="30044"/>
    <cellStyle name="RowTitles-Detail 2 3 3 4 4 6 2" xfId="30045"/>
    <cellStyle name="RowTitles-Detail 2 3 3 4 4 6 2 2" xfId="30046"/>
    <cellStyle name="RowTitles-Detail 2 3 3 4 4 7" xfId="30047"/>
    <cellStyle name="RowTitles-Detail 2 3 3 4 4 7 2" xfId="30048"/>
    <cellStyle name="RowTitles-Detail 2 3 3 4 4 8" xfId="30049"/>
    <cellStyle name="RowTitles-Detail 2 3 3 4 5" xfId="30050"/>
    <cellStyle name="RowTitles-Detail 2 3 3 4 5 2" xfId="30051"/>
    <cellStyle name="RowTitles-Detail 2 3 3 4 5 2 2" xfId="30052"/>
    <cellStyle name="RowTitles-Detail 2 3 3 4 5 2 2 2" xfId="30053"/>
    <cellStyle name="RowTitles-Detail 2 3 3 4 5 2 2 2 2" xfId="30054"/>
    <cellStyle name="RowTitles-Detail 2 3 3 4 5 2 2 3" xfId="30055"/>
    <cellStyle name="RowTitles-Detail 2 3 3 4 5 2 3" xfId="30056"/>
    <cellStyle name="RowTitles-Detail 2 3 3 4 5 2 3 2" xfId="30057"/>
    <cellStyle name="RowTitles-Detail 2 3 3 4 5 2 3 2 2" xfId="30058"/>
    <cellStyle name="RowTitles-Detail 2 3 3 4 5 2 4" xfId="30059"/>
    <cellStyle name="RowTitles-Detail 2 3 3 4 5 2 4 2" xfId="30060"/>
    <cellStyle name="RowTitles-Detail 2 3 3 4 5 2 5" xfId="30061"/>
    <cellStyle name="RowTitles-Detail 2 3 3 4 5 3" xfId="30062"/>
    <cellStyle name="RowTitles-Detail 2 3 3 4 5 3 2" xfId="30063"/>
    <cellStyle name="RowTitles-Detail 2 3 3 4 5 3 2 2" xfId="30064"/>
    <cellStyle name="RowTitles-Detail 2 3 3 4 5 3 2 2 2" xfId="30065"/>
    <cellStyle name="RowTitles-Detail 2 3 3 4 5 3 2 3" xfId="30066"/>
    <cellStyle name="RowTitles-Detail 2 3 3 4 5 3 3" xfId="30067"/>
    <cellStyle name="RowTitles-Detail 2 3 3 4 5 3 3 2" xfId="30068"/>
    <cellStyle name="RowTitles-Detail 2 3 3 4 5 3 3 2 2" xfId="30069"/>
    <cellStyle name="RowTitles-Detail 2 3 3 4 5 3 4" xfId="30070"/>
    <cellStyle name="RowTitles-Detail 2 3 3 4 5 3 4 2" xfId="30071"/>
    <cellStyle name="RowTitles-Detail 2 3 3 4 5 3 5" xfId="30072"/>
    <cellStyle name="RowTitles-Detail 2 3 3 4 5 4" xfId="30073"/>
    <cellStyle name="RowTitles-Detail 2 3 3 4 5 4 2" xfId="30074"/>
    <cellStyle name="RowTitles-Detail 2 3 3 4 5 4 2 2" xfId="30075"/>
    <cellStyle name="RowTitles-Detail 2 3 3 4 5 4 3" xfId="30076"/>
    <cellStyle name="RowTitles-Detail 2 3 3 4 5 5" xfId="30077"/>
    <cellStyle name="RowTitles-Detail 2 3 3 4 5 5 2" xfId="30078"/>
    <cellStyle name="RowTitles-Detail 2 3 3 4 5 5 2 2" xfId="30079"/>
    <cellStyle name="RowTitles-Detail 2 3 3 4 5 6" xfId="30080"/>
    <cellStyle name="RowTitles-Detail 2 3 3 4 5 6 2" xfId="30081"/>
    <cellStyle name="RowTitles-Detail 2 3 3 4 5 7" xfId="30082"/>
    <cellStyle name="RowTitles-Detail 2 3 3 4 6" xfId="30083"/>
    <cellStyle name="RowTitles-Detail 2 3 3 4 6 2" xfId="30084"/>
    <cellStyle name="RowTitles-Detail 2 3 3 4 6 2 2" xfId="30085"/>
    <cellStyle name="RowTitles-Detail 2 3 3 4 6 2 2 2" xfId="30086"/>
    <cellStyle name="RowTitles-Detail 2 3 3 4 6 2 2 2 2" xfId="30087"/>
    <cellStyle name="RowTitles-Detail 2 3 3 4 6 2 2 3" xfId="30088"/>
    <cellStyle name="RowTitles-Detail 2 3 3 4 6 2 3" xfId="30089"/>
    <cellStyle name="RowTitles-Detail 2 3 3 4 6 2 3 2" xfId="30090"/>
    <cellStyle name="RowTitles-Detail 2 3 3 4 6 2 3 2 2" xfId="30091"/>
    <cellStyle name="RowTitles-Detail 2 3 3 4 6 2 4" xfId="30092"/>
    <cellStyle name="RowTitles-Detail 2 3 3 4 6 2 4 2" xfId="30093"/>
    <cellStyle name="RowTitles-Detail 2 3 3 4 6 2 5" xfId="30094"/>
    <cellStyle name="RowTitles-Detail 2 3 3 4 6 3" xfId="30095"/>
    <cellStyle name="RowTitles-Detail 2 3 3 4 6 3 2" xfId="30096"/>
    <cellStyle name="RowTitles-Detail 2 3 3 4 6 3 2 2" xfId="30097"/>
    <cellStyle name="RowTitles-Detail 2 3 3 4 6 3 2 2 2" xfId="30098"/>
    <cellStyle name="RowTitles-Detail 2 3 3 4 6 3 2 3" xfId="30099"/>
    <cellStyle name="RowTitles-Detail 2 3 3 4 6 3 3" xfId="30100"/>
    <cellStyle name="RowTitles-Detail 2 3 3 4 6 3 3 2" xfId="30101"/>
    <cellStyle name="RowTitles-Detail 2 3 3 4 6 3 3 2 2" xfId="30102"/>
    <cellStyle name="RowTitles-Detail 2 3 3 4 6 3 4" xfId="30103"/>
    <cellStyle name="RowTitles-Detail 2 3 3 4 6 3 4 2" xfId="30104"/>
    <cellStyle name="RowTitles-Detail 2 3 3 4 6 3 5" xfId="30105"/>
    <cellStyle name="RowTitles-Detail 2 3 3 4 6 4" xfId="30106"/>
    <cellStyle name="RowTitles-Detail 2 3 3 4 6 4 2" xfId="30107"/>
    <cellStyle name="RowTitles-Detail 2 3 3 4 6 4 2 2" xfId="30108"/>
    <cellStyle name="RowTitles-Detail 2 3 3 4 6 4 3" xfId="30109"/>
    <cellStyle name="RowTitles-Detail 2 3 3 4 6 5" xfId="30110"/>
    <cellStyle name="RowTitles-Detail 2 3 3 4 6 5 2" xfId="30111"/>
    <cellStyle name="RowTitles-Detail 2 3 3 4 6 5 2 2" xfId="30112"/>
    <cellStyle name="RowTitles-Detail 2 3 3 4 6 6" xfId="30113"/>
    <cellStyle name="RowTitles-Detail 2 3 3 4 6 6 2" xfId="30114"/>
    <cellStyle name="RowTitles-Detail 2 3 3 4 6 7" xfId="30115"/>
    <cellStyle name="RowTitles-Detail 2 3 3 4 7" xfId="30116"/>
    <cellStyle name="RowTitles-Detail 2 3 3 4 7 2" xfId="30117"/>
    <cellStyle name="RowTitles-Detail 2 3 3 4 7 2 2" xfId="30118"/>
    <cellStyle name="RowTitles-Detail 2 3 3 4 7 2 2 2" xfId="30119"/>
    <cellStyle name="RowTitles-Detail 2 3 3 4 7 2 3" xfId="30120"/>
    <cellStyle name="RowTitles-Detail 2 3 3 4 7 3" xfId="30121"/>
    <cellStyle name="RowTitles-Detail 2 3 3 4 7 3 2" xfId="30122"/>
    <cellStyle name="RowTitles-Detail 2 3 3 4 7 3 2 2" xfId="30123"/>
    <cellStyle name="RowTitles-Detail 2 3 3 4 7 4" xfId="30124"/>
    <cellStyle name="RowTitles-Detail 2 3 3 4 7 4 2" xfId="30125"/>
    <cellStyle name="RowTitles-Detail 2 3 3 4 7 5" xfId="30126"/>
    <cellStyle name="RowTitles-Detail 2 3 3 4 8" xfId="30127"/>
    <cellStyle name="RowTitles-Detail 2 3 3 4 8 2" xfId="30128"/>
    <cellStyle name="RowTitles-Detail 2 3 3 4 9" xfId="30129"/>
    <cellStyle name="RowTitles-Detail 2 3 3 4 9 2" xfId="30130"/>
    <cellStyle name="RowTitles-Detail 2 3 3 4 9 2 2" xfId="30131"/>
    <cellStyle name="RowTitles-Detail 2 3 3 4_STUD aligned by INSTIT" xfId="30132"/>
    <cellStyle name="RowTitles-Detail 2 3 3 5" xfId="30133"/>
    <cellStyle name="RowTitles-Detail 2 3 3 5 2" xfId="30134"/>
    <cellStyle name="RowTitles-Detail 2 3 3 5 2 2" xfId="30135"/>
    <cellStyle name="RowTitles-Detail 2 3 3 5 2 2 2" xfId="30136"/>
    <cellStyle name="RowTitles-Detail 2 3 3 5 2 2 2 2" xfId="30137"/>
    <cellStyle name="RowTitles-Detail 2 3 3 5 2 2 3" xfId="30138"/>
    <cellStyle name="RowTitles-Detail 2 3 3 5 2 3" xfId="30139"/>
    <cellStyle name="RowTitles-Detail 2 3 3 5 2 3 2" xfId="30140"/>
    <cellStyle name="RowTitles-Detail 2 3 3 5 2 3 2 2" xfId="30141"/>
    <cellStyle name="RowTitles-Detail 2 3 3 5 2 4" xfId="30142"/>
    <cellStyle name="RowTitles-Detail 2 3 3 5 2 4 2" xfId="30143"/>
    <cellStyle name="RowTitles-Detail 2 3 3 5 2 5" xfId="30144"/>
    <cellStyle name="RowTitles-Detail 2 3 3 5 3" xfId="30145"/>
    <cellStyle name="RowTitles-Detail 2 3 3 5 3 2" xfId="30146"/>
    <cellStyle name="RowTitles-Detail 2 3 3 5 3 2 2" xfId="30147"/>
    <cellStyle name="RowTitles-Detail 2 3 3 5 3 2 2 2" xfId="30148"/>
    <cellStyle name="RowTitles-Detail 2 3 3 5 3 2 3" xfId="30149"/>
    <cellStyle name="RowTitles-Detail 2 3 3 5 3 3" xfId="30150"/>
    <cellStyle name="RowTitles-Detail 2 3 3 5 3 3 2" xfId="30151"/>
    <cellStyle name="RowTitles-Detail 2 3 3 5 3 3 2 2" xfId="30152"/>
    <cellStyle name="RowTitles-Detail 2 3 3 5 3 4" xfId="30153"/>
    <cellStyle name="RowTitles-Detail 2 3 3 5 3 4 2" xfId="30154"/>
    <cellStyle name="RowTitles-Detail 2 3 3 5 3 5" xfId="30155"/>
    <cellStyle name="RowTitles-Detail 2 3 3 5 4" xfId="30156"/>
    <cellStyle name="RowTitles-Detail 2 3 3 5 4 2" xfId="30157"/>
    <cellStyle name="RowTitles-Detail 2 3 3 5 5" xfId="30158"/>
    <cellStyle name="RowTitles-Detail 2 3 3 5 5 2" xfId="30159"/>
    <cellStyle name="RowTitles-Detail 2 3 3 5 5 2 2" xfId="30160"/>
    <cellStyle name="RowTitles-Detail 2 3 3 5 5 3" xfId="30161"/>
    <cellStyle name="RowTitles-Detail 2 3 3 5 6" xfId="30162"/>
    <cellStyle name="RowTitles-Detail 2 3 3 5 6 2" xfId="30163"/>
    <cellStyle name="RowTitles-Detail 2 3 3 5 6 2 2" xfId="30164"/>
    <cellStyle name="RowTitles-Detail 2 3 3 6" xfId="30165"/>
    <cellStyle name="RowTitles-Detail 2 3 3 6 2" xfId="30166"/>
    <cellStyle name="RowTitles-Detail 2 3 3 6 2 2" xfId="30167"/>
    <cellStyle name="RowTitles-Detail 2 3 3 6 2 2 2" xfId="30168"/>
    <cellStyle name="RowTitles-Detail 2 3 3 6 2 2 2 2" xfId="30169"/>
    <cellStyle name="RowTitles-Detail 2 3 3 6 2 2 3" xfId="30170"/>
    <cellStyle name="RowTitles-Detail 2 3 3 6 2 3" xfId="30171"/>
    <cellStyle name="RowTitles-Detail 2 3 3 6 2 3 2" xfId="30172"/>
    <cellStyle name="RowTitles-Detail 2 3 3 6 2 3 2 2" xfId="30173"/>
    <cellStyle name="RowTitles-Detail 2 3 3 6 2 4" xfId="30174"/>
    <cellStyle name="RowTitles-Detail 2 3 3 6 2 4 2" xfId="30175"/>
    <cellStyle name="RowTitles-Detail 2 3 3 6 2 5" xfId="30176"/>
    <cellStyle name="RowTitles-Detail 2 3 3 6 3" xfId="30177"/>
    <cellStyle name="RowTitles-Detail 2 3 3 6 3 2" xfId="30178"/>
    <cellStyle name="RowTitles-Detail 2 3 3 6 3 2 2" xfId="30179"/>
    <cellStyle name="RowTitles-Detail 2 3 3 6 3 2 2 2" xfId="30180"/>
    <cellStyle name="RowTitles-Detail 2 3 3 6 3 2 3" xfId="30181"/>
    <cellStyle name="RowTitles-Detail 2 3 3 6 3 3" xfId="30182"/>
    <cellStyle name="RowTitles-Detail 2 3 3 6 3 3 2" xfId="30183"/>
    <cellStyle name="RowTitles-Detail 2 3 3 6 3 3 2 2" xfId="30184"/>
    <cellStyle name="RowTitles-Detail 2 3 3 6 3 4" xfId="30185"/>
    <cellStyle name="RowTitles-Detail 2 3 3 6 3 4 2" xfId="30186"/>
    <cellStyle name="RowTitles-Detail 2 3 3 6 3 5" xfId="30187"/>
    <cellStyle name="RowTitles-Detail 2 3 3 6 4" xfId="30188"/>
    <cellStyle name="RowTitles-Detail 2 3 3 6 4 2" xfId="30189"/>
    <cellStyle name="RowTitles-Detail 2 3 3 6 5" xfId="30190"/>
    <cellStyle name="RowTitles-Detail 2 3 3 6 5 2" xfId="30191"/>
    <cellStyle name="RowTitles-Detail 2 3 3 6 5 2 2" xfId="30192"/>
    <cellStyle name="RowTitles-Detail 2 3 3 6 6" xfId="30193"/>
    <cellStyle name="RowTitles-Detail 2 3 3 6 6 2" xfId="30194"/>
    <cellStyle name="RowTitles-Detail 2 3 3 6 7" xfId="30195"/>
    <cellStyle name="RowTitles-Detail 2 3 3 7" xfId="30196"/>
    <cellStyle name="RowTitles-Detail 2 3 3 7 2" xfId="30197"/>
    <cellStyle name="RowTitles-Detail 2 3 3 7 2 2" xfId="30198"/>
    <cellStyle name="RowTitles-Detail 2 3 3 7 2 2 2" xfId="30199"/>
    <cellStyle name="RowTitles-Detail 2 3 3 7 2 2 2 2" xfId="30200"/>
    <cellStyle name="RowTitles-Detail 2 3 3 7 2 2 3" xfId="30201"/>
    <cellStyle name="RowTitles-Detail 2 3 3 7 2 3" xfId="30202"/>
    <cellStyle name="RowTitles-Detail 2 3 3 7 2 3 2" xfId="30203"/>
    <cellStyle name="RowTitles-Detail 2 3 3 7 2 3 2 2" xfId="30204"/>
    <cellStyle name="RowTitles-Detail 2 3 3 7 2 4" xfId="30205"/>
    <cellStyle name="RowTitles-Detail 2 3 3 7 2 4 2" xfId="30206"/>
    <cellStyle name="RowTitles-Detail 2 3 3 7 2 5" xfId="30207"/>
    <cellStyle name="RowTitles-Detail 2 3 3 7 3" xfId="30208"/>
    <cellStyle name="RowTitles-Detail 2 3 3 7 3 2" xfId="30209"/>
    <cellStyle name="RowTitles-Detail 2 3 3 7 3 2 2" xfId="30210"/>
    <cellStyle name="RowTitles-Detail 2 3 3 7 3 2 2 2" xfId="30211"/>
    <cellStyle name="RowTitles-Detail 2 3 3 7 3 2 3" xfId="30212"/>
    <cellStyle name="RowTitles-Detail 2 3 3 7 3 3" xfId="30213"/>
    <cellStyle name="RowTitles-Detail 2 3 3 7 3 3 2" xfId="30214"/>
    <cellStyle name="RowTitles-Detail 2 3 3 7 3 3 2 2" xfId="30215"/>
    <cellStyle name="RowTitles-Detail 2 3 3 7 3 4" xfId="30216"/>
    <cellStyle name="RowTitles-Detail 2 3 3 7 3 4 2" xfId="30217"/>
    <cellStyle name="RowTitles-Detail 2 3 3 7 3 5" xfId="30218"/>
    <cellStyle name="RowTitles-Detail 2 3 3 7 4" xfId="30219"/>
    <cellStyle name="RowTitles-Detail 2 3 3 7 4 2" xfId="30220"/>
    <cellStyle name="RowTitles-Detail 2 3 3 7 5" xfId="30221"/>
    <cellStyle name="RowTitles-Detail 2 3 3 7 5 2" xfId="30222"/>
    <cellStyle name="RowTitles-Detail 2 3 3 7 5 2 2" xfId="30223"/>
    <cellStyle name="RowTitles-Detail 2 3 3 7 5 3" xfId="30224"/>
    <cellStyle name="RowTitles-Detail 2 3 3 7 6" xfId="30225"/>
    <cellStyle name="RowTitles-Detail 2 3 3 7 6 2" xfId="30226"/>
    <cellStyle name="RowTitles-Detail 2 3 3 7 6 2 2" xfId="30227"/>
    <cellStyle name="RowTitles-Detail 2 3 3 7 7" xfId="30228"/>
    <cellStyle name="RowTitles-Detail 2 3 3 7 7 2" xfId="30229"/>
    <cellStyle name="RowTitles-Detail 2 3 3 7 8" xfId="30230"/>
    <cellStyle name="RowTitles-Detail 2 3 3 8" xfId="30231"/>
    <cellStyle name="RowTitles-Detail 2 3 3 8 2" xfId="30232"/>
    <cellStyle name="RowTitles-Detail 2 3 3 8 2 2" xfId="30233"/>
    <cellStyle name="RowTitles-Detail 2 3 3 8 2 2 2" xfId="30234"/>
    <cellStyle name="RowTitles-Detail 2 3 3 8 2 2 2 2" xfId="30235"/>
    <cellStyle name="RowTitles-Detail 2 3 3 8 2 2 3" xfId="30236"/>
    <cellStyle name="RowTitles-Detail 2 3 3 8 2 3" xfId="30237"/>
    <cellStyle name="RowTitles-Detail 2 3 3 8 2 3 2" xfId="30238"/>
    <cellStyle name="RowTitles-Detail 2 3 3 8 2 3 2 2" xfId="30239"/>
    <cellStyle name="RowTitles-Detail 2 3 3 8 2 4" xfId="30240"/>
    <cellStyle name="RowTitles-Detail 2 3 3 8 2 4 2" xfId="30241"/>
    <cellStyle name="RowTitles-Detail 2 3 3 8 2 5" xfId="30242"/>
    <cellStyle name="RowTitles-Detail 2 3 3 8 3" xfId="30243"/>
    <cellStyle name="RowTitles-Detail 2 3 3 8 3 2" xfId="30244"/>
    <cellStyle name="RowTitles-Detail 2 3 3 8 3 2 2" xfId="30245"/>
    <cellStyle name="RowTitles-Detail 2 3 3 8 3 2 2 2" xfId="30246"/>
    <cellStyle name="RowTitles-Detail 2 3 3 8 3 2 3" xfId="30247"/>
    <cellStyle name="RowTitles-Detail 2 3 3 8 3 3" xfId="30248"/>
    <cellStyle name="RowTitles-Detail 2 3 3 8 3 3 2" xfId="30249"/>
    <cellStyle name="RowTitles-Detail 2 3 3 8 3 3 2 2" xfId="30250"/>
    <cellStyle name="RowTitles-Detail 2 3 3 8 3 4" xfId="30251"/>
    <cellStyle name="RowTitles-Detail 2 3 3 8 3 4 2" xfId="30252"/>
    <cellStyle name="RowTitles-Detail 2 3 3 8 3 5" xfId="30253"/>
    <cellStyle name="RowTitles-Detail 2 3 3 8 4" xfId="30254"/>
    <cellStyle name="RowTitles-Detail 2 3 3 8 4 2" xfId="30255"/>
    <cellStyle name="RowTitles-Detail 2 3 3 8 4 2 2" xfId="30256"/>
    <cellStyle name="RowTitles-Detail 2 3 3 8 4 3" xfId="30257"/>
    <cellStyle name="RowTitles-Detail 2 3 3 8 5" xfId="30258"/>
    <cellStyle name="RowTitles-Detail 2 3 3 8 5 2" xfId="30259"/>
    <cellStyle name="RowTitles-Detail 2 3 3 8 5 2 2" xfId="30260"/>
    <cellStyle name="RowTitles-Detail 2 3 3 8 6" xfId="30261"/>
    <cellStyle name="RowTitles-Detail 2 3 3 8 6 2" xfId="30262"/>
    <cellStyle name="RowTitles-Detail 2 3 3 8 7" xfId="30263"/>
    <cellStyle name="RowTitles-Detail 2 3 3 9" xfId="30264"/>
    <cellStyle name="RowTitles-Detail 2 3 3 9 2" xfId="30265"/>
    <cellStyle name="RowTitles-Detail 2 3 3 9 2 2" xfId="30266"/>
    <cellStyle name="RowTitles-Detail 2 3 3 9 2 2 2" xfId="30267"/>
    <cellStyle name="RowTitles-Detail 2 3 3 9 2 2 2 2" xfId="30268"/>
    <cellStyle name="RowTitles-Detail 2 3 3 9 2 2 3" xfId="30269"/>
    <cellStyle name="RowTitles-Detail 2 3 3 9 2 3" xfId="30270"/>
    <cellStyle name="RowTitles-Detail 2 3 3 9 2 3 2" xfId="30271"/>
    <cellStyle name="RowTitles-Detail 2 3 3 9 2 3 2 2" xfId="30272"/>
    <cellStyle name="RowTitles-Detail 2 3 3 9 2 4" xfId="30273"/>
    <cellStyle name="RowTitles-Detail 2 3 3 9 2 4 2" xfId="30274"/>
    <cellStyle name="RowTitles-Detail 2 3 3 9 2 5" xfId="30275"/>
    <cellStyle name="RowTitles-Detail 2 3 3 9 3" xfId="30276"/>
    <cellStyle name="RowTitles-Detail 2 3 3 9 3 2" xfId="30277"/>
    <cellStyle name="RowTitles-Detail 2 3 3 9 3 2 2" xfId="30278"/>
    <cellStyle name="RowTitles-Detail 2 3 3 9 3 2 2 2" xfId="30279"/>
    <cellStyle name="RowTitles-Detail 2 3 3 9 3 2 3" xfId="30280"/>
    <cellStyle name="RowTitles-Detail 2 3 3 9 3 3" xfId="30281"/>
    <cellStyle name="RowTitles-Detail 2 3 3 9 3 3 2" xfId="30282"/>
    <cellStyle name="RowTitles-Detail 2 3 3 9 3 3 2 2" xfId="30283"/>
    <cellStyle name="RowTitles-Detail 2 3 3 9 3 4" xfId="30284"/>
    <cellStyle name="RowTitles-Detail 2 3 3 9 3 4 2" xfId="30285"/>
    <cellStyle name="RowTitles-Detail 2 3 3 9 3 5" xfId="30286"/>
    <cellStyle name="RowTitles-Detail 2 3 3 9 4" xfId="30287"/>
    <cellStyle name="RowTitles-Detail 2 3 3 9 4 2" xfId="30288"/>
    <cellStyle name="RowTitles-Detail 2 3 3 9 4 2 2" xfId="30289"/>
    <cellStyle name="RowTitles-Detail 2 3 3 9 4 3" xfId="30290"/>
    <cellStyle name="RowTitles-Detail 2 3 3 9 5" xfId="30291"/>
    <cellStyle name="RowTitles-Detail 2 3 3 9 5 2" xfId="30292"/>
    <cellStyle name="RowTitles-Detail 2 3 3 9 5 2 2" xfId="30293"/>
    <cellStyle name="RowTitles-Detail 2 3 3 9 6" xfId="30294"/>
    <cellStyle name="RowTitles-Detail 2 3 3 9 6 2" xfId="30295"/>
    <cellStyle name="RowTitles-Detail 2 3 3 9 7" xfId="30296"/>
    <cellStyle name="RowTitles-Detail 2 3 3_STUD aligned by INSTIT" xfId="30297"/>
    <cellStyle name="RowTitles-Detail 2 3 4" xfId="30298"/>
    <cellStyle name="RowTitles-Detail 2 3 4 2" xfId="30299"/>
    <cellStyle name="RowTitles-Detail 2 3 4 2 2" xfId="30300"/>
    <cellStyle name="RowTitles-Detail 2 3 4 2 2 2" xfId="30301"/>
    <cellStyle name="RowTitles-Detail 2 3 4 2 2 2 2" xfId="30302"/>
    <cellStyle name="RowTitles-Detail 2 3 4 2 2 2 2 2" xfId="30303"/>
    <cellStyle name="RowTitles-Detail 2 3 4 2 2 2 3" xfId="30304"/>
    <cellStyle name="RowTitles-Detail 2 3 4 2 2 3" xfId="30305"/>
    <cellStyle name="RowTitles-Detail 2 3 4 2 2 3 2" xfId="30306"/>
    <cellStyle name="RowTitles-Detail 2 3 4 2 2 3 2 2" xfId="30307"/>
    <cellStyle name="RowTitles-Detail 2 3 4 2 2 4" xfId="30308"/>
    <cellStyle name="RowTitles-Detail 2 3 4 2 2 4 2" xfId="30309"/>
    <cellStyle name="RowTitles-Detail 2 3 4 2 2 5" xfId="30310"/>
    <cellStyle name="RowTitles-Detail 2 3 4 2 3" xfId="30311"/>
    <cellStyle name="RowTitles-Detail 2 3 4 2 3 2" xfId="30312"/>
    <cellStyle name="RowTitles-Detail 2 3 4 2 3 2 2" xfId="30313"/>
    <cellStyle name="RowTitles-Detail 2 3 4 2 3 2 2 2" xfId="30314"/>
    <cellStyle name="RowTitles-Detail 2 3 4 2 3 2 3" xfId="30315"/>
    <cellStyle name="RowTitles-Detail 2 3 4 2 3 3" xfId="30316"/>
    <cellStyle name="RowTitles-Detail 2 3 4 2 3 3 2" xfId="30317"/>
    <cellStyle name="RowTitles-Detail 2 3 4 2 3 3 2 2" xfId="30318"/>
    <cellStyle name="RowTitles-Detail 2 3 4 2 3 4" xfId="30319"/>
    <cellStyle name="RowTitles-Detail 2 3 4 2 3 4 2" xfId="30320"/>
    <cellStyle name="RowTitles-Detail 2 3 4 2 3 5" xfId="30321"/>
    <cellStyle name="RowTitles-Detail 2 3 4 2 4" xfId="30322"/>
    <cellStyle name="RowTitles-Detail 2 3 4 2 4 2" xfId="30323"/>
    <cellStyle name="RowTitles-Detail 2 3 4 2 5" xfId="30324"/>
    <cellStyle name="RowTitles-Detail 2 3 4 2 5 2" xfId="30325"/>
    <cellStyle name="RowTitles-Detail 2 3 4 2 5 2 2" xfId="30326"/>
    <cellStyle name="RowTitles-Detail 2 3 4 3" xfId="30327"/>
    <cellStyle name="RowTitles-Detail 2 3 4 3 2" xfId="30328"/>
    <cellStyle name="RowTitles-Detail 2 3 4 3 2 2" xfId="30329"/>
    <cellStyle name="RowTitles-Detail 2 3 4 3 2 2 2" xfId="30330"/>
    <cellStyle name="RowTitles-Detail 2 3 4 3 2 2 2 2" xfId="30331"/>
    <cellStyle name="RowTitles-Detail 2 3 4 3 2 2 3" xfId="30332"/>
    <cellStyle name="RowTitles-Detail 2 3 4 3 2 3" xfId="30333"/>
    <cellStyle name="RowTitles-Detail 2 3 4 3 2 3 2" xfId="30334"/>
    <cellStyle name="RowTitles-Detail 2 3 4 3 2 3 2 2" xfId="30335"/>
    <cellStyle name="RowTitles-Detail 2 3 4 3 2 4" xfId="30336"/>
    <cellStyle name="RowTitles-Detail 2 3 4 3 2 4 2" xfId="30337"/>
    <cellStyle name="RowTitles-Detail 2 3 4 3 2 5" xfId="30338"/>
    <cellStyle name="RowTitles-Detail 2 3 4 3 3" xfId="30339"/>
    <cellStyle name="RowTitles-Detail 2 3 4 3 3 2" xfId="30340"/>
    <cellStyle name="RowTitles-Detail 2 3 4 3 3 2 2" xfId="30341"/>
    <cellStyle name="RowTitles-Detail 2 3 4 3 3 2 2 2" xfId="30342"/>
    <cellStyle name="RowTitles-Detail 2 3 4 3 3 2 3" xfId="30343"/>
    <cellStyle name="RowTitles-Detail 2 3 4 3 3 3" xfId="30344"/>
    <cellStyle name="RowTitles-Detail 2 3 4 3 3 3 2" xfId="30345"/>
    <cellStyle name="RowTitles-Detail 2 3 4 3 3 3 2 2" xfId="30346"/>
    <cellStyle name="RowTitles-Detail 2 3 4 3 3 4" xfId="30347"/>
    <cellStyle name="RowTitles-Detail 2 3 4 3 3 4 2" xfId="30348"/>
    <cellStyle name="RowTitles-Detail 2 3 4 3 3 5" xfId="30349"/>
    <cellStyle name="RowTitles-Detail 2 3 4 3 4" xfId="30350"/>
    <cellStyle name="RowTitles-Detail 2 3 4 3 4 2" xfId="30351"/>
    <cellStyle name="RowTitles-Detail 2 3 4 3 5" xfId="30352"/>
    <cellStyle name="RowTitles-Detail 2 3 4 3 5 2" xfId="30353"/>
    <cellStyle name="RowTitles-Detail 2 3 4 3 5 2 2" xfId="30354"/>
    <cellStyle name="RowTitles-Detail 2 3 4 3 5 3" xfId="30355"/>
    <cellStyle name="RowTitles-Detail 2 3 4 3 6" xfId="30356"/>
    <cellStyle name="RowTitles-Detail 2 3 4 3 6 2" xfId="30357"/>
    <cellStyle name="RowTitles-Detail 2 3 4 3 6 2 2" xfId="30358"/>
    <cellStyle name="RowTitles-Detail 2 3 4 3 7" xfId="30359"/>
    <cellStyle name="RowTitles-Detail 2 3 4 3 7 2" xfId="30360"/>
    <cellStyle name="RowTitles-Detail 2 3 4 3 8" xfId="30361"/>
    <cellStyle name="RowTitles-Detail 2 3 4 4" xfId="30362"/>
    <cellStyle name="RowTitles-Detail 2 3 4 4 2" xfId="30363"/>
    <cellStyle name="RowTitles-Detail 2 3 4 4 2 2" xfId="30364"/>
    <cellStyle name="RowTitles-Detail 2 3 4 4 2 2 2" xfId="30365"/>
    <cellStyle name="RowTitles-Detail 2 3 4 4 2 2 2 2" xfId="30366"/>
    <cellStyle name="RowTitles-Detail 2 3 4 4 2 2 3" xfId="30367"/>
    <cellStyle name="RowTitles-Detail 2 3 4 4 2 3" xfId="30368"/>
    <cellStyle name="RowTitles-Detail 2 3 4 4 2 3 2" xfId="30369"/>
    <cellStyle name="RowTitles-Detail 2 3 4 4 2 3 2 2" xfId="30370"/>
    <cellStyle name="RowTitles-Detail 2 3 4 4 2 4" xfId="30371"/>
    <cellStyle name="RowTitles-Detail 2 3 4 4 2 4 2" xfId="30372"/>
    <cellStyle name="RowTitles-Detail 2 3 4 4 2 5" xfId="30373"/>
    <cellStyle name="RowTitles-Detail 2 3 4 4 3" xfId="30374"/>
    <cellStyle name="RowTitles-Detail 2 3 4 4 3 2" xfId="30375"/>
    <cellStyle name="RowTitles-Detail 2 3 4 4 3 2 2" xfId="30376"/>
    <cellStyle name="RowTitles-Detail 2 3 4 4 3 2 2 2" xfId="30377"/>
    <cellStyle name="RowTitles-Detail 2 3 4 4 3 2 3" xfId="30378"/>
    <cellStyle name="RowTitles-Detail 2 3 4 4 3 3" xfId="30379"/>
    <cellStyle name="RowTitles-Detail 2 3 4 4 3 3 2" xfId="30380"/>
    <cellStyle name="RowTitles-Detail 2 3 4 4 3 3 2 2" xfId="30381"/>
    <cellStyle name="RowTitles-Detail 2 3 4 4 3 4" xfId="30382"/>
    <cellStyle name="RowTitles-Detail 2 3 4 4 3 4 2" xfId="30383"/>
    <cellStyle name="RowTitles-Detail 2 3 4 4 3 5" xfId="30384"/>
    <cellStyle name="RowTitles-Detail 2 3 4 4 4" xfId="30385"/>
    <cellStyle name="RowTitles-Detail 2 3 4 4 4 2" xfId="30386"/>
    <cellStyle name="RowTitles-Detail 2 3 4 4 4 2 2" xfId="30387"/>
    <cellStyle name="RowTitles-Detail 2 3 4 4 4 3" xfId="30388"/>
    <cellStyle name="RowTitles-Detail 2 3 4 4 5" xfId="30389"/>
    <cellStyle name="RowTitles-Detail 2 3 4 4 5 2" xfId="30390"/>
    <cellStyle name="RowTitles-Detail 2 3 4 4 5 2 2" xfId="30391"/>
    <cellStyle name="RowTitles-Detail 2 3 4 4 6" xfId="30392"/>
    <cellStyle name="RowTitles-Detail 2 3 4 4 6 2" xfId="30393"/>
    <cellStyle name="RowTitles-Detail 2 3 4 4 7" xfId="30394"/>
    <cellStyle name="RowTitles-Detail 2 3 4 5" xfId="30395"/>
    <cellStyle name="RowTitles-Detail 2 3 4 5 2" xfId="30396"/>
    <cellStyle name="RowTitles-Detail 2 3 4 5 2 2" xfId="30397"/>
    <cellStyle name="RowTitles-Detail 2 3 4 5 2 2 2" xfId="30398"/>
    <cellStyle name="RowTitles-Detail 2 3 4 5 2 2 2 2" xfId="30399"/>
    <cellStyle name="RowTitles-Detail 2 3 4 5 2 2 3" xfId="30400"/>
    <cellStyle name="RowTitles-Detail 2 3 4 5 2 3" xfId="30401"/>
    <cellStyle name="RowTitles-Detail 2 3 4 5 2 3 2" xfId="30402"/>
    <cellStyle name="RowTitles-Detail 2 3 4 5 2 3 2 2" xfId="30403"/>
    <cellStyle name="RowTitles-Detail 2 3 4 5 2 4" xfId="30404"/>
    <cellStyle name="RowTitles-Detail 2 3 4 5 2 4 2" xfId="30405"/>
    <cellStyle name="RowTitles-Detail 2 3 4 5 2 5" xfId="30406"/>
    <cellStyle name="RowTitles-Detail 2 3 4 5 3" xfId="30407"/>
    <cellStyle name="RowTitles-Detail 2 3 4 5 3 2" xfId="30408"/>
    <cellStyle name="RowTitles-Detail 2 3 4 5 3 2 2" xfId="30409"/>
    <cellStyle name="RowTitles-Detail 2 3 4 5 3 2 2 2" xfId="30410"/>
    <cellStyle name="RowTitles-Detail 2 3 4 5 3 2 3" xfId="30411"/>
    <cellStyle name="RowTitles-Detail 2 3 4 5 3 3" xfId="30412"/>
    <cellStyle name="RowTitles-Detail 2 3 4 5 3 3 2" xfId="30413"/>
    <cellStyle name="RowTitles-Detail 2 3 4 5 3 3 2 2" xfId="30414"/>
    <cellStyle name="RowTitles-Detail 2 3 4 5 3 4" xfId="30415"/>
    <cellStyle name="RowTitles-Detail 2 3 4 5 3 4 2" xfId="30416"/>
    <cellStyle name="RowTitles-Detail 2 3 4 5 3 5" xfId="30417"/>
    <cellStyle name="RowTitles-Detail 2 3 4 5 4" xfId="30418"/>
    <cellStyle name="RowTitles-Detail 2 3 4 5 4 2" xfId="30419"/>
    <cellStyle name="RowTitles-Detail 2 3 4 5 4 2 2" xfId="30420"/>
    <cellStyle name="RowTitles-Detail 2 3 4 5 4 3" xfId="30421"/>
    <cellStyle name="RowTitles-Detail 2 3 4 5 5" xfId="30422"/>
    <cellStyle name="RowTitles-Detail 2 3 4 5 5 2" xfId="30423"/>
    <cellStyle name="RowTitles-Detail 2 3 4 5 5 2 2" xfId="30424"/>
    <cellStyle name="RowTitles-Detail 2 3 4 5 6" xfId="30425"/>
    <cellStyle name="RowTitles-Detail 2 3 4 5 6 2" xfId="30426"/>
    <cellStyle name="RowTitles-Detail 2 3 4 5 7" xfId="30427"/>
    <cellStyle name="RowTitles-Detail 2 3 4 6" xfId="30428"/>
    <cellStyle name="RowTitles-Detail 2 3 4 6 2" xfId="30429"/>
    <cellStyle name="RowTitles-Detail 2 3 4 6 2 2" xfId="30430"/>
    <cellStyle name="RowTitles-Detail 2 3 4 6 2 2 2" xfId="30431"/>
    <cellStyle name="RowTitles-Detail 2 3 4 6 2 2 2 2" xfId="30432"/>
    <cellStyle name="RowTitles-Detail 2 3 4 6 2 2 3" xfId="30433"/>
    <cellStyle name="RowTitles-Detail 2 3 4 6 2 3" xfId="30434"/>
    <cellStyle name="RowTitles-Detail 2 3 4 6 2 3 2" xfId="30435"/>
    <cellStyle name="RowTitles-Detail 2 3 4 6 2 3 2 2" xfId="30436"/>
    <cellStyle name="RowTitles-Detail 2 3 4 6 2 4" xfId="30437"/>
    <cellStyle name="RowTitles-Detail 2 3 4 6 2 4 2" xfId="30438"/>
    <cellStyle name="RowTitles-Detail 2 3 4 6 2 5" xfId="30439"/>
    <cellStyle name="RowTitles-Detail 2 3 4 6 3" xfId="30440"/>
    <cellStyle name="RowTitles-Detail 2 3 4 6 3 2" xfId="30441"/>
    <cellStyle name="RowTitles-Detail 2 3 4 6 3 2 2" xfId="30442"/>
    <cellStyle name="RowTitles-Detail 2 3 4 6 3 2 2 2" xfId="30443"/>
    <cellStyle name="RowTitles-Detail 2 3 4 6 3 2 3" xfId="30444"/>
    <cellStyle name="RowTitles-Detail 2 3 4 6 3 3" xfId="30445"/>
    <cellStyle name="RowTitles-Detail 2 3 4 6 3 3 2" xfId="30446"/>
    <cellStyle name="RowTitles-Detail 2 3 4 6 3 3 2 2" xfId="30447"/>
    <cellStyle name="RowTitles-Detail 2 3 4 6 3 4" xfId="30448"/>
    <cellStyle name="RowTitles-Detail 2 3 4 6 3 4 2" xfId="30449"/>
    <cellStyle name="RowTitles-Detail 2 3 4 6 3 5" xfId="30450"/>
    <cellStyle name="RowTitles-Detail 2 3 4 6 4" xfId="30451"/>
    <cellStyle name="RowTitles-Detail 2 3 4 6 4 2" xfId="30452"/>
    <cellStyle name="RowTitles-Detail 2 3 4 6 4 2 2" xfId="30453"/>
    <cellStyle name="RowTitles-Detail 2 3 4 6 4 3" xfId="30454"/>
    <cellStyle name="RowTitles-Detail 2 3 4 6 5" xfId="30455"/>
    <cellStyle name="RowTitles-Detail 2 3 4 6 5 2" xfId="30456"/>
    <cellStyle name="RowTitles-Detail 2 3 4 6 5 2 2" xfId="30457"/>
    <cellStyle name="RowTitles-Detail 2 3 4 6 6" xfId="30458"/>
    <cellStyle name="RowTitles-Detail 2 3 4 6 6 2" xfId="30459"/>
    <cellStyle name="RowTitles-Detail 2 3 4 6 7" xfId="30460"/>
    <cellStyle name="RowTitles-Detail 2 3 4 7" xfId="30461"/>
    <cellStyle name="RowTitles-Detail 2 3 4 7 2" xfId="30462"/>
    <cellStyle name="RowTitles-Detail 2 3 4 7 2 2" xfId="30463"/>
    <cellStyle name="RowTitles-Detail 2 3 4 7 2 2 2" xfId="30464"/>
    <cellStyle name="RowTitles-Detail 2 3 4 7 2 3" xfId="30465"/>
    <cellStyle name="RowTitles-Detail 2 3 4 7 3" xfId="30466"/>
    <cellStyle name="RowTitles-Detail 2 3 4 7 3 2" xfId="30467"/>
    <cellStyle name="RowTitles-Detail 2 3 4 7 3 2 2" xfId="30468"/>
    <cellStyle name="RowTitles-Detail 2 3 4 7 4" xfId="30469"/>
    <cellStyle name="RowTitles-Detail 2 3 4 7 4 2" xfId="30470"/>
    <cellStyle name="RowTitles-Detail 2 3 4 7 5" xfId="30471"/>
    <cellStyle name="RowTitles-Detail 2 3 4 8" xfId="30472"/>
    <cellStyle name="RowTitles-Detail 2 3 4 8 2" xfId="30473"/>
    <cellStyle name="RowTitles-Detail 2 3 4 9" xfId="30474"/>
    <cellStyle name="RowTitles-Detail 2 3 4 9 2" xfId="30475"/>
    <cellStyle name="RowTitles-Detail 2 3 4 9 2 2" xfId="30476"/>
    <cellStyle name="RowTitles-Detail 2 3 4_STUD aligned by INSTIT" xfId="30477"/>
    <cellStyle name="RowTitles-Detail 2 3 5" xfId="30478"/>
    <cellStyle name="RowTitles-Detail 2 3 5 2" xfId="30479"/>
    <cellStyle name="RowTitles-Detail 2 3 5 2 2" xfId="30480"/>
    <cellStyle name="RowTitles-Detail 2 3 5 2 2 2" xfId="30481"/>
    <cellStyle name="RowTitles-Detail 2 3 5 2 2 2 2" xfId="30482"/>
    <cellStyle name="RowTitles-Detail 2 3 5 2 2 2 2 2" xfId="30483"/>
    <cellStyle name="RowTitles-Detail 2 3 5 2 2 2 3" xfId="30484"/>
    <cellStyle name="RowTitles-Detail 2 3 5 2 2 3" xfId="30485"/>
    <cellStyle name="RowTitles-Detail 2 3 5 2 2 3 2" xfId="30486"/>
    <cellStyle name="RowTitles-Detail 2 3 5 2 2 3 2 2" xfId="30487"/>
    <cellStyle name="RowTitles-Detail 2 3 5 2 2 4" xfId="30488"/>
    <cellStyle name="RowTitles-Detail 2 3 5 2 2 4 2" xfId="30489"/>
    <cellStyle name="RowTitles-Detail 2 3 5 2 2 5" xfId="30490"/>
    <cellStyle name="RowTitles-Detail 2 3 5 2 3" xfId="30491"/>
    <cellStyle name="RowTitles-Detail 2 3 5 2 3 2" xfId="30492"/>
    <cellStyle name="RowTitles-Detail 2 3 5 2 3 2 2" xfId="30493"/>
    <cellStyle name="RowTitles-Detail 2 3 5 2 3 2 2 2" xfId="30494"/>
    <cellStyle name="RowTitles-Detail 2 3 5 2 3 2 3" xfId="30495"/>
    <cellStyle name="RowTitles-Detail 2 3 5 2 3 3" xfId="30496"/>
    <cellStyle name="RowTitles-Detail 2 3 5 2 3 3 2" xfId="30497"/>
    <cellStyle name="RowTitles-Detail 2 3 5 2 3 3 2 2" xfId="30498"/>
    <cellStyle name="RowTitles-Detail 2 3 5 2 3 4" xfId="30499"/>
    <cellStyle name="RowTitles-Detail 2 3 5 2 3 4 2" xfId="30500"/>
    <cellStyle name="RowTitles-Detail 2 3 5 2 3 5" xfId="30501"/>
    <cellStyle name="RowTitles-Detail 2 3 5 2 4" xfId="30502"/>
    <cellStyle name="RowTitles-Detail 2 3 5 2 4 2" xfId="30503"/>
    <cellStyle name="RowTitles-Detail 2 3 5 2 5" xfId="30504"/>
    <cellStyle name="RowTitles-Detail 2 3 5 2 5 2" xfId="30505"/>
    <cellStyle name="RowTitles-Detail 2 3 5 2 5 2 2" xfId="30506"/>
    <cellStyle name="RowTitles-Detail 2 3 5 2 5 3" xfId="30507"/>
    <cellStyle name="RowTitles-Detail 2 3 5 2 6" xfId="30508"/>
    <cellStyle name="RowTitles-Detail 2 3 5 2 6 2" xfId="30509"/>
    <cellStyle name="RowTitles-Detail 2 3 5 2 6 2 2" xfId="30510"/>
    <cellStyle name="RowTitles-Detail 2 3 5 2 7" xfId="30511"/>
    <cellStyle name="RowTitles-Detail 2 3 5 2 7 2" xfId="30512"/>
    <cellStyle name="RowTitles-Detail 2 3 5 2 8" xfId="30513"/>
    <cellStyle name="RowTitles-Detail 2 3 5 3" xfId="30514"/>
    <cellStyle name="RowTitles-Detail 2 3 5 3 2" xfId="30515"/>
    <cellStyle name="RowTitles-Detail 2 3 5 3 2 2" xfId="30516"/>
    <cellStyle name="RowTitles-Detail 2 3 5 3 2 2 2" xfId="30517"/>
    <cellStyle name="RowTitles-Detail 2 3 5 3 2 2 2 2" xfId="30518"/>
    <cellStyle name="RowTitles-Detail 2 3 5 3 2 2 3" xfId="30519"/>
    <cellStyle name="RowTitles-Detail 2 3 5 3 2 3" xfId="30520"/>
    <cellStyle name="RowTitles-Detail 2 3 5 3 2 3 2" xfId="30521"/>
    <cellStyle name="RowTitles-Detail 2 3 5 3 2 3 2 2" xfId="30522"/>
    <cellStyle name="RowTitles-Detail 2 3 5 3 2 4" xfId="30523"/>
    <cellStyle name="RowTitles-Detail 2 3 5 3 2 4 2" xfId="30524"/>
    <cellStyle name="RowTitles-Detail 2 3 5 3 2 5" xfId="30525"/>
    <cellStyle name="RowTitles-Detail 2 3 5 3 3" xfId="30526"/>
    <cellStyle name="RowTitles-Detail 2 3 5 3 3 2" xfId="30527"/>
    <cellStyle name="RowTitles-Detail 2 3 5 3 3 2 2" xfId="30528"/>
    <cellStyle name="RowTitles-Detail 2 3 5 3 3 2 2 2" xfId="30529"/>
    <cellStyle name="RowTitles-Detail 2 3 5 3 3 2 3" xfId="30530"/>
    <cellStyle name="RowTitles-Detail 2 3 5 3 3 3" xfId="30531"/>
    <cellStyle name="RowTitles-Detail 2 3 5 3 3 3 2" xfId="30532"/>
    <cellStyle name="RowTitles-Detail 2 3 5 3 3 3 2 2" xfId="30533"/>
    <cellStyle name="RowTitles-Detail 2 3 5 3 3 4" xfId="30534"/>
    <cellStyle name="RowTitles-Detail 2 3 5 3 3 4 2" xfId="30535"/>
    <cellStyle name="RowTitles-Detail 2 3 5 3 3 5" xfId="30536"/>
    <cellStyle name="RowTitles-Detail 2 3 5 3 4" xfId="30537"/>
    <cellStyle name="RowTitles-Detail 2 3 5 3 4 2" xfId="30538"/>
    <cellStyle name="RowTitles-Detail 2 3 5 3 5" xfId="30539"/>
    <cellStyle name="RowTitles-Detail 2 3 5 3 5 2" xfId="30540"/>
    <cellStyle name="RowTitles-Detail 2 3 5 3 5 2 2" xfId="30541"/>
    <cellStyle name="RowTitles-Detail 2 3 5 4" xfId="30542"/>
    <cellStyle name="RowTitles-Detail 2 3 5 4 2" xfId="30543"/>
    <cellStyle name="RowTitles-Detail 2 3 5 4 2 2" xfId="30544"/>
    <cellStyle name="RowTitles-Detail 2 3 5 4 2 2 2" xfId="30545"/>
    <cellStyle name="RowTitles-Detail 2 3 5 4 2 2 2 2" xfId="30546"/>
    <cellStyle name="RowTitles-Detail 2 3 5 4 2 2 3" xfId="30547"/>
    <cellStyle name="RowTitles-Detail 2 3 5 4 2 3" xfId="30548"/>
    <cellStyle name="RowTitles-Detail 2 3 5 4 2 3 2" xfId="30549"/>
    <cellStyle name="RowTitles-Detail 2 3 5 4 2 3 2 2" xfId="30550"/>
    <cellStyle name="RowTitles-Detail 2 3 5 4 2 4" xfId="30551"/>
    <cellStyle name="RowTitles-Detail 2 3 5 4 2 4 2" xfId="30552"/>
    <cellStyle name="RowTitles-Detail 2 3 5 4 2 5" xfId="30553"/>
    <cellStyle name="RowTitles-Detail 2 3 5 4 3" xfId="30554"/>
    <cellStyle name="RowTitles-Detail 2 3 5 4 3 2" xfId="30555"/>
    <cellStyle name="RowTitles-Detail 2 3 5 4 3 2 2" xfId="30556"/>
    <cellStyle name="RowTitles-Detail 2 3 5 4 3 2 2 2" xfId="30557"/>
    <cellStyle name="RowTitles-Detail 2 3 5 4 3 2 3" xfId="30558"/>
    <cellStyle name="RowTitles-Detail 2 3 5 4 3 3" xfId="30559"/>
    <cellStyle name="RowTitles-Detail 2 3 5 4 3 3 2" xfId="30560"/>
    <cellStyle name="RowTitles-Detail 2 3 5 4 3 3 2 2" xfId="30561"/>
    <cellStyle name="RowTitles-Detail 2 3 5 4 3 4" xfId="30562"/>
    <cellStyle name="RowTitles-Detail 2 3 5 4 3 4 2" xfId="30563"/>
    <cellStyle name="RowTitles-Detail 2 3 5 4 3 5" xfId="30564"/>
    <cellStyle name="RowTitles-Detail 2 3 5 4 4" xfId="30565"/>
    <cellStyle name="RowTitles-Detail 2 3 5 4 4 2" xfId="30566"/>
    <cellStyle name="RowTitles-Detail 2 3 5 4 4 2 2" xfId="30567"/>
    <cellStyle name="RowTitles-Detail 2 3 5 4 4 3" xfId="30568"/>
    <cellStyle name="RowTitles-Detail 2 3 5 4 5" xfId="30569"/>
    <cellStyle name="RowTitles-Detail 2 3 5 4 5 2" xfId="30570"/>
    <cellStyle name="RowTitles-Detail 2 3 5 4 5 2 2" xfId="30571"/>
    <cellStyle name="RowTitles-Detail 2 3 5 4 6" xfId="30572"/>
    <cellStyle name="RowTitles-Detail 2 3 5 4 6 2" xfId="30573"/>
    <cellStyle name="RowTitles-Detail 2 3 5 4 7" xfId="30574"/>
    <cellStyle name="RowTitles-Detail 2 3 5 5" xfId="30575"/>
    <cellStyle name="RowTitles-Detail 2 3 5 5 2" xfId="30576"/>
    <cellStyle name="RowTitles-Detail 2 3 5 5 2 2" xfId="30577"/>
    <cellStyle name="RowTitles-Detail 2 3 5 5 2 2 2" xfId="30578"/>
    <cellStyle name="RowTitles-Detail 2 3 5 5 2 2 2 2" xfId="30579"/>
    <cellStyle name="RowTitles-Detail 2 3 5 5 2 2 3" xfId="30580"/>
    <cellStyle name="RowTitles-Detail 2 3 5 5 2 3" xfId="30581"/>
    <cellStyle name="RowTitles-Detail 2 3 5 5 2 3 2" xfId="30582"/>
    <cellStyle name="RowTitles-Detail 2 3 5 5 2 3 2 2" xfId="30583"/>
    <cellStyle name="RowTitles-Detail 2 3 5 5 2 4" xfId="30584"/>
    <cellStyle name="RowTitles-Detail 2 3 5 5 2 4 2" xfId="30585"/>
    <cellStyle name="RowTitles-Detail 2 3 5 5 2 5" xfId="30586"/>
    <cellStyle name="RowTitles-Detail 2 3 5 5 3" xfId="30587"/>
    <cellStyle name="RowTitles-Detail 2 3 5 5 3 2" xfId="30588"/>
    <cellStyle name="RowTitles-Detail 2 3 5 5 3 2 2" xfId="30589"/>
    <cellStyle name="RowTitles-Detail 2 3 5 5 3 2 2 2" xfId="30590"/>
    <cellStyle name="RowTitles-Detail 2 3 5 5 3 2 3" xfId="30591"/>
    <cellStyle name="RowTitles-Detail 2 3 5 5 3 3" xfId="30592"/>
    <cellStyle name="RowTitles-Detail 2 3 5 5 3 3 2" xfId="30593"/>
    <cellStyle name="RowTitles-Detail 2 3 5 5 3 3 2 2" xfId="30594"/>
    <cellStyle name="RowTitles-Detail 2 3 5 5 3 4" xfId="30595"/>
    <cellStyle name="RowTitles-Detail 2 3 5 5 3 4 2" xfId="30596"/>
    <cellStyle name="RowTitles-Detail 2 3 5 5 3 5" xfId="30597"/>
    <cellStyle name="RowTitles-Detail 2 3 5 5 4" xfId="30598"/>
    <cellStyle name="RowTitles-Detail 2 3 5 5 4 2" xfId="30599"/>
    <cellStyle name="RowTitles-Detail 2 3 5 5 4 2 2" xfId="30600"/>
    <cellStyle name="RowTitles-Detail 2 3 5 5 4 3" xfId="30601"/>
    <cellStyle name="RowTitles-Detail 2 3 5 5 5" xfId="30602"/>
    <cellStyle name="RowTitles-Detail 2 3 5 5 5 2" xfId="30603"/>
    <cellStyle name="RowTitles-Detail 2 3 5 5 5 2 2" xfId="30604"/>
    <cellStyle name="RowTitles-Detail 2 3 5 5 6" xfId="30605"/>
    <cellStyle name="RowTitles-Detail 2 3 5 5 6 2" xfId="30606"/>
    <cellStyle name="RowTitles-Detail 2 3 5 5 7" xfId="30607"/>
    <cellStyle name="RowTitles-Detail 2 3 5 6" xfId="30608"/>
    <cellStyle name="RowTitles-Detail 2 3 5 6 2" xfId="30609"/>
    <cellStyle name="RowTitles-Detail 2 3 5 6 2 2" xfId="30610"/>
    <cellStyle name="RowTitles-Detail 2 3 5 6 2 2 2" xfId="30611"/>
    <cellStyle name="RowTitles-Detail 2 3 5 6 2 2 2 2" xfId="30612"/>
    <cellStyle name="RowTitles-Detail 2 3 5 6 2 2 3" xfId="30613"/>
    <cellStyle name="RowTitles-Detail 2 3 5 6 2 3" xfId="30614"/>
    <cellStyle name="RowTitles-Detail 2 3 5 6 2 3 2" xfId="30615"/>
    <cellStyle name="RowTitles-Detail 2 3 5 6 2 3 2 2" xfId="30616"/>
    <cellStyle name="RowTitles-Detail 2 3 5 6 2 4" xfId="30617"/>
    <cellStyle name="RowTitles-Detail 2 3 5 6 2 4 2" xfId="30618"/>
    <cellStyle name="RowTitles-Detail 2 3 5 6 2 5" xfId="30619"/>
    <cellStyle name="RowTitles-Detail 2 3 5 6 3" xfId="30620"/>
    <cellStyle name="RowTitles-Detail 2 3 5 6 3 2" xfId="30621"/>
    <cellStyle name="RowTitles-Detail 2 3 5 6 3 2 2" xfId="30622"/>
    <cellStyle name="RowTitles-Detail 2 3 5 6 3 2 2 2" xfId="30623"/>
    <cellStyle name="RowTitles-Detail 2 3 5 6 3 2 3" xfId="30624"/>
    <cellStyle name="RowTitles-Detail 2 3 5 6 3 3" xfId="30625"/>
    <cellStyle name="RowTitles-Detail 2 3 5 6 3 3 2" xfId="30626"/>
    <cellStyle name="RowTitles-Detail 2 3 5 6 3 3 2 2" xfId="30627"/>
    <cellStyle name="RowTitles-Detail 2 3 5 6 3 4" xfId="30628"/>
    <cellStyle name="RowTitles-Detail 2 3 5 6 3 4 2" xfId="30629"/>
    <cellStyle name="RowTitles-Detail 2 3 5 6 3 5" xfId="30630"/>
    <cellStyle name="RowTitles-Detail 2 3 5 6 4" xfId="30631"/>
    <cellStyle name="RowTitles-Detail 2 3 5 6 4 2" xfId="30632"/>
    <cellStyle name="RowTitles-Detail 2 3 5 6 4 2 2" xfId="30633"/>
    <cellStyle name="RowTitles-Detail 2 3 5 6 4 3" xfId="30634"/>
    <cellStyle name="RowTitles-Detail 2 3 5 6 5" xfId="30635"/>
    <cellStyle name="RowTitles-Detail 2 3 5 6 5 2" xfId="30636"/>
    <cellStyle name="RowTitles-Detail 2 3 5 6 5 2 2" xfId="30637"/>
    <cellStyle name="RowTitles-Detail 2 3 5 6 6" xfId="30638"/>
    <cellStyle name="RowTitles-Detail 2 3 5 6 6 2" xfId="30639"/>
    <cellStyle name="RowTitles-Detail 2 3 5 6 7" xfId="30640"/>
    <cellStyle name="RowTitles-Detail 2 3 5 7" xfId="30641"/>
    <cellStyle name="RowTitles-Detail 2 3 5 7 2" xfId="30642"/>
    <cellStyle name="RowTitles-Detail 2 3 5 7 2 2" xfId="30643"/>
    <cellStyle name="RowTitles-Detail 2 3 5 7 2 2 2" xfId="30644"/>
    <cellStyle name="RowTitles-Detail 2 3 5 7 2 3" xfId="30645"/>
    <cellStyle name="RowTitles-Detail 2 3 5 7 3" xfId="30646"/>
    <cellStyle name="RowTitles-Detail 2 3 5 7 3 2" xfId="30647"/>
    <cellStyle name="RowTitles-Detail 2 3 5 7 3 2 2" xfId="30648"/>
    <cellStyle name="RowTitles-Detail 2 3 5 7 4" xfId="30649"/>
    <cellStyle name="RowTitles-Detail 2 3 5 7 4 2" xfId="30650"/>
    <cellStyle name="RowTitles-Detail 2 3 5 7 5" xfId="30651"/>
    <cellStyle name="RowTitles-Detail 2 3 5 8" xfId="30652"/>
    <cellStyle name="RowTitles-Detail 2 3 5 8 2" xfId="30653"/>
    <cellStyle name="RowTitles-Detail 2 3 5 8 2 2" xfId="30654"/>
    <cellStyle name="RowTitles-Detail 2 3 5 8 2 2 2" xfId="30655"/>
    <cellStyle name="RowTitles-Detail 2 3 5 8 2 3" xfId="30656"/>
    <cellStyle name="RowTitles-Detail 2 3 5 8 3" xfId="30657"/>
    <cellStyle name="RowTitles-Detail 2 3 5 8 3 2" xfId="30658"/>
    <cellStyle name="RowTitles-Detail 2 3 5 8 3 2 2" xfId="30659"/>
    <cellStyle name="RowTitles-Detail 2 3 5 8 4" xfId="30660"/>
    <cellStyle name="RowTitles-Detail 2 3 5 8 4 2" xfId="30661"/>
    <cellStyle name="RowTitles-Detail 2 3 5 8 5" xfId="30662"/>
    <cellStyle name="RowTitles-Detail 2 3 5 9" xfId="30663"/>
    <cellStyle name="RowTitles-Detail 2 3 5 9 2" xfId="30664"/>
    <cellStyle name="RowTitles-Detail 2 3 5 9 2 2" xfId="30665"/>
    <cellStyle name="RowTitles-Detail 2 3 5_STUD aligned by INSTIT" xfId="30666"/>
    <cellStyle name="RowTitles-Detail 2 3 6" xfId="30667"/>
    <cellStyle name="RowTitles-Detail 2 3 6 2" xfId="30668"/>
    <cellStyle name="RowTitles-Detail 2 3 6 2 2" xfId="30669"/>
    <cellStyle name="RowTitles-Detail 2 3 6 2 2 2" xfId="30670"/>
    <cellStyle name="RowTitles-Detail 2 3 6 2 2 2 2" xfId="30671"/>
    <cellStyle name="RowTitles-Detail 2 3 6 2 2 2 2 2" xfId="30672"/>
    <cellStyle name="RowTitles-Detail 2 3 6 2 2 2 3" xfId="30673"/>
    <cellStyle name="RowTitles-Detail 2 3 6 2 2 3" xfId="30674"/>
    <cellStyle name="RowTitles-Detail 2 3 6 2 2 3 2" xfId="30675"/>
    <cellStyle name="RowTitles-Detail 2 3 6 2 2 3 2 2" xfId="30676"/>
    <cellStyle name="RowTitles-Detail 2 3 6 2 2 4" xfId="30677"/>
    <cellStyle name="RowTitles-Detail 2 3 6 2 2 4 2" xfId="30678"/>
    <cellStyle name="RowTitles-Detail 2 3 6 2 2 5" xfId="30679"/>
    <cellStyle name="RowTitles-Detail 2 3 6 2 3" xfId="30680"/>
    <cellStyle name="RowTitles-Detail 2 3 6 2 3 2" xfId="30681"/>
    <cellStyle name="RowTitles-Detail 2 3 6 2 3 2 2" xfId="30682"/>
    <cellStyle name="RowTitles-Detail 2 3 6 2 3 2 2 2" xfId="30683"/>
    <cellStyle name="RowTitles-Detail 2 3 6 2 3 2 3" xfId="30684"/>
    <cellStyle name="RowTitles-Detail 2 3 6 2 3 3" xfId="30685"/>
    <cellStyle name="RowTitles-Detail 2 3 6 2 3 3 2" xfId="30686"/>
    <cellStyle name="RowTitles-Detail 2 3 6 2 3 3 2 2" xfId="30687"/>
    <cellStyle name="RowTitles-Detail 2 3 6 2 3 4" xfId="30688"/>
    <cellStyle name="RowTitles-Detail 2 3 6 2 3 4 2" xfId="30689"/>
    <cellStyle name="RowTitles-Detail 2 3 6 2 3 5" xfId="30690"/>
    <cellStyle name="RowTitles-Detail 2 3 6 2 4" xfId="30691"/>
    <cellStyle name="RowTitles-Detail 2 3 6 2 4 2" xfId="30692"/>
    <cellStyle name="RowTitles-Detail 2 3 6 2 5" xfId="30693"/>
    <cellStyle name="RowTitles-Detail 2 3 6 2 5 2" xfId="30694"/>
    <cellStyle name="RowTitles-Detail 2 3 6 2 5 2 2" xfId="30695"/>
    <cellStyle name="RowTitles-Detail 2 3 6 2 5 3" xfId="30696"/>
    <cellStyle name="RowTitles-Detail 2 3 6 2 6" xfId="30697"/>
    <cellStyle name="RowTitles-Detail 2 3 6 2 6 2" xfId="30698"/>
    <cellStyle name="RowTitles-Detail 2 3 6 2 6 2 2" xfId="30699"/>
    <cellStyle name="RowTitles-Detail 2 3 6 3" xfId="30700"/>
    <cellStyle name="RowTitles-Detail 2 3 6 3 2" xfId="30701"/>
    <cellStyle name="RowTitles-Detail 2 3 6 3 2 2" xfId="30702"/>
    <cellStyle name="RowTitles-Detail 2 3 6 3 2 2 2" xfId="30703"/>
    <cellStyle name="RowTitles-Detail 2 3 6 3 2 2 2 2" xfId="30704"/>
    <cellStyle name="RowTitles-Detail 2 3 6 3 2 2 3" xfId="30705"/>
    <cellStyle name="RowTitles-Detail 2 3 6 3 2 3" xfId="30706"/>
    <cellStyle name="RowTitles-Detail 2 3 6 3 2 3 2" xfId="30707"/>
    <cellStyle name="RowTitles-Detail 2 3 6 3 2 3 2 2" xfId="30708"/>
    <cellStyle name="RowTitles-Detail 2 3 6 3 2 4" xfId="30709"/>
    <cellStyle name="RowTitles-Detail 2 3 6 3 2 4 2" xfId="30710"/>
    <cellStyle name="RowTitles-Detail 2 3 6 3 2 5" xfId="30711"/>
    <cellStyle name="RowTitles-Detail 2 3 6 3 3" xfId="30712"/>
    <cellStyle name="RowTitles-Detail 2 3 6 3 3 2" xfId="30713"/>
    <cellStyle name="RowTitles-Detail 2 3 6 3 3 2 2" xfId="30714"/>
    <cellStyle name="RowTitles-Detail 2 3 6 3 3 2 2 2" xfId="30715"/>
    <cellStyle name="RowTitles-Detail 2 3 6 3 3 2 3" xfId="30716"/>
    <cellStyle name="RowTitles-Detail 2 3 6 3 3 3" xfId="30717"/>
    <cellStyle name="RowTitles-Detail 2 3 6 3 3 3 2" xfId="30718"/>
    <cellStyle name="RowTitles-Detail 2 3 6 3 3 3 2 2" xfId="30719"/>
    <cellStyle name="RowTitles-Detail 2 3 6 3 3 4" xfId="30720"/>
    <cellStyle name="RowTitles-Detail 2 3 6 3 3 4 2" xfId="30721"/>
    <cellStyle name="RowTitles-Detail 2 3 6 3 3 5" xfId="30722"/>
    <cellStyle name="RowTitles-Detail 2 3 6 3 4" xfId="30723"/>
    <cellStyle name="RowTitles-Detail 2 3 6 3 4 2" xfId="30724"/>
    <cellStyle name="RowTitles-Detail 2 3 6 3 5" xfId="30725"/>
    <cellStyle name="RowTitles-Detail 2 3 6 3 5 2" xfId="30726"/>
    <cellStyle name="RowTitles-Detail 2 3 6 3 5 2 2" xfId="30727"/>
    <cellStyle name="RowTitles-Detail 2 3 6 3 6" xfId="30728"/>
    <cellStyle name="RowTitles-Detail 2 3 6 3 6 2" xfId="30729"/>
    <cellStyle name="RowTitles-Detail 2 3 6 3 7" xfId="30730"/>
    <cellStyle name="RowTitles-Detail 2 3 6 4" xfId="30731"/>
    <cellStyle name="RowTitles-Detail 2 3 6 4 2" xfId="30732"/>
    <cellStyle name="RowTitles-Detail 2 3 6 4 2 2" xfId="30733"/>
    <cellStyle name="RowTitles-Detail 2 3 6 4 2 2 2" xfId="30734"/>
    <cellStyle name="RowTitles-Detail 2 3 6 4 2 2 2 2" xfId="30735"/>
    <cellStyle name="RowTitles-Detail 2 3 6 4 2 2 3" xfId="30736"/>
    <cellStyle name="RowTitles-Detail 2 3 6 4 2 3" xfId="30737"/>
    <cellStyle name="RowTitles-Detail 2 3 6 4 2 3 2" xfId="30738"/>
    <cellStyle name="RowTitles-Detail 2 3 6 4 2 3 2 2" xfId="30739"/>
    <cellStyle name="RowTitles-Detail 2 3 6 4 2 4" xfId="30740"/>
    <cellStyle name="RowTitles-Detail 2 3 6 4 2 4 2" xfId="30741"/>
    <cellStyle name="RowTitles-Detail 2 3 6 4 2 5" xfId="30742"/>
    <cellStyle name="RowTitles-Detail 2 3 6 4 3" xfId="30743"/>
    <cellStyle name="RowTitles-Detail 2 3 6 4 3 2" xfId="30744"/>
    <cellStyle name="RowTitles-Detail 2 3 6 4 3 2 2" xfId="30745"/>
    <cellStyle name="RowTitles-Detail 2 3 6 4 3 2 2 2" xfId="30746"/>
    <cellStyle name="RowTitles-Detail 2 3 6 4 3 2 3" xfId="30747"/>
    <cellStyle name="RowTitles-Detail 2 3 6 4 3 3" xfId="30748"/>
    <cellStyle name="RowTitles-Detail 2 3 6 4 3 3 2" xfId="30749"/>
    <cellStyle name="RowTitles-Detail 2 3 6 4 3 3 2 2" xfId="30750"/>
    <cellStyle name="RowTitles-Detail 2 3 6 4 3 4" xfId="30751"/>
    <cellStyle name="RowTitles-Detail 2 3 6 4 3 4 2" xfId="30752"/>
    <cellStyle name="RowTitles-Detail 2 3 6 4 3 5" xfId="30753"/>
    <cellStyle name="RowTitles-Detail 2 3 6 4 4" xfId="30754"/>
    <cellStyle name="RowTitles-Detail 2 3 6 4 4 2" xfId="30755"/>
    <cellStyle name="RowTitles-Detail 2 3 6 4 5" xfId="30756"/>
    <cellStyle name="RowTitles-Detail 2 3 6 4 5 2" xfId="30757"/>
    <cellStyle name="RowTitles-Detail 2 3 6 4 5 2 2" xfId="30758"/>
    <cellStyle name="RowTitles-Detail 2 3 6 4 5 3" xfId="30759"/>
    <cellStyle name="RowTitles-Detail 2 3 6 4 6" xfId="30760"/>
    <cellStyle name="RowTitles-Detail 2 3 6 4 6 2" xfId="30761"/>
    <cellStyle name="RowTitles-Detail 2 3 6 4 6 2 2" xfId="30762"/>
    <cellStyle name="RowTitles-Detail 2 3 6 4 7" xfId="30763"/>
    <cellStyle name="RowTitles-Detail 2 3 6 4 7 2" xfId="30764"/>
    <cellStyle name="RowTitles-Detail 2 3 6 4 8" xfId="30765"/>
    <cellStyle name="RowTitles-Detail 2 3 6 5" xfId="30766"/>
    <cellStyle name="RowTitles-Detail 2 3 6 5 2" xfId="30767"/>
    <cellStyle name="RowTitles-Detail 2 3 6 5 2 2" xfId="30768"/>
    <cellStyle name="RowTitles-Detail 2 3 6 5 2 2 2" xfId="30769"/>
    <cellStyle name="RowTitles-Detail 2 3 6 5 2 2 2 2" xfId="30770"/>
    <cellStyle name="RowTitles-Detail 2 3 6 5 2 2 3" xfId="30771"/>
    <cellStyle name="RowTitles-Detail 2 3 6 5 2 3" xfId="30772"/>
    <cellStyle name="RowTitles-Detail 2 3 6 5 2 3 2" xfId="30773"/>
    <cellStyle name="RowTitles-Detail 2 3 6 5 2 3 2 2" xfId="30774"/>
    <cellStyle name="RowTitles-Detail 2 3 6 5 2 4" xfId="30775"/>
    <cellStyle name="RowTitles-Detail 2 3 6 5 2 4 2" xfId="30776"/>
    <cellStyle name="RowTitles-Detail 2 3 6 5 2 5" xfId="30777"/>
    <cellStyle name="RowTitles-Detail 2 3 6 5 3" xfId="30778"/>
    <cellStyle name="RowTitles-Detail 2 3 6 5 3 2" xfId="30779"/>
    <cellStyle name="RowTitles-Detail 2 3 6 5 3 2 2" xfId="30780"/>
    <cellStyle name="RowTitles-Detail 2 3 6 5 3 2 2 2" xfId="30781"/>
    <cellStyle name="RowTitles-Detail 2 3 6 5 3 2 3" xfId="30782"/>
    <cellStyle name="RowTitles-Detail 2 3 6 5 3 3" xfId="30783"/>
    <cellStyle name="RowTitles-Detail 2 3 6 5 3 3 2" xfId="30784"/>
    <cellStyle name="RowTitles-Detail 2 3 6 5 3 3 2 2" xfId="30785"/>
    <cellStyle name="RowTitles-Detail 2 3 6 5 3 4" xfId="30786"/>
    <cellStyle name="RowTitles-Detail 2 3 6 5 3 4 2" xfId="30787"/>
    <cellStyle name="RowTitles-Detail 2 3 6 5 3 5" xfId="30788"/>
    <cellStyle name="RowTitles-Detail 2 3 6 5 4" xfId="30789"/>
    <cellStyle name="RowTitles-Detail 2 3 6 5 4 2" xfId="30790"/>
    <cellStyle name="RowTitles-Detail 2 3 6 5 4 2 2" xfId="30791"/>
    <cellStyle name="RowTitles-Detail 2 3 6 5 4 3" xfId="30792"/>
    <cellStyle name="RowTitles-Detail 2 3 6 5 5" xfId="30793"/>
    <cellStyle name="RowTitles-Detail 2 3 6 5 5 2" xfId="30794"/>
    <cellStyle name="RowTitles-Detail 2 3 6 5 5 2 2" xfId="30795"/>
    <cellStyle name="RowTitles-Detail 2 3 6 5 6" xfId="30796"/>
    <cellStyle name="RowTitles-Detail 2 3 6 5 6 2" xfId="30797"/>
    <cellStyle name="RowTitles-Detail 2 3 6 5 7" xfId="30798"/>
    <cellStyle name="RowTitles-Detail 2 3 6 6" xfId="30799"/>
    <cellStyle name="RowTitles-Detail 2 3 6 6 2" xfId="30800"/>
    <cellStyle name="RowTitles-Detail 2 3 6 6 2 2" xfId="30801"/>
    <cellStyle name="RowTitles-Detail 2 3 6 6 2 2 2" xfId="30802"/>
    <cellStyle name="RowTitles-Detail 2 3 6 6 2 2 2 2" xfId="30803"/>
    <cellStyle name="RowTitles-Detail 2 3 6 6 2 2 3" xfId="30804"/>
    <cellStyle name="RowTitles-Detail 2 3 6 6 2 3" xfId="30805"/>
    <cellStyle name="RowTitles-Detail 2 3 6 6 2 3 2" xfId="30806"/>
    <cellStyle name="RowTitles-Detail 2 3 6 6 2 3 2 2" xfId="30807"/>
    <cellStyle name="RowTitles-Detail 2 3 6 6 2 4" xfId="30808"/>
    <cellStyle name="RowTitles-Detail 2 3 6 6 2 4 2" xfId="30809"/>
    <cellStyle name="RowTitles-Detail 2 3 6 6 2 5" xfId="30810"/>
    <cellStyle name="RowTitles-Detail 2 3 6 6 3" xfId="30811"/>
    <cellStyle name="RowTitles-Detail 2 3 6 6 3 2" xfId="30812"/>
    <cellStyle name="RowTitles-Detail 2 3 6 6 3 2 2" xfId="30813"/>
    <cellStyle name="RowTitles-Detail 2 3 6 6 3 2 2 2" xfId="30814"/>
    <cellStyle name="RowTitles-Detail 2 3 6 6 3 2 3" xfId="30815"/>
    <cellStyle name="RowTitles-Detail 2 3 6 6 3 3" xfId="30816"/>
    <cellStyle name="RowTitles-Detail 2 3 6 6 3 3 2" xfId="30817"/>
    <cellStyle name="RowTitles-Detail 2 3 6 6 3 3 2 2" xfId="30818"/>
    <cellStyle name="RowTitles-Detail 2 3 6 6 3 4" xfId="30819"/>
    <cellStyle name="RowTitles-Detail 2 3 6 6 3 4 2" xfId="30820"/>
    <cellStyle name="RowTitles-Detail 2 3 6 6 3 5" xfId="30821"/>
    <cellStyle name="RowTitles-Detail 2 3 6 6 4" xfId="30822"/>
    <cellStyle name="RowTitles-Detail 2 3 6 6 4 2" xfId="30823"/>
    <cellStyle name="RowTitles-Detail 2 3 6 6 4 2 2" xfId="30824"/>
    <cellStyle name="RowTitles-Detail 2 3 6 6 4 3" xfId="30825"/>
    <cellStyle name="RowTitles-Detail 2 3 6 6 5" xfId="30826"/>
    <cellStyle name="RowTitles-Detail 2 3 6 6 5 2" xfId="30827"/>
    <cellStyle name="RowTitles-Detail 2 3 6 6 5 2 2" xfId="30828"/>
    <cellStyle name="RowTitles-Detail 2 3 6 6 6" xfId="30829"/>
    <cellStyle name="RowTitles-Detail 2 3 6 6 6 2" xfId="30830"/>
    <cellStyle name="RowTitles-Detail 2 3 6 6 7" xfId="30831"/>
    <cellStyle name="RowTitles-Detail 2 3 6 7" xfId="30832"/>
    <cellStyle name="RowTitles-Detail 2 3 6 7 2" xfId="30833"/>
    <cellStyle name="RowTitles-Detail 2 3 6 7 2 2" xfId="30834"/>
    <cellStyle name="RowTitles-Detail 2 3 6 7 2 2 2" xfId="30835"/>
    <cellStyle name="RowTitles-Detail 2 3 6 7 2 3" xfId="30836"/>
    <cellStyle name="RowTitles-Detail 2 3 6 7 3" xfId="30837"/>
    <cellStyle name="RowTitles-Detail 2 3 6 7 3 2" xfId="30838"/>
    <cellStyle name="RowTitles-Detail 2 3 6 7 3 2 2" xfId="30839"/>
    <cellStyle name="RowTitles-Detail 2 3 6 7 4" xfId="30840"/>
    <cellStyle name="RowTitles-Detail 2 3 6 7 4 2" xfId="30841"/>
    <cellStyle name="RowTitles-Detail 2 3 6 7 5" xfId="30842"/>
    <cellStyle name="RowTitles-Detail 2 3 6 8" xfId="30843"/>
    <cellStyle name="RowTitles-Detail 2 3 6 8 2" xfId="30844"/>
    <cellStyle name="RowTitles-Detail 2 3 6 9" xfId="30845"/>
    <cellStyle name="RowTitles-Detail 2 3 6 9 2" xfId="30846"/>
    <cellStyle name="RowTitles-Detail 2 3 6 9 2 2" xfId="30847"/>
    <cellStyle name="RowTitles-Detail 2 3 6_STUD aligned by INSTIT" xfId="30848"/>
    <cellStyle name="RowTitles-Detail 2 3 7" xfId="30849"/>
    <cellStyle name="RowTitles-Detail 2 3 7 2" xfId="30850"/>
    <cellStyle name="RowTitles-Detail 2 3 7 2 2" xfId="30851"/>
    <cellStyle name="RowTitles-Detail 2 3 7 2 2 2" xfId="30852"/>
    <cellStyle name="RowTitles-Detail 2 3 7 2 2 2 2" xfId="30853"/>
    <cellStyle name="RowTitles-Detail 2 3 7 2 2 3" xfId="30854"/>
    <cellStyle name="RowTitles-Detail 2 3 7 2 3" xfId="30855"/>
    <cellStyle name="RowTitles-Detail 2 3 7 2 3 2" xfId="30856"/>
    <cellStyle name="RowTitles-Detail 2 3 7 2 3 2 2" xfId="30857"/>
    <cellStyle name="RowTitles-Detail 2 3 7 2 4" xfId="30858"/>
    <cellStyle name="RowTitles-Detail 2 3 7 2 4 2" xfId="30859"/>
    <cellStyle name="RowTitles-Detail 2 3 7 2 5" xfId="30860"/>
    <cellStyle name="RowTitles-Detail 2 3 7 3" xfId="30861"/>
    <cellStyle name="RowTitles-Detail 2 3 7 3 2" xfId="30862"/>
    <cellStyle name="RowTitles-Detail 2 3 7 3 2 2" xfId="30863"/>
    <cellStyle name="RowTitles-Detail 2 3 7 3 2 2 2" xfId="30864"/>
    <cellStyle name="RowTitles-Detail 2 3 7 3 2 3" xfId="30865"/>
    <cellStyle name="RowTitles-Detail 2 3 7 3 3" xfId="30866"/>
    <cellStyle name="RowTitles-Detail 2 3 7 3 3 2" xfId="30867"/>
    <cellStyle name="RowTitles-Detail 2 3 7 3 3 2 2" xfId="30868"/>
    <cellStyle name="RowTitles-Detail 2 3 7 3 4" xfId="30869"/>
    <cellStyle name="RowTitles-Detail 2 3 7 3 4 2" xfId="30870"/>
    <cellStyle name="RowTitles-Detail 2 3 7 3 5" xfId="30871"/>
    <cellStyle name="RowTitles-Detail 2 3 7 4" xfId="30872"/>
    <cellStyle name="RowTitles-Detail 2 3 7 4 2" xfId="30873"/>
    <cellStyle name="RowTitles-Detail 2 3 7 5" xfId="30874"/>
    <cellStyle name="RowTitles-Detail 2 3 7 5 2" xfId="30875"/>
    <cellStyle name="RowTitles-Detail 2 3 7 5 2 2" xfId="30876"/>
    <cellStyle name="RowTitles-Detail 2 3 7 5 3" xfId="30877"/>
    <cellStyle name="RowTitles-Detail 2 3 7 6" xfId="30878"/>
    <cellStyle name="RowTitles-Detail 2 3 7 6 2" xfId="30879"/>
    <cellStyle name="RowTitles-Detail 2 3 7 6 2 2" xfId="30880"/>
    <cellStyle name="RowTitles-Detail 2 3 8" xfId="30881"/>
    <cellStyle name="RowTitles-Detail 2 3 8 2" xfId="30882"/>
    <cellStyle name="RowTitles-Detail 2 3 8 2 2" xfId="30883"/>
    <cellStyle name="RowTitles-Detail 2 3 8 2 2 2" xfId="30884"/>
    <cellStyle name="RowTitles-Detail 2 3 8 2 2 2 2" xfId="30885"/>
    <cellStyle name="RowTitles-Detail 2 3 8 2 2 3" xfId="30886"/>
    <cellStyle name="RowTitles-Detail 2 3 8 2 3" xfId="30887"/>
    <cellStyle name="RowTitles-Detail 2 3 8 2 3 2" xfId="30888"/>
    <cellStyle name="RowTitles-Detail 2 3 8 2 3 2 2" xfId="30889"/>
    <cellStyle name="RowTitles-Detail 2 3 8 2 4" xfId="30890"/>
    <cellStyle name="RowTitles-Detail 2 3 8 2 4 2" xfId="30891"/>
    <cellStyle name="RowTitles-Detail 2 3 8 2 5" xfId="30892"/>
    <cellStyle name="RowTitles-Detail 2 3 8 3" xfId="30893"/>
    <cellStyle name="RowTitles-Detail 2 3 8 3 2" xfId="30894"/>
    <cellStyle name="RowTitles-Detail 2 3 8 3 2 2" xfId="30895"/>
    <cellStyle name="RowTitles-Detail 2 3 8 3 2 2 2" xfId="30896"/>
    <cellStyle name="RowTitles-Detail 2 3 8 3 2 3" xfId="30897"/>
    <cellStyle name="RowTitles-Detail 2 3 8 3 3" xfId="30898"/>
    <cellStyle name="RowTitles-Detail 2 3 8 3 3 2" xfId="30899"/>
    <cellStyle name="RowTitles-Detail 2 3 8 3 3 2 2" xfId="30900"/>
    <cellStyle name="RowTitles-Detail 2 3 8 3 4" xfId="30901"/>
    <cellStyle name="RowTitles-Detail 2 3 8 3 4 2" xfId="30902"/>
    <cellStyle name="RowTitles-Detail 2 3 8 3 5" xfId="30903"/>
    <cellStyle name="RowTitles-Detail 2 3 8 4" xfId="30904"/>
    <cellStyle name="RowTitles-Detail 2 3 8 4 2" xfId="30905"/>
    <cellStyle name="RowTitles-Detail 2 3 8 5" xfId="30906"/>
    <cellStyle name="RowTitles-Detail 2 3 8 5 2" xfId="30907"/>
    <cellStyle name="RowTitles-Detail 2 3 8 5 2 2" xfId="30908"/>
    <cellStyle name="RowTitles-Detail 2 3 8 6" xfId="30909"/>
    <cellStyle name="RowTitles-Detail 2 3 8 6 2" xfId="30910"/>
    <cellStyle name="RowTitles-Detail 2 3 8 7" xfId="30911"/>
    <cellStyle name="RowTitles-Detail 2 3 9" xfId="30912"/>
    <cellStyle name="RowTitles-Detail 2 3 9 2" xfId="30913"/>
    <cellStyle name="RowTitles-Detail 2 3 9 2 2" xfId="30914"/>
    <cellStyle name="RowTitles-Detail 2 3 9 2 2 2" xfId="30915"/>
    <cellStyle name="RowTitles-Detail 2 3 9 2 2 2 2" xfId="30916"/>
    <cellStyle name="RowTitles-Detail 2 3 9 2 2 3" xfId="30917"/>
    <cellStyle name="RowTitles-Detail 2 3 9 2 3" xfId="30918"/>
    <cellStyle name="RowTitles-Detail 2 3 9 2 3 2" xfId="30919"/>
    <cellStyle name="RowTitles-Detail 2 3 9 2 3 2 2" xfId="30920"/>
    <cellStyle name="RowTitles-Detail 2 3 9 2 4" xfId="30921"/>
    <cellStyle name="RowTitles-Detail 2 3 9 2 4 2" xfId="30922"/>
    <cellStyle name="RowTitles-Detail 2 3 9 2 5" xfId="30923"/>
    <cellStyle name="RowTitles-Detail 2 3 9 3" xfId="30924"/>
    <cellStyle name="RowTitles-Detail 2 3 9 3 2" xfId="30925"/>
    <cellStyle name="RowTitles-Detail 2 3 9 3 2 2" xfId="30926"/>
    <cellStyle name="RowTitles-Detail 2 3 9 3 2 2 2" xfId="30927"/>
    <cellStyle name="RowTitles-Detail 2 3 9 3 2 3" xfId="30928"/>
    <cellStyle name="RowTitles-Detail 2 3 9 3 3" xfId="30929"/>
    <cellStyle name="RowTitles-Detail 2 3 9 3 3 2" xfId="30930"/>
    <cellStyle name="RowTitles-Detail 2 3 9 3 3 2 2" xfId="30931"/>
    <cellStyle name="RowTitles-Detail 2 3 9 3 4" xfId="30932"/>
    <cellStyle name="RowTitles-Detail 2 3 9 3 4 2" xfId="30933"/>
    <cellStyle name="RowTitles-Detail 2 3 9 3 5" xfId="30934"/>
    <cellStyle name="RowTitles-Detail 2 3 9 4" xfId="30935"/>
    <cellStyle name="RowTitles-Detail 2 3 9 4 2" xfId="30936"/>
    <cellStyle name="RowTitles-Detail 2 3 9 5" xfId="30937"/>
    <cellStyle name="RowTitles-Detail 2 3 9 5 2" xfId="30938"/>
    <cellStyle name="RowTitles-Detail 2 3 9 5 2 2" xfId="30939"/>
    <cellStyle name="RowTitles-Detail 2 3 9 5 3" xfId="30940"/>
    <cellStyle name="RowTitles-Detail 2 3 9 6" xfId="30941"/>
    <cellStyle name="RowTitles-Detail 2 3 9 6 2" xfId="30942"/>
    <cellStyle name="RowTitles-Detail 2 3 9 6 2 2" xfId="30943"/>
    <cellStyle name="RowTitles-Detail 2 3 9 7" xfId="30944"/>
    <cellStyle name="RowTitles-Detail 2 3 9 7 2" xfId="30945"/>
    <cellStyle name="RowTitles-Detail 2 3 9 8" xfId="30946"/>
    <cellStyle name="RowTitles-Detail 2 3_STUD aligned by INSTIT" xfId="30947"/>
    <cellStyle name="RowTitles-Detail 2 4" xfId="30948"/>
    <cellStyle name="RowTitles-Detail 2 4 10" xfId="30949"/>
    <cellStyle name="RowTitles-Detail 2 4 10 2" xfId="30950"/>
    <cellStyle name="RowTitles-Detail 2 4 10 2 2" xfId="30951"/>
    <cellStyle name="RowTitles-Detail 2 4 10 2 2 2" xfId="30952"/>
    <cellStyle name="RowTitles-Detail 2 4 10 2 3" xfId="30953"/>
    <cellStyle name="RowTitles-Detail 2 4 10 3" xfId="30954"/>
    <cellStyle name="RowTitles-Detail 2 4 10 3 2" xfId="30955"/>
    <cellStyle name="RowTitles-Detail 2 4 10 3 2 2" xfId="30956"/>
    <cellStyle name="RowTitles-Detail 2 4 10 4" xfId="30957"/>
    <cellStyle name="RowTitles-Detail 2 4 10 4 2" xfId="30958"/>
    <cellStyle name="RowTitles-Detail 2 4 10 5" xfId="30959"/>
    <cellStyle name="RowTitles-Detail 2 4 11" xfId="30960"/>
    <cellStyle name="RowTitles-Detail 2 4 11 2" xfId="30961"/>
    <cellStyle name="RowTitles-Detail 2 4 12" xfId="30962"/>
    <cellStyle name="RowTitles-Detail 2 4 12 2" xfId="30963"/>
    <cellStyle name="RowTitles-Detail 2 4 12 2 2" xfId="30964"/>
    <cellStyle name="RowTitles-Detail 2 4 2" xfId="30965"/>
    <cellStyle name="RowTitles-Detail 2 4 2 2" xfId="30966"/>
    <cellStyle name="RowTitles-Detail 2 4 2 2 2" xfId="30967"/>
    <cellStyle name="RowTitles-Detail 2 4 2 2 2 2" xfId="30968"/>
    <cellStyle name="RowTitles-Detail 2 4 2 2 2 2 2" xfId="30969"/>
    <cellStyle name="RowTitles-Detail 2 4 2 2 2 2 2 2" xfId="30970"/>
    <cellStyle name="RowTitles-Detail 2 4 2 2 2 2 3" xfId="30971"/>
    <cellStyle name="RowTitles-Detail 2 4 2 2 2 3" xfId="30972"/>
    <cellStyle name="RowTitles-Detail 2 4 2 2 2 3 2" xfId="30973"/>
    <cellStyle name="RowTitles-Detail 2 4 2 2 2 3 2 2" xfId="30974"/>
    <cellStyle name="RowTitles-Detail 2 4 2 2 2 4" xfId="30975"/>
    <cellStyle name="RowTitles-Detail 2 4 2 2 2 4 2" xfId="30976"/>
    <cellStyle name="RowTitles-Detail 2 4 2 2 2 5" xfId="30977"/>
    <cellStyle name="RowTitles-Detail 2 4 2 2 3" xfId="30978"/>
    <cellStyle name="RowTitles-Detail 2 4 2 2 3 2" xfId="30979"/>
    <cellStyle name="RowTitles-Detail 2 4 2 2 3 2 2" xfId="30980"/>
    <cellStyle name="RowTitles-Detail 2 4 2 2 3 2 2 2" xfId="30981"/>
    <cellStyle name="RowTitles-Detail 2 4 2 2 3 2 3" xfId="30982"/>
    <cellStyle name="RowTitles-Detail 2 4 2 2 3 3" xfId="30983"/>
    <cellStyle name="RowTitles-Detail 2 4 2 2 3 3 2" xfId="30984"/>
    <cellStyle name="RowTitles-Detail 2 4 2 2 3 3 2 2" xfId="30985"/>
    <cellStyle name="RowTitles-Detail 2 4 2 2 3 4" xfId="30986"/>
    <cellStyle name="RowTitles-Detail 2 4 2 2 3 4 2" xfId="30987"/>
    <cellStyle name="RowTitles-Detail 2 4 2 2 3 5" xfId="30988"/>
    <cellStyle name="RowTitles-Detail 2 4 2 2 4" xfId="30989"/>
    <cellStyle name="RowTitles-Detail 2 4 2 2 4 2" xfId="30990"/>
    <cellStyle name="RowTitles-Detail 2 4 2 2 5" xfId="30991"/>
    <cellStyle name="RowTitles-Detail 2 4 2 2 5 2" xfId="30992"/>
    <cellStyle name="RowTitles-Detail 2 4 2 2 5 2 2" xfId="30993"/>
    <cellStyle name="RowTitles-Detail 2 4 2 3" xfId="30994"/>
    <cellStyle name="RowTitles-Detail 2 4 2 3 2" xfId="30995"/>
    <cellStyle name="RowTitles-Detail 2 4 2 3 2 2" xfId="30996"/>
    <cellStyle name="RowTitles-Detail 2 4 2 3 2 2 2" xfId="30997"/>
    <cellStyle name="RowTitles-Detail 2 4 2 3 2 2 2 2" xfId="30998"/>
    <cellStyle name="RowTitles-Detail 2 4 2 3 2 2 3" xfId="30999"/>
    <cellStyle name="RowTitles-Detail 2 4 2 3 2 3" xfId="31000"/>
    <cellStyle name="RowTitles-Detail 2 4 2 3 2 3 2" xfId="31001"/>
    <cellStyle name="RowTitles-Detail 2 4 2 3 2 3 2 2" xfId="31002"/>
    <cellStyle name="RowTitles-Detail 2 4 2 3 2 4" xfId="31003"/>
    <cellStyle name="RowTitles-Detail 2 4 2 3 2 4 2" xfId="31004"/>
    <cellStyle name="RowTitles-Detail 2 4 2 3 2 5" xfId="31005"/>
    <cellStyle name="RowTitles-Detail 2 4 2 3 3" xfId="31006"/>
    <cellStyle name="RowTitles-Detail 2 4 2 3 3 2" xfId="31007"/>
    <cellStyle name="RowTitles-Detail 2 4 2 3 3 2 2" xfId="31008"/>
    <cellStyle name="RowTitles-Detail 2 4 2 3 3 2 2 2" xfId="31009"/>
    <cellStyle name="RowTitles-Detail 2 4 2 3 3 2 3" xfId="31010"/>
    <cellStyle name="RowTitles-Detail 2 4 2 3 3 3" xfId="31011"/>
    <cellStyle name="RowTitles-Detail 2 4 2 3 3 3 2" xfId="31012"/>
    <cellStyle name="RowTitles-Detail 2 4 2 3 3 3 2 2" xfId="31013"/>
    <cellStyle name="RowTitles-Detail 2 4 2 3 3 4" xfId="31014"/>
    <cellStyle name="RowTitles-Detail 2 4 2 3 3 4 2" xfId="31015"/>
    <cellStyle name="RowTitles-Detail 2 4 2 3 3 5" xfId="31016"/>
    <cellStyle name="RowTitles-Detail 2 4 2 3 4" xfId="31017"/>
    <cellStyle name="RowTitles-Detail 2 4 2 3 4 2" xfId="31018"/>
    <cellStyle name="RowTitles-Detail 2 4 2 3 5" xfId="31019"/>
    <cellStyle name="RowTitles-Detail 2 4 2 3 5 2" xfId="31020"/>
    <cellStyle name="RowTitles-Detail 2 4 2 3 5 2 2" xfId="31021"/>
    <cellStyle name="RowTitles-Detail 2 4 2 3 5 3" xfId="31022"/>
    <cellStyle name="RowTitles-Detail 2 4 2 3 6" xfId="31023"/>
    <cellStyle name="RowTitles-Detail 2 4 2 3 6 2" xfId="31024"/>
    <cellStyle name="RowTitles-Detail 2 4 2 3 6 2 2" xfId="31025"/>
    <cellStyle name="RowTitles-Detail 2 4 2 3 7" xfId="31026"/>
    <cellStyle name="RowTitles-Detail 2 4 2 3 7 2" xfId="31027"/>
    <cellStyle name="RowTitles-Detail 2 4 2 3 8" xfId="31028"/>
    <cellStyle name="RowTitles-Detail 2 4 2 4" xfId="31029"/>
    <cellStyle name="RowTitles-Detail 2 4 2 4 2" xfId="31030"/>
    <cellStyle name="RowTitles-Detail 2 4 2 4 2 2" xfId="31031"/>
    <cellStyle name="RowTitles-Detail 2 4 2 4 2 2 2" xfId="31032"/>
    <cellStyle name="RowTitles-Detail 2 4 2 4 2 2 2 2" xfId="31033"/>
    <cellStyle name="RowTitles-Detail 2 4 2 4 2 2 3" xfId="31034"/>
    <cellStyle name="RowTitles-Detail 2 4 2 4 2 3" xfId="31035"/>
    <cellStyle name="RowTitles-Detail 2 4 2 4 2 3 2" xfId="31036"/>
    <cellStyle name="RowTitles-Detail 2 4 2 4 2 3 2 2" xfId="31037"/>
    <cellStyle name="RowTitles-Detail 2 4 2 4 2 4" xfId="31038"/>
    <cellStyle name="RowTitles-Detail 2 4 2 4 2 4 2" xfId="31039"/>
    <cellStyle name="RowTitles-Detail 2 4 2 4 2 5" xfId="31040"/>
    <cellStyle name="RowTitles-Detail 2 4 2 4 3" xfId="31041"/>
    <cellStyle name="RowTitles-Detail 2 4 2 4 3 2" xfId="31042"/>
    <cellStyle name="RowTitles-Detail 2 4 2 4 3 2 2" xfId="31043"/>
    <cellStyle name="RowTitles-Detail 2 4 2 4 3 2 2 2" xfId="31044"/>
    <cellStyle name="RowTitles-Detail 2 4 2 4 3 2 3" xfId="31045"/>
    <cellStyle name="RowTitles-Detail 2 4 2 4 3 3" xfId="31046"/>
    <cellStyle name="RowTitles-Detail 2 4 2 4 3 3 2" xfId="31047"/>
    <cellStyle name="RowTitles-Detail 2 4 2 4 3 3 2 2" xfId="31048"/>
    <cellStyle name="RowTitles-Detail 2 4 2 4 3 4" xfId="31049"/>
    <cellStyle name="RowTitles-Detail 2 4 2 4 3 4 2" xfId="31050"/>
    <cellStyle name="RowTitles-Detail 2 4 2 4 3 5" xfId="31051"/>
    <cellStyle name="RowTitles-Detail 2 4 2 4 4" xfId="31052"/>
    <cellStyle name="RowTitles-Detail 2 4 2 4 4 2" xfId="31053"/>
    <cellStyle name="RowTitles-Detail 2 4 2 4 4 2 2" xfId="31054"/>
    <cellStyle name="RowTitles-Detail 2 4 2 4 4 3" xfId="31055"/>
    <cellStyle name="RowTitles-Detail 2 4 2 4 5" xfId="31056"/>
    <cellStyle name="RowTitles-Detail 2 4 2 4 5 2" xfId="31057"/>
    <cellStyle name="RowTitles-Detail 2 4 2 4 5 2 2" xfId="31058"/>
    <cellStyle name="RowTitles-Detail 2 4 2 4 6" xfId="31059"/>
    <cellStyle name="RowTitles-Detail 2 4 2 4 6 2" xfId="31060"/>
    <cellStyle name="RowTitles-Detail 2 4 2 4 7" xfId="31061"/>
    <cellStyle name="RowTitles-Detail 2 4 2 5" xfId="31062"/>
    <cellStyle name="RowTitles-Detail 2 4 2 5 2" xfId="31063"/>
    <cellStyle name="RowTitles-Detail 2 4 2 5 2 2" xfId="31064"/>
    <cellStyle name="RowTitles-Detail 2 4 2 5 2 2 2" xfId="31065"/>
    <cellStyle name="RowTitles-Detail 2 4 2 5 2 2 2 2" xfId="31066"/>
    <cellStyle name="RowTitles-Detail 2 4 2 5 2 2 3" xfId="31067"/>
    <cellStyle name="RowTitles-Detail 2 4 2 5 2 3" xfId="31068"/>
    <cellStyle name="RowTitles-Detail 2 4 2 5 2 3 2" xfId="31069"/>
    <cellStyle name="RowTitles-Detail 2 4 2 5 2 3 2 2" xfId="31070"/>
    <cellStyle name="RowTitles-Detail 2 4 2 5 2 4" xfId="31071"/>
    <cellStyle name="RowTitles-Detail 2 4 2 5 2 4 2" xfId="31072"/>
    <cellStyle name="RowTitles-Detail 2 4 2 5 2 5" xfId="31073"/>
    <cellStyle name="RowTitles-Detail 2 4 2 5 3" xfId="31074"/>
    <cellStyle name="RowTitles-Detail 2 4 2 5 3 2" xfId="31075"/>
    <cellStyle name="RowTitles-Detail 2 4 2 5 3 2 2" xfId="31076"/>
    <cellStyle name="RowTitles-Detail 2 4 2 5 3 2 2 2" xfId="31077"/>
    <cellStyle name="RowTitles-Detail 2 4 2 5 3 2 3" xfId="31078"/>
    <cellStyle name="RowTitles-Detail 2 4 2 5 3 3" xfId="31079"/>
    <cellStyle name="RowTitles-Detail 2 4 2 5 3 3 2" xfId="31080"/>
    <cellStyle name="RowTitles-Detail 2 4 2 5 3 3 2 2" xfId="31081"/>
    <cellStyle name="RowTitles-Detail 2 4 2 5 3 4" xfId="31082"/>
    <cellStyle name="RowTitles-Detail 2 4 2 5 3 4 2" xfId="31083"/>
    <cellStyle name="RowTitles-Detail 2 4 2 5 3 5" xfId="31084"/>
    <cellStyle name="RowTitles-Detail 2 4 2 5 4" xfId="31085"/>
    <cellStyle name="RowTitles-Detail 2 4 2 5 4 2" xfId="31086"/>
    <cellStyle name="RowTitles-Detail 2 4 2 5 4 2 2" xfId="31087"/>
    <cellStyle name="RowTitles-Detail 2 4 2 5 4 3" xfId="31088"/>
    <cellStyle name="RowTitles-Detail 2 4 2 5 5" xfId="31089"/>
    <cellStyle name="RowTitles-Detail 2 4 2 5 5 2" xfId="31090"/>
    <cellStyle name="RowTitles-Detail 2 4 2 5 5 2 2" xfId="31091"/>
    <cellStyle name="RowTitles-Detail 2 4 2 5 6" xfId="31092"/>
    <cellStyle name="RowTitles-Detail 2 4 2 5 6 2" xfId="31093"/>
    <cellStyle name="RowTitles-Detail 2 4 2 5 7" xfId="31094"/>
    <cellStyle name="RowTitles-Detail 2 4 2 6" xfId="31095"/>
    <cellStyle name="RowTitles-Detail 2 4 2 6 2" xfId="31096"/>
    <cellStyle name="RowTitles-Detail 2 4 2 6 2 2" xfId="31097"/>
    <cellStyle name="RowTitles-Detail 2 4 2 6 2 2 2" xfId="31098"/>
    <cellStyle name="RowTitles-Detail 2 4 2 6 2 2 2 2" xfId="31099"/>
    <cellStyle name="RowTitles-Detail 2 4 2 6 2 2 3" xfId="31100"/>
    <cellStyle name="RowTitles-Detail 2 4 2 6 2 3" xfId="31101"/>
    <cellStyle name="RowTitles-Detail 2 4 2 6 2 3 2" xfId="31102"/>
    <cellStyle name="RowTitles-Detail 2 4 2 6 2 3 2 2" xfId="31103"/>
    <cellStyle name="RowTitles-Detail 2 4 2 6 2 4" xfId="31104"/>
    <cellStyle name="RowTitles-Detail 2 4 2 6 2 4 2" xfId="31105"/>
    <cellStyle name="RowTitles-Detail 2 4 2 6 2 5" xfId="31106"/>
    <cellStyle name="RowTitles-Detail 2 4 2 6 3" xfId="31107"/>
    <cellStyle name="RowTitles-Detail 2 4 2 6 3 2" xfId="31108"/>
    <cellStyle name="RowTitles-Detail 2 4 2 6 3 2 2" xfId="31109"/>
    <cellStyle name="RowTitles-Detail 2 4 2 6 3 2 2 2" xfId="31110"/>
    <cellStyle name="RowTitles-Detail 2 4 2 6 3 2 3" xfId="31111"/>
    <cellStyle name="RowTitles-Detail 2 4 2 6 3 3" xfId="31112"/>
    <cellStyle name="RowTitles-Detail 2 4 2 6 3 3 2" xfId="31113"/>
    <cellStyle name="RowTitles-Detail 2 4 2 6 3 3 2 2" xfId="31114"/>
    <cellStyle name="RowTitles-Detail 2 4 2 6 3 4" xfId="31115"/>
    <cellStyle name="RowTitles-Detail 2 4 2 6 3 4 2" xfId="31116"/>
    <cellStyle name="RowTitles-Detail 2 4 2 6 3 5" xfId="31117"/>
    <cellStyle name="RowTitles-Detail 2 4 2 6 4" xfId="31118"/>
    <cellStyle name="RowTitles-Detail 2 4 2 6 4 2" xfId="31119"/>
    <cellStyle name="RowTitles-Detail 2 4 2 6 4 2 2" xfId="31120"/>
    <cellStyle name="RowTitles-Detail 2 4 2 6 4 3" xfId="31121"/>
    <cellStyle name="RowTitles-Detail 2 4 2 6 5" xfId="31122"/>
    <cellStyle name="RowTitles-Detail 2 4 2 6 5 2" xfId="31123"/>
    <cellStyle name="RowTitles-Detail 2 4 2 6 5 2 2" xfId="31124"/>
    <cellStyle name="RowTitles-Detail 2 4 2 6 6" xfId="31125"/>
    <cellStyle name="RowTitles-Detail 2 4 2 6 6 2" xfId="31126"/>
    <cellStyle name="RowTitles-Detail 2 4 2 6 7" xfId="31127"/>
    <cellStyle name="RowTitles-Detail 2 4 2 7" xfId="31128"/>
    <cellStyle name="RowTitles-Detail 2 4 2 7 2" xfId="31129"/>
    <cellStyle name="RowTitles-Detail 2 4 2 7 2 2" xfId="31130"/>
    <cellStyle name="RowTitles-Detail 2 4 2 7 2 2 2" xfId="31131"/>
    <cellStyle name="RowTitles-Detail 2 4 2 7 2 3" xfId="31132"/>
    <cellStyle name="RowTitles-Detail 2 4 2 7 3" xfId="31133"/>
    <cellStyle name="RowTitles-Detail 2 4 2 7 3 2" xfId="31134"/>
    <cellStyle name="RowTitles-Detail 2 4 2 7 3 2 2" xfId="31135"/>
    <cellStyle name="RowTitles-Detail 2 4 2 7 4" xfId="31136"/>
    <cellStyle name="RowTitles-Detail 2 4 2 7 4 2" xfId="31137"/>
    <cellStyle name="RowTitles-Detail 2 4 2 7 5" xfId="31138"/>
    <cellStyle name="RowTitles-Detail 2 4 2 8" xfId="31139"/>
    <cellStyle name="RowTitles-Detail 2 4 2 8 2" xfId="31140"/>
    <cellStyle name="RowTitles-Detail 2 4 2 9" xfId="31141"/>
    <cellStyle name="RowTitles-Detail 2 4 2 9 2" xfId="31142"/>
    <cellStyle name="RowTitles-Detail 2 4 2 9 2 2" xfId="31143"/>
    <cellStyle name="RowTitles-Detail 2 4 2_STUD aligned by INSTIT" xfId="31144"/>
    <cellStyle name="RowTitles-Detail 2 4 3" xfId="31145"/>
    <cellStyle name="RowTitles-Detail 2 4 3 2" xfId="31146"/>
    <cellStyle name="RowTitles-Detail 2 4 3 2 2" xfId="31147"/>
    <cellStyle name="RowTitles-Detail 2 4 3 2 2 2" xfId="31148"/>
    <cellStyle name="RowTitles-Detail 2 4 3 2 2 2 2" xfId="31149"/>
    <cellStyle name="RowTitles-Detail 2 4 3 2 2 2 2 2" xfId="31150"/>
    <cellStyle name="RowTitles-Detail 2 4 3 2 2 2 3" xfId="31151"/>
    <cellStyle name="RowTitles-Detail 2 4 3 2 2 3" xfId="31152"/>
    <cellStyle name="RowTitles-Detail 2 4 3 2 2 3 2" xfId="31153"/>
    <cellStyle name="RowTitles-Detail 2 4 3 2 2 3 2 2" xfId="31154"/>
    <cellStyle name="RowTitles-Detail 2 4 3 2 2 4" xfId="31155"/>
    <cellStyle name="RowTitles-Detail 2 4 3 2 2 4 2" xfId="31156"/>
    <cellStyle name="RowTitles-Detail 2 4 3 2 2 5" xfId="31157"/>
    <cellStyle name="RowTitles-Detail 2 4 3 2 3" xfId="31158"/>
    <cellStyle name="RowTitles-Detail 2 4 3 2 3 2" xfId="31159"/>
    <cellStyle name="RowTitles-Detail 2 4 3 2 3 2 2" xfId="31160"/>
    <cellStyle name="RowTitles-Detail 2 4 3 2 3 2 2 2" xfId="31161"/>
    <cellStyle name="RowTitles-Detail 2 4 3 2 3 2 3" xfId="31162"/>
    <cellStyle name="RowTitles-Detail 2 4 3 2 3 3" xfId="31163"/>
    <cellStyle name="RowTitles-Detail 2 4 3 2 3 3 2" xfId="31164"/>
    <cellStyle name="RowTitles-Detail 2 4 3 2 3 3 2 2" xfId="31165"/>
    <cellStyle name="RowTitles-Detail 2 4 3 2 3 4" xfId="31166"/>
    <cellStyle name="RowTitles-Detail 2 4 3 2 3 4 2" xfId="31167"/>
    <cellStyle name="RowTitles-Detail 2 4 3 2 3 5" xfId="31168"/>
    <cellStyle name="RowTitles-Detail 2 4 3 2 4" xfId="31169"/>
    <cellStyle name="RowTitles-Detail 2 4 3 2 4 2" xfId="31170"/>
    <cellStyle name="RowTitles-Detail 2 4 3 2 5" xfId="31171"/>
    <cellStyle name="RowTitles-Detail 2 4 3 2 5 2" xfId="31172"/>
    <cellStyle name="RowTitles-Detail 2 4 3 2 5 2 2" xfId="31173"/>
    <cellStyle name="RowTitles-Detail 2 4 3 2 5 3" xfId="31174"/>
    <cellStyle name="RowTitles-Detail 2 4 3 2 6" xfId="31175"/>
    <cellStyle name="RowTitles-Detail 2 4 3 2 6 2" xfId="31176"/>
    <cellStyle name="RowTitles-Detail 2 4 3 2 6 2 2" xfId="31177"/>
    <cellStyle name="RowTitles-Detail 2 4 3 2 7" xfId="31178"/>
    <cellStyle name="RowTitles-Detail 2 4 3 2 7 2" xfId="31179"/>
    <cellStyle name="RowTitles-Detail 2 4 3 2 8" xfId="31180"/>
    <cellStyle name="RowTitles-Detail 2 4 3 3" xfId="31181"/>
    <cellStyle name="RowTitles-Detail 2 4 3 3 2" xfId="31182"/>
    <cellStyle name="RowTitles-Detail 2 4 3 3 2 2" xfId="31183"/>
    <cellStyle name="RowTitles-Detail 2 4 3 3 2 2 2" xfId="31184"/>
    <cellStyle name="RowTitles-Detail 2 4 3 3 2 2 2 2" xfId="31185"/>
    <cellStyle name="RowTitles-Detail 2 4 3 3 2 2 3" xfId="31186"/>
    <cellStyle name="RowTitles-Detail 2 4 3 3 2 3" xfId="31187"/>
    <cellStyle name="RowTitles-Detail 2 4 3 3 2 3 2" xfId="31188"/>
    <cellStyle name="RowTitles-Detail 2 4 3 3 2 3 2 2" xfId="31189"/>
    <cellStyle name="RowTitles-Detail 2 4 3 3 2 4" xfId="31190"/>
    <cellStyle name="RowTitles-Detail 2 4 3 3 2 4 2" xfId="31191"/>
    <cellStyle name="RowTitles-Detail 2 4 3 3 2 5" xfId="31192"/>
    <cellStyle name="RowTitles-Detail 2 4 3 3 3" xfId="31193"/>
    <cellStyle name="RowTitles-Detail 2 4 3 3 3 2" xfId="31194"/>
    <cellStyle name="RowTitles-Detail 2 4 3 3 3 2 2" xfId="31195"/>
    <cellStyle name="RowTitles-Detail 2 4 3 3 3 2 2 2" xfId="31196"/>
    <cellStyle name="RowTitles-Detail 2 4 3 3 3 2 3" xfId="31197"/>
    <cellStyle name="RowTitles-Detail 2 4 3 3 3 3" xfId="31198"/>
    <cellStyle name="RowTitles-Detail 2 4 3 3 3 3 2" xfId="31199"/>
    <cellStyle name="RowTitles-Detail 2 4 3 3 3 3 2 2" xfId="31200"/>
    <cellStyle name="RowTitles-Detail 2 4 3 3 3 4" xfId="31201"/>
    <cellStyle name="RowTitles-Detail 2 4 3 3 3 4 2" xfId="31202"/>
    <cellStyle name="RowTitles-Detail 2 4 3 3 3 5" xfId="31203"/>
    <cellStyle name="RowTitles-Detail 2 4 3 3 4" xfId="31204"/>
    <cellStyle name="RowTitles-Detail 2 4 3 3 4 2" xfId="31205"/>
    <cellStyle name="RowTitles-Detail 2 4 3 3 5" xfId="31206"/>
    <cellStyle name="RowTitles-Detail 2 4 3 3 5 2" xfId="31207"/>
    <cellStyle name="RowTitles-Detail 2 4 3 3 5 2 2" xfId="31208"/>
    <cellStyle name="RowTitles-Detail 2 4 3 4" xfId="31209"/>
    <cellStyle name="RowTitles-Detail 2 4 3 4 2" xfId="31210"/>
    <cellStyle name="RowTitles-Detail 2 4 3 4 2 2" xfId="31211"/>
    <cellStyle name="RowTitles-Detail 2 4 3 4 2 2 2" xfId="31212"/>
    <cellStyle name="RowTitles-Detail 2 4 3 4 2 2 2 2" xfId="31213"/>
    <cellStyle name="RowTitles-Detail 2 4 3 4 2 2 3" xfId="31214"/>
    <cellStyle name="RowTitles-Detail 2 4 3 4 2 3" xfId="31215"/>
    <cellStyle name="RowTitles-Detail 2 4 3 4 2 3 2" xfId="31216"/>
    <cellStyle name="RowTitles-Detail 2 4 3 4 2 3 2 2" xfId="31217"/>
    <cellStyle name="RowTitles-Detail 2 4 3 4 2 4" xfId="31218"/>
    <cellStyle name="RowTitles-Detail 2 4 3 4 2 4 2" xfId="31219"/>
    <cellStyle name="RowTitles-Detail 2 4 3 4 2 5" xfId="31220"/>
    <cellStyle name="RowTitles-Detail 2 4 3 4 3" xfId="31221"/>
    <cellStyle name="RowTitles-Detail 2 4 3 4 3 2" xfId="31222"/>
    <cellStyle name="RowTitles-Detail 2 4 3 4 3 2 2" xfId="31223"/>
    <cellStyle name="RowTitles-Detail 2 4 3 4 3 2 2 2" xfId="31224"/>
    <cellStyle name="RowTitles-Detail 2 4 3 4 3 2 3" xfId="31225"/>
    <cellStyle name="RowTitles-Detail 2 4 3 4 3 3" xfId="31226"/>
    <cellStyle name="RowTitles-Detail 2 4 3 4 3 3 2" xfId="31227"/>
    <cellStyle name="RowTitles-Detail 2 4 3 4 3 3 2 2" xfId="31228"/>
    <cellStyle name="RowTitles-Detail 2 4 3 4 3 4" xfId="31229"/>
    <cellStyle name="RowTitles-Detail 2 4 3 4 3 4 2" xfId="31230"/>
    <cellStyle name="RowTitles-Detail 2 4 3 4 3 5" xfId="31231"/>
    <cellStyle name="RowTitles-Detail 2 4 3 4 4" xfId="31232"/>
    <cellStyle name="RowTitles-Detail 2 4 3 4 4 2" xfId="31233"/>
    <cellStyle name="RowTitles-Detail 2 4 3 4 4 2 2" xfId="31234"/>
    <cellStyle name="RowTitles-Detail 2 4 3 4 4 3" xfId="31235"/>
    <cellStyle name="RowTitles-Detail 2 4 3 4 5" xfId="31236"/>
    <cellStyle name="RowTitles-Detail 2 4 3 4 5 2" xfId="31237"/>
    <cellStyle name="RowTitles-Detail 2 4 3 4 5 2 2" xfId="31238"/>
    <cellStyle name="RowTitles-Detail 2 4 3 4 6" xfId="31239"/>
    <cellStyle name="RowTitles-Detail 2 4 3 4 6 2" xfId="31240"/>
    <cellStyle name="RowTitles-Detail 2 4 3 4 7" xfId="31241"/>
    <cellStyle name="RowTitles-Detail 2 4 3 5" xfId="31242"/>
    <cellStyle name="RowTitles-Detail 2 4 3 5 2" xfId="31243"/>
    <cellStyle name="RowTitles-Detail 2 4 3 5 2 2" xfId="31244"/>
    <cellStyle name="RowTitles-Detail 2 4 3 5 2 2 2" xfId="31245"/>
    <cellStyle name="RowTitles-Detail 2 4 3 5 2 2 2 2" xfId="31246"/>
    <cellStyle name="RowTitles-Detail 2 4 3 5 2 2 3" xfId="31247"/>
    <cellStyle name="RowTitles-Detail 2 4 3 5 2 3" xfId="31248"/>
    <cellStyle name="RowTitles-Detail 2 4 3 5 2 3 2" xfId="31249"/>
    <cellStyle name="RowTitles-Detail 2 4 3 5 2 3 2 2" xfId="31250"/>
    <cellStyle name="RowTitles-Detail 2 4 3 5 2 4" xfId="31251"/>
    <cellStyle name="RowTitles-Detail 2 4 3 5 2 4 2" xfId="31252"/>
    <cellStyle name="RowTitles-Detail 2 4 3 5 2 5" xfId="31253"/>
    <cellStyle name="RowTitles-Detail 2 4 3 5 3" xfId="31254"/>
    <cellStyle name="RowTitles-Detail 2 4 3 5 3 2" xfId="31255"/>
    <cellStyle name="RowTitles-Detail 2 4 3 5 3 2 2" xfId="31256"/>
    <cellStyle name="RowTitles-Detail 2 4 3 5 3 2 2 2" xfId="31257"/>
    <cellStyle name="RowTitles-Detail 2 4 3 5 3 2 3" xfId="31258"/>
    <cellStyle name="RowTitles-Detail 2 4 3 5 3 3" xfId="31259"/>
    <cellStyle name="RowTitles-Detail 2 4 3 5 3 3 2" xfId="31260"/>
    <cellStyle name="RowTitles-Detail 2 4 3 5 3 3 2 2" xfId="31261"/>
    <cellStyle name="RowTitles-Detail 2 4 3 5 3 4" xfId="31262"/>
    <cellStyle name="RowTitles-Detail 2 4 3 5 3 4 2" xfId="31263"/>
    <cellStyle name="RowTitles-Detail 2 4 3 5 3 5" xfId="31264"/>
    <cellStyle name="RowTitles-Detail 2 4 3 5 4" xfId="31265"/>
    <cellStyle name="RowTitles-Detail 2 4 3 5 4 2" xfId="31266"/>
    <cellStyle name="RowTitles-Detail 2 4 3 5 4 2 2" xfId="31267"/>
    <cellStyle name="RowTitles-Detail 2 4 3 5 4 3" xfId="31268"/>
    <cellStyle name="RowTitles-Detail 2 4 3 5 5" xfId="31269"/>
    <cellStyle name="RowTitles-Detail 2 4 3 5 5 2" xfId="31270"/>
    <cellStyle name="RowTitles-Detail 2 4 3 5 5 2 2" xfId="31271"/>
    <cellStyle name="RowTitles-Detail 2 4 3 5 6" xfId="31272"/>
    <cellStyle name="RowTitles-Detail 2 4 3 5 6 2" xfId="31273"/>
    <cellStyle name="RowTitles-Detail 2 4 3 5 7" xfId="31274"/>
    <cellStyle name="RowTitles-Detail 2 4 3 6" xfId="31275"/>
    <cellStyle name="RowTitles-Detail 2 4 3 6 2" xfId="31276"/>
    <cellStyle name="RowTitles-Detail 2 4 3 6 2 2" xfId="31277"/>
    <cellStyle name="RowTitles-Detail 2 4 3 6 2 2 2" xfId="31278"/>
    <cellStyle name="RowTitles-Detail 2 4 3 6 2 2 2 2" xfId="31279"/>
    <cellStyle name="RowTitles-Detail 2 4 3 6 2 2 3" xfId="31280"/>
    <cellStyle name="RowTitles-Detail 2 4 3 6 2 3" xfId="31281"/>
    <cellStyle name="RowTitles-Detail 2 4 3 6 2 3 2" xfId="31282"/>
    <cellStyle name="RowTitles-Detail 2 4 3 6 2 3 2 2" xfId="31283"/>
    <cellStyle name="RowTitles-Detail 2 4 3 6 2 4" xfId="31284"/>
    <cellStyle name="RowTitles-Detail 2 4 3 6 2 4 2" xfId="31285"/>
    <cellStyle name="RowTitles-Detail 2 4 3 6 2 5" xfId="31286"/>
    <cellStyle name="RowTitles-Detail 2 4 3 6 3" xfId="31287"/>
    <cellStyle name="RowTitles-Detail 2 4 3 6 3 2" xfId="31288"/>
    <cellStyle name="RowTitles-Detail 2 4 3 6 3 2 2" xfId="31289"/>
    <cellStyle name="RowTitles-Detail 2 4 3 6 3 2 2 2" xfId="31290"/>
    <cellStyle name="RowTitles-Detail 2 4 3 6 3 2 3" xfId="31291"/>
    <cellStyle name="RowTitles-Detail 2 4 3 6 3 3" xfId="31292"/>
    <cellStyle name="RowTitles-Detail 2 4 3 6 3 3 2" xfId="31293"/>
    <cellStyle name="RowTitles-Detail 2 4 3 6 3 3 2 2" xfId="31294"/>
    <cellStyle name="RowTitles-Detail 2 4 3 6 3 4" xfId="31295"/>
    <cellStyle name="RowTitles-Detail 2 4 3 6 3 4 2" xfId="31296"/>
    <cellStyle name="RowTitles-Detail 2 4 3 6 3 5" xfId="31297"/>
    <cellStyle name="RowTitles-Detail 2 4 3 6 4" xfId="31298"/>
    <cellStyle name="RowTitles-Detail 2 4 3 6 4 2" xfId="31299"/>
    <cellStyle name="RowTitles-Detail 2 4 3 6 4 2 2" xfId="31300"/>
    <cellStyle name="RowTitles-Detail 2 4 3 6 4 3" xfId="31301"/>
    <cellStyle name="RowTitles-Detail 2 4 3 6 5" xfId="31302"/>
    <cellStyle name="RowTitles-Detail 2 4 3 6 5 2" xfId="31303"/>
    <cellStyle name="RowTitles-Detail 2 4 3 6 5 2 2" xfId="31304"/>
    <cellStyle name="RowTitles-Detail 2 4 3 6 6" xfId="31305"/>
    <cellStyle name="RowTitles-Detail 2 4 3 6 6 2" xfId="31306"/>
    <cellStyle name="RowTitles-Detail 2 4 3 6 7" xfId="31307"/>
    <cellStyle name="RowTitles-Detail 2 4 3 7" xfId="31308"/>
    <cellStyle name="RowTitles-Detail 2 4 3 7 2" xfId="31309"/>
    <cellStyle name="RowTitles-Detail 2 4 3 7 2 2" xfId="31310"/>
    <cellStyle name="RowTitles-Detail 2 4 3 7 2 2 2" xfId="31311"/>
    <cellStyle name="RowTitles-Detail 2 4 3 7 2 3" xfId="31312"/>
    <cellStyle name="RowTitles-Detail 2 4 3 7 3" xfId="31313"/>
    <cellStyle name="RowTitles-Detail 2 4 3 7 3 2" xfId="31314"/>
    <cellStyle name="RowTitles-Detail 2 4 3 7 3 2 2" xfId="31315"/>
    <cellStyle name="RowTitles-Detail 2 4 3 7 4" xfId="31316"/>
    <cellStyle name="RowTitles-Detail 2 4 3 7 4 2" xfId="31317"/>
    <cellStyle name="RowTitles-Detail 2 4 3 7 5" xfId="31318"/>
    <cellStyle name="RowTitles-Detail 2 4 3 8" xfId="31319"/>
    <cellStyle name="RowTitles-Detail 2 4 3 8 2" xfId="31320"/>
    <cellStyle name="RowTitles-Detail 2 4 3 8 2 2" xfId="31321"/>
    <cellStyle name="RowTitles-Detail 2 4 3 8 2 2 2" xfId="31322"/>
    <cellStyle name="RowTitles-Detail 2 4 3 8 2 3" xfId="31323"/>
    <cellStyle name="RowTitles-Detail 2 4 3 8 3" xfId="31324"/>
    <cellStyle name="RowTitles-Detail 2 4 3 8 3 2" xfId="31325"/>
    <cellStyle name="RowTitles-Detail 2 4 3 8 3 2 2" xfId="31326"/>
    <cellStyle name="RowTitles-Detail 2 4 3 8 4" xfId="31327"/>
    <cellStyle name="RowTitles-Detail 2 4 3 8 4 2" xfId="31328"/>
    <cellStyle name="RowTitles-Detail 2 4 3 8 5" xfId="31329"/>
    <cellStyle name="RowTitles-Detail 2 4 3 9" xfId="31330"/>
    <cellStyle name="RowTitles-Detail 2 4 3 9 2" xfId="31331"/>
    <cellStyle name="RowTitles-Detail 2 4 3 9 2 2" xfId="31332"/>
    <cellStyle name="RowTitles-Detail 2 4 3_STUD aligned by INSTIT" xfId="31333"/>
    <cellStyle name="RowTitles-Detail 2 4 4" xfId="31334"/>
    <cellStyle name="RowTitles-Detail 2 4 4 2" xfId="31335"/>
    <cellStyle name="RowTitles-Detail 2 4 4 2 2" xfId="31336"/>
    <cellStyle name="RowTitles-Detail 2 4 4 2 2 2" xfId="31337"/>
    <cellStyle name="RowTitles-Detail 2 4 4 2 2 2 2" xfId="31338"/>
    <cellStyle name="RowTitles-Detail 2 4 4 2 2 2 2 2" xfId="31339"/>
    <cellStyle name="RowTitles-Detail 2 4 4 2 2 2 3" xfId="31340"/>
    <cellStyle name="RowTitles-Detail 2 4 4 2 2 3" xfId="31341"/>
    <cellStyle name="RowTitles-Detail 2 4 4 2 2 3 2" xfId="31342"/>
    <cellStyle name="RowTitles-Detail 2 4 4 2 2 3 2 2" xfId="31343"/>
    <cellStyle name="RowTitles-Detail 2 4 4 2 2 4" xfId="31344"/>
    <cellStyle name="RowTitles-Detail 2 4 4 2 2 4 2" xfId="31345"/>
    <cellStyle name="RowTitles-Detail 2 4 4 2 2 5" xfId="31346"/>
    <cellStyle name="RowTitles-Detail 2 4 4 2 3" xfId="31347"/>
    <cellStyle name="RowTitles-Detail 2 4 4 2 3 2" xfId="31348"/>
    <cellStyle name="RowTitles-Detail 2 4 4 2 3 2 2" xfId="31349"/>
    <cellStyle name="RowTitles-Detail 2 4 4 2 3 2 2 2" xfId="31350"/>
    <cellStyle name="RowTitles-Detail 2 4 4 2 3 2 3" xfId="31351"/>
    <cellStyle name="RowTitles-Detail 2 4 4 2 3 3" xfId="31352"/>
    <cellStyle name="RowTitles-Detail 2 4 4 2 3 3 2" xfId="31353"/>
    <cellStyle name="RowTitles-Detail 2 4 4 2 3 3 2 2" xfId="31354"/>
    <cellStyle name="RowTitles-Detail 2 4 4 2 3 4" xfId="31355"/>
    <cellStyle name="RowTitles-Detail 2 4 4 2 3 4 2" xfId="31356"/>
    <cellStyle name="RowTitles-Detail 2 4 4 2 3 5" xfId="31357"/>
    <cellStyle name="RowTitles-Detail 2 4 4 2 4" xfId="31358"/>
    <cellStyle name="RowTitles-Detail 2 4 4 2 4 2" xfId="31359"/>
    <cellStyle name="RowTitles-Detail 2 4 4 2 5" xfId="31360"/>
    <cellStyle name="RowTitles-Detail 2 4 4 2 5 2" xfId="31361"/>
    <cellStyle name="RowTitles-Detail 2 4 4 2 5 2 2" xfId="31362"/>
    <cellStyle name="RowTitles-Detail 2 4 4 2 5 3" xfId="31363"/>
    <cellStyle name="RowTitles-Detail 2 4 4 2 6" xfId="31364"/>
    <cellStyle name="RowTitles-Detail 2 4 4 2 6 2" xfId="31365"/>
    <cellStyle name="RowTitles-Detail 2 4 4 2 6 2 2" xfId="31366"/>
    <cellStyle name="RowTitles-Detail 2 4 4 3" xfId="31367"/>
    <cellStyle name="RowTitles-Detail 2 4 4 3 2" xfId="31368"/>
    <cellStyle name="RowTitles-Detail 2 4 4 3 2 2" xfId="31369"/>
    <cellStyle name="RowTitles-Detail 2 4 4 3 2 2 2" xfId="31370"/>
    <cellStyle name="RowTitles-Detail 2 4 4 3 2 2 2 2" xfId="31371"/>
    <cellStyle name="RowTitles-Detail 2 4 4 3 2 2 3" xfId="31372"/>
    <cellStyle name="RowTitles-Detail 2 4 4 3 2 3" xfId="31373"/>
    <cellStyle name="RowTitles-Detail 2 4 4 3 2 3 2" xfId="31374"/>
    <cellStyle name="RowTitles-Detail 2 4 4 3 2 3 2 2" xfId="31375"/>
    <cellStyle name="RowTitles-Detail 2 4 4 3 2 4" xfId="31376"/>
    <cellStyle name="RowTitles-Detail 2 4 4 3 2 4 2" xfId="31377"/>
    <cellStyle name="RowTitles-Detail 2 4 4 3 2 5" xfId="31378"/>
    <cellStyle name="RowTitles-Detail 2 4 4 3 3" xfId="31379"/>
    <cellStyle name="RowTitles-Detail 2 4 4 3 3 2" xfId="31380"/>
    <cellStyle name="RowTitles-Detail 2 4 4 3 3 2 2" xfId="31381"/>
    <cellStyle name="RowTitles-Detail 2 4 4 3 3 2 2 2" xfId="31382"/>
    <cellStyle name="RowTitles-Detail 2 4 4 3 3 2 3" xfId="31383"/>
    <cellStyle name="RowTitles-Detail 2 4 4 3 3 3" xfId="31384"/>
    <cellStyle name="RowTitles-Detail 2 4 4 3 3 3 2" xfId="31385"/>
    <cellStyle name="RowTitles-Detail 2 4 4 3 3 3 2 2" xfId="31386"/>
    <cellStyle name="RowTitles-Detail 2 4 4 3 3 4" xfId="31387"/>
    <cellStyle name="RowTitles-Detail 2 4 4 3 3 4 2" xfId="31388"/>
    <cellStyle name="RowTitles-Detail 2 4 4 3 3 5" xfId="31389"/>
    <cellStyle name="RowTitles-Detail 2 4 4 3 4" xfId="31390"/>
    <cellStyle name="RowTitles-Detail 2 4 4 3 4 2" xfId="31391"/>
    <cellStyle name="RowTitles-Detail 2 4 4 3 5" xfId="31392"/>
    <cellStyle name="RowTitles-Detail 2 4 4 3 5 2" xfId="31393"/>
    <cellStyle name="RowTitles-Detail 2 4 4 3 5 2 2" xfId="31394"/>
    <cellStyle name="RowTitles-Detail 2 4 4 3 6" xfId="31395"/>
    <cellStyle name="RowTitles-Detail 2 4 4 3 6 2" xfId="31396"/>
    <cellStyle name="RowTitles-Detail 2 4 4 3 7" xfId="31397"/>
    <cellStyle name="RowTitles-Detail 2 4 4 4" xfId="31398"/>
    <cellStyle name="RowTitles-Detail 2 4 4 4 2" xfId="31399"/>
    <cellStyle name="RowTitles-Detail 2 4 4 4 2 2" xfId="31400"/>
    <cellStyle name="RowTitles-Detail 2 4 4 4 2 2 2" xfId="31401"/>
    <cellStyle name="RowTitles-Detail 2 4 4 4 2 2 2 2" xfId="31402"/>
    <cellStyle name="RowTitles-Detail 2 4 4 4 2 2 3" xfId="31403"/>
    <cellStyle name="RowTitles-Detail 2 4 4 4 2 3" xfId="31404"/>
    <cellStyle name="RowTitles-Detail 2 4 4 4 2 3 2" xfId="31405"/>
    <cellStyle name="RowTitles-Detail 2 4 4 4 2 3 2 2" xfId="31406"/>
    <cellStyle name="RowTitles-Detail 2 4 4 4 2 4" xfId="31407"/>
    <cellStyle name="RowTitles-Detail 2 4 4 4 2 4 2" xfId="31408"/>
    <cellStyle name="RowTitles-Detail 2 4 4 4 2 5" xfId="31409"/>
    <cellStyle name="RowTitles-Detail 2 4 4 4 3" xfId="31410"/>
    <cellStyle name="RowTitles-Detail 2 4 4 4 3 2" xfId="31411"/>
    <cellStyle name="RowTitles-Detail 2 4 4 4 3 2 2" xfId="31412"/>
    <cellStyle name="RowTitles-Detail 2 4 4 4 3 2 2 2" xfId="31413"/>
    <cellStyle name="RowTitles-Detail 2 4 4 4 3 2 3" xfId="31414"/>
    <cellStyle name="RowTitles-Detail 2 4 4 4 3 3" xfId="31415"/>
    <cellStyle name="RowTitles-Detail 2 4 4 4 3 3 2" xfId="31416"/>
    <cellStyle name="RowTitles-Detail 2 4 4 4 3 3 2 2" xfId="31417"/>
    <cellStyle name="RowTitles-Detail 2 4 4 4 3 4" xfId="31418"/>
    <cellStyle name="RowTitles-Detail 2 4 4 4 3 4 2" xfId="31419"/>
    <cellStyle name="RowTitles-Detail 2 4 4 4 3 5" xfId="31420"/>
    <cellStyle name="RowTitles-Detail 2 4 4 4 4" xfId="31421"/>
    <cellStyle name="RowTitles-Detail 2 4 4 4 4 2" xfId="31422"/>
    <cellStyle name="RowTitles-Detail 2 4 4 4 5" xfId="31423"/>
    <cellStyle name="RowTitles-Detail 2 4 4 4 5 2" xfId="31424"/>
    <cellStyle name="RowTitles-Detail 2 4 4 4 5 2 2" xfId="31425"/>
    <cellStyle name="RowTitles-Detail 2 4 4 4 5 3" xfId="31426"/>
    <cellStyle name="RowTitles-Detail 2 4 4 4 6" xfId="31427"/>
    <cellStyle name="RowTitles-Detail 2 4 4 4 6 2" xfId="31428"/>
    <cellStyle name="RowTitles-Detail 2 4 4 4 6 2 2" xfId="31429"/>
    <cellStyle name="RowTitles-Detail 2 4 4 4 7" xfId="31430"/>
    <cellStyle name="RowTitles-Detail 2 4 4 4 7 2" xfId="31431"/>
    <cellStyle name="RowTitles-Detail 2 4 4 4 8" xfId="31432"/>
    <cellStyle name="RowTitles-Detail 2 4 4 5" xfId="31433"/>
    <cellStyle name="RowTitles-Detail 2 4 4 5 2" xfId="31434"/>
    <cellStyle name="RowTitles-Detail 2 4 4 5 2 2" xfId="31435"/>
    <cellStyle name="RowTitles-Detail 2 4 4 5 2 2 2" xfId="31436"/>
    <cellStyle name="RowTitles-Detail 2 4 4 5 2 2 2 2" xfId="31437"/>
    <cellStyle name="RowTitles-Detail 2 4 4 5 2 2 3" xfId="31438"/>
    <cellStyle name="RowTitles-Detail 2 4 4 5 2 3" xfId="31439"/>
    <cellStyle name="RowTitles-Detail 2 4 4 5 2 3 2" xfId="31440"/>
    <cellStyle name="RowTitles-Detail 2 4 4 5 2 3 2 2" xfId="31441"/>
    <cellStyle name="RowTitles-Detail 2 4 4 5 2 4" xfId="31442"/>
    <cellStyle name="RowTitles-Detail 2 4 4 5 2 4 2" xfId="31443"/>
    <cellStyle name="RowTitles-Detail 2 4 4 5 2 5" xfId="31444"/>
    <cellStyle name="RowTitles-Detail 2 4 4 5 3" xfId="31445"/>
    <cellStyle name="RowTitles-Detail 2 4 4 5 3 2" xfId="31446"/>
    <cellStyle name="RowTitles-Detail 2 4 4 5 3 2 2" xfId="31447"/>
    <cellStyle name="RowTitles-Detail 2 4 4 5 3 2 2 2" xfId="31448"/>
    <cellStyle name="RowTitles-Detail 2 4 4 5 3 2 3" xfId="31449"/>
    <cellStyle name="RowTitles-Detail 2 4 4 5 3 3" xfId="31450"/>
    <cellStyle name="RowTitles-Detail 2 4 4 5 3 3 2" xfId="31451"/>
    <cellStyle name="RowTitles-Detail 2 4 4 5 3 3 2 2" xfId="31452"/>
    <cellStyle name="RowTitles-Detail 2 4 4 5 3 4" xfId="31453"/>
    <cellStyle name="RowTitles-Detail 2 4 4 5 3 4 2" xfId="31454"/>
    <cellStyle name="RowTitles-Detail 2 4 4 5 3 5" xfId="31455"/>
    <cellStyle name="RowTitles-Detail 2 4 4 5 4" xfId="31456"/>
    <cellStyle name="RowTitles-Detail 2 4 4 5 4 2" xfId="31457"/>
    <cellStyle name="RowTitles-Detail 2 4 4 5 4 2 2" xfId="31458"/>
    <cellStyle name="RowTitles-Detail 2 4 4 5 4 3" xfId="31459"/>
    <cellStyle name="RowTitles-Detail 2 4 4 5 5" xfId="31460"/>
    <cellStyle name="RowTitles-Detail 2 4 4 5 5 2" xfId="31461"/>
    <cellStyle name="RowTitles-Detail 2 4 4 5 5 2 2" xfId="31462"/>
    <cellStyle name="RowTitles-Detail 2 4 4 5 6" xfId="31463"/>
    <cellStyle name="RowTitles-Detail 2 4 4 5 6 2" xfId="31464"/>
    <cellStyle name="RowTitles-Detail 2 4 4 5 7" xfId="31465"/>
    <cellStyle name="RowTitles-Detail 2 4 4 6" xfId="31466"/>
    <cellStyle name="RowTitles-Detail 2 4 4 6 2" xfId="31467"/>
    <cellStyle name="RowTitles-Detail 2 4 4 6 2 2" xfId="31468"/>
    <cellStyle name="RowTitles-Detail 2 4 4 6 2 2 2" xfId="31469"/>
    <cellStyle name="RowTitles-Detail 2 4 4 6 2 2 2 2" xfId="31470"/>
    <cellStyle name="RowTitles-Detail 2 4 4 6 2 2 3" xfId="31471"/>
    <cellStyle name="RowTitles-Detail 2 4 4 6 2 3" xfId="31472"/>
    <cellStyle name="RowTitles-Detail 2 4 4 6 2 3 2" xfId="31473"/>
    <cellStyle name="RowTitles-Detail 2 4 4 6 2 3 2 2" xfId="31474"/>
    <cellStyle name="RowTitles-Detail 2 4 4 6 2 4" xfId="31475"/>
    <cellStyle name="RowTitles-Detail 2 4 4 6 2 4 2" xfId="31476"/>
    <cellStyle name="RowTitles-Detail 2 4 4 6 2 5" xfId="31477"/>
    <cellStyle name="RowTitles-Detail 2 4 4 6 3" xfId="31478"/>
    <cellStyle name="RowTitles-Detail 2 4 4 6 3 2" xfId="31479"/>
    <cellStyle name="RowTitles-Detail 2 4 4 6 3 2 2" xfId="31480"/>
    <cellStyle name="RowTitles-Detail 2 4 4 6 3 2 2 2" xfId="31481"/>
    <cellStyle name="RowTitles-Detail 2 4 4 6 3 2 3" xfId="31482"/>
    <cellStyle name="RowTitles-Detail 2 4 4 6 3 3" xfId="31483"/>
    <cellStyle name="RowTitles-Detail 2 4 4 6 3 3 2" xfId="31484"/>
    <cellStyle name="RowTitles-Detail 2 4 4 6 3 3 2 2" xfId="31485"/>
    <cellStyle name="RowTitles-Detail 2 4 4 6 3 4" xfId="31486"/>
    <cellStyle name="RowTitles-Detail 2 4 4 6 3 4 2" xfId="31487"/>
    <cellStyle name="RowTitles-Detail 2 4 4 6 3 5" xfId="31488"/>
    <cellStyle name="RowTitles-Detail 2 4 4 6 4" xfId="31489"/>
    <cellStyle name="RowTitles-Detail 2 4 4 6 4 2" xfId="31490"/>
    <cellStyle name="RowTitles-Detail 2 4 4 6 4 2 2" xfId="31491"/>
    <cellStyle name="RowTitles-Detail 2 4 4 6 4 3" xfId="31492"/>
    <cellStyle name="RowTitles-Detail 2 4 4 6 5" xfId="31493"/>
    <cellStyle name="RowTitles-Detail 2 4 4 6 5 2" xfId="31494"/>
    <cellStyle name="RowTitles-Detail 2 4 4 6 5 2 2" xfId="31495"/>
    <cellStyle name="RowTitles-Detail 2 4 4 6 6" xfId="31496"/>
    <cellStyle name="RowTitles-Detail 2 4 4 6 6 2" xfId="31497"/>
    <cellStyle name="RowTitles-Detail 2 4 4 6 7" xfId="31498"/>
    <cellStyle name="RowTitles-Detail 2 4 4 7" xfId="31499"/>
    <cellStyle name="RowTitles-Detail 2 4 4 7 2" xfId="31500"/>
    <cellStyle name="RowTitles-Detail 2 4 4 7 2 2" xfId="31501"/>
    <cellStyle name="RowTitles-Detail 2 4 4 7 2 2 2" xfId="31502"/>
    <cellStyle name="RowTitles-Detail 2 4 4 7 2 3" xfId="31503"/>
    <cellStyle name="RowTitles-Detail 2 4 4 7 3" xfId="31504"/>
    <cellStyle name="RowTitles-Detail 2 4 4 7 3 2" xfId="31505"/>
    <cellStyle name="RowTitles-Detail 2 4 4 7 3 2 2" xfId="31506"/>
    <cellStyle name="RowTitles-Detail 2 4 4 7 4" xfId="31507"/>
    <cellStyle name="RowTitles-Detail 2 4 4 7 4 2" xfId="31508"/>
    <cellStyle name="RowTitles-Detail 2 4 4 7 5" xfId="31509"/>
    <cellStyle name="RowTitles-Detail 2 4 4 8" xfId="31510"/>
    <cellStyle name="RowTitles-Detail 2 4 4 8 2" xfId="31511"/>
    <cellStyle name="RowTitles-Detail 2 4 4 9" xfId="31512"/>
    <cellStyle name="RowTitles-Detail 2 4 4 9 2" xfId="31513"/>
    <cellStyle name="RowTitles-Detail 2 4 4 9 2 2" xfId="31514"/>
    <cellStyle name="RowTitles-Detail 2 4 4_STUD aligned by INSTIT" xfId="31515"/>
    <cellStyle name="RowTitles-Detail 2 4 5" xfId="31516"/>
    <cellStyle name="RowTitles-Detail 2 4 5 2" xfId="31517"/>
    <cellStyle name="RowTitles-Detail 2 4 5 2 2" xfId="31518"/>
    <cellStyle name="RowTitles-Detail 2 4 5 2 2 2" xfId="31519"/>
    <cellStyle name="RowTitles-Detail 2 4 5 2 2 2 2" xfId="31520"/>
    <cellStyle name="RowTitles-Detail 2 4 5 2 2 3" xfId="31521"/>
    <cellStyle name="RowTitles-Detail 2 4 5 2 3" xfId="31522"/>
    <cellStyle name="RowTitles-Detail 2 4 5 2 3 2" xfId="31523"/>
    <cellStyle name="RowTitles-Detail 2 4 5 2 3 2 2" xfId="31524"/>
    <cellStyle name="RowTitles-Detail 2 4 5 2 4" xfId="31525"/>
    <cellStyle name="RowTitles-Detail 2 4 5 2 4 2" xfId="31526"/>
    <cellStyle name="RowTitles-Detail 2 4 5 2 5" xfId="31527"/>
    <cellStyle name="RowTitles-Detail 2 4 5 3" xfId="31528"/>
    <cellStyle name="RowTitles-Detail 2 4 5 3 2" xfId="31529"/>
    <cellStyle name="RowTitles-Detail 2 4 5 3 2 2" xfId="31530"/>
    <cellStyle name="RowTitles-Detail 2 4 5 3 2 2 2" xfId="31531"/>
    <cellStyle name="RowTitles-Detail 2 4 5 3 2 3" xfId="31532"/>
    <cellStyle name="RowTitles-Detail 2 4 5 3 3" xfId="31533"/>
    <cellStyle name="RowTitles-Detail 2 4 5 3 3 2" xfId="31534"/>
    <cellStyle name="RowTitles-Detail 2 4 5 3 3 2 2" xfId="31535"/>
    <cellStyle name="RowTitles-Detail 2 4 5 3 4" xfId="31536"/>
    <cellStyle name="RowTitles-Detail 2 4 5 3 4 2" xfId="31537"/>
    <cellStyle name="RowTitles-Detail 2 4 5 3 5" xfId="31538"/>
    <cellStyle name="RowTitles-Detail 2 4 5 4" xfId="31539"/>
    <cellStyle name="RowTitles-Detail 2 4 5 4 2" xfId="31540"/>
    <cellStyle name="RowTitles-Detail 2 4 5 5" xfId="31541"/>
    <cellStyle name="RowTitles-Detail 2 4 5 5 2" xfId="31542"/>
    <cellStyle name="RowTitles-Detail 2 4 5 5 2 2" xfId="31543"/>
    <cellStyle name="RowTitles-Detail 2 4 5 5 3" xfId="31544"/>
    <cellStyle name="RowTitles-Detail 2 4 5 6" xfId="31545"/>
    <cellStyle name="RowTitles-Detail 2 4 5 6 2" xfId="31546"/>
    <cellStyle name="RowTitles-Detail 2 4 5 6 2 2" xfId="31547"/>
    <cellStyle name="RowTitles-Detail 2 4 6" xfId="31548"/>
    <cellStyle name="RowTitles-Detail 2 4 6 2" xfId="31549"/>
    <cellStyle name="RowTitles-Detail 2 4 6 2 2" xfId="31550"/>
    <cellStyle name="RowTitles-Detail 2 4 6 2 2 2" xfId="31551"/>
    <cellStyle name="RowTitles-Detail 2 4 6 2 2 2 2" xfId="31552"/>
    <cellStyle name="RowTitles-Detail 2 4 6 2 2 3" xfId="31553"/>
    <cellStyle name="RowTitles-Detail 2 4 6 2 3" xfId="31554"/>
    <cellStyle name="RowTitles-Detail 2 4 6 2 3 2" xfId="31555"/>
    <cellStyle name="RowTitles-Detail 2 4 6 2 3 2 2" xfId="31556"/>
    <cellStyle name="RowTitles-Detail 2 4 6 2 4" xfId="31557"/>
    <cellStyle name="RowTitles-Detail 2 4 6 2 4 2" xfId="31558"/>
    <cellStyle name="RowTitles-Detail 2 4 6 2 5" xfId="31559"/>
    <cellStyle name="RowTitles-Detail 2 4 6 3" xfId="31560"/>
    <cellStyle name="RowTitles-Detail 2 4 6 3 2" xfId="31561"/>
    <cellStyle name="RowTitles-Detail 2 4 6 3 2 2" xfId="31562"/>
    <cellStyle name="RowTitles-Detail 2 4 6 3 2 2 2" xfId="31563"/>
    <cellStyle name="RowTitles-Detail 2 4 6 3 2 3" xfId="31564"/>
    <cellStyle name="RowTitles-Detail 2 4 6 3 3" xfId="31565"/>
    <cellStyle name="RowTitles-Detail 2 4 6 3 3 2" xfId="31566"/>
    <cellStyle name="RowTitles-Detail 2 4 6 3 3 2 2" xfId="31567"/>
    <cellStyle name="RowTitles-Detail 2 4 6 3 4" xfId="31568"/>
    <cellStyle name="RowTitles-Detail 2 4 6 3 4 2" xfId="31569"/>
    <cellStyle name="RowTitles-Detail 2 4 6 3 5" xfId="31570"/>
    <cellStyle name="RowTitles-Detail 2 4 6 4" xfId="31571"/>
    <cellStyle name="RowTitles-Detail 2 4 6 4 2" xfId="31572"/>
    <cellStyle name="RowTitles-Detail 2 4 6 5" xfId="31573"/>
    <cellStyle name="RowTitles-Detail 2 4 6 5 2" xfId="31574"/>
    <cellStyle name="RowTitles-Detail 2 4 6 5 2 2" xfId="31575"/>
    <cellStyle name="RowTitles-Detail 2 4 6 6" xfId="31576"/>
    <cellStyle name="RowTitles-Detail 2 4 6 6 2" xfId="31577"/>
    <cellStyle name="RowTitles-Detail 2 4 6 7" xfId="31578"/>
    <cellStyle name="RowTitles-Detail 2 4 7" xfId="31579"/>
    <cellStyle name="RowTitles-Detail 2 4 7 2" xfId="31580"/>
    <cellStyle name="RowTitles-Detail 2 4 7 2 2" xfId="31581"/>
    <cellStyle name="RowTitles-Detail 2 4 7 2 2 2" xfId="31582"/>
    <cellStyle name="RowTitles-Detail 2 4 7 2 2 2 2" xfId="31583"/>
    <cellStyle name="RowTitles-Detail 2 4 7 2 2 3" xfId="31584"/>
    <cellStyle name="RowTitles-Detail 2 4 7 2 3" xfId="31585"/>
    <cellStyle name="RowTitles-Detail 2 4 7 2 3 2" xfId="31586"/>
    <cellStyle name="RowTitles-Detail 2 4 7 2 3 2 2" xfId="31587"/>
    <cellStyle name="RowTitles-Detail 2 4 7 2 4" xfId="31588"/>
    <cellStyle name="RowTitles-Detail 2 4 7 2 4 2" xfId="31589"/>
    <cellStyle name="RowTitles-Detail 2 4 7 2 5" xfId="31590"/>
    <cellStyle name="RowTitles-Detail 2 4 7 3" xfId="31591"/>
    <cellStyle name="RowTitles-Detail 2 4 7 3 2" xfId="31592"/>
    <cellStyle name="RowTitles-Detail 2 4 7 3 2 2" xfId="31593"/>
    <cellStyle name="RowTitles-Detail 2 4 7 3 2 2 2" xfId="31594"/>
    <cellStyle name="RowTitles-Detail 2 4 7 3 2 3" xfId="31595"/>
    <cellStyle name="RowTitles-Detail 2 4 7 3 3" xfId="31596"/>
    <cellStyle name="RowTitles-Detail 2 4 7 3 3 2" xfId="31597"/>
    <cellStyle name="RowTitles-Detail 2 4 7 3 3 2 2" xfId="31598"/>
    <cellStyle name="RowTitles-Detail 2 4 7 3 4" xfId="31599"/>
    <cellStyle name="RowTitles-Detail 2 4 7 3 4 2" xfId="31600"/>
    <cellStyle name="RowTitles-Detail 2 4 7 3 5" xfId="31601"/>
    <cellStyle name="RowTitles-Detail 2 4 7 4" xfId="31602"/>
    <cellStyle name="RowTitles-Detail 2 4 7 4 2" xfId="31603"/>
    <cellStyle name="RowTitles-Detail 2 4 7 5" xfId="31604"/>
    <cellStyle name="RowTitles-Detail 2 4 7 5 2" xfId="31605"/>
    <cellStyle name="RowTitles-Detail 2 4 7 5 2 2" xfId="31606"/>
    <cellStyle name="RowTitles-Detail 2 4 7 5 3" xfId="31607"/>
    <cellStyle name="RowTitles-Detail 2 4 7 6" xfId="31608"/>
    <cellStyle name="RowTitles-Detail 2 4 7 6 2" xfId="31609"/>
    <cellStyle name="RowTitles-Detail 2 4 7 6 2 2" xfId="31610"/>
    <cellStyle name="RowTitles-Detail 2 4 7 7" xfId="31611"/>
    <cellStyle name="RowTitles-Detail 2 4 7 7 2" xfId="31612"/>
    <cellStyle name="RowTitles-Detail 2 4 7 8" xfId="31613"/>
    <cellStyle name="RowTitles-Detail 2 4 8" xfId="31614"/>
    <cellStyle name="RowTitles-Detail 2 4 8 2" xfId="31615"/>
    <cellStyle name="RowTitles-Detail 2 4 8 2 2" xfId="31616"/>
    <cellStyle name="RowTitles-Detail 2 4 8 2 2 2" xfId="31617"/>
    <cellStyle name="RowTitles-Detail 2 4 8 2 2 2 2" xfId="31618"/>
    <cellStyle name="RowTitles-Detail 2 4 8 2 2 3" xfId="31619"/>
    <cellStyle name="RowTitles-Detail 2 4 8 2 3" xfId="31620"/>
    <cellStyle name="RowTitles-Detail 2 4 8 2 3 2" xfId="31621"/>
    <cellStyle name="RowTitles-Detail 2 4 8 2 3 2 2" xfId="31622"/>
    <cellStyle name="RowTitles-Detail 2 4 8 2 4" xfId="31623"/>
    <cellStyle name="RowTitles-Detail 2 4 8 2 4 2" xfId="31624"/>
    <cellStyle name="RowTitles-Detail 2 4 8 2 5" xfId="31625"/>
    <cellStyle name="RowTitles-Detail 2 4 8 3" xfId="31626"/>
    <cellStyle name="RowTitles-Detail 2 4 8 3 2" xfId="31627"/>
    <cellStyle name="RowTitles-Detail 2 4 8 3 2 2" xfId="31628"/>
    <cellStyle name="RowTitles-Detail 2 4 8 3 2 2 2" xfId="31629"/>
    <cellStyle name="RowTitles-Detail 2 4 8 3 2 3" xfId="31630"/>
    <cellStyle name="RowTitles-Detail 2 4 8 3 3" xfId="31631"/>
    <cellStyle name="RowTitles-Detail 2 4 8 3 3 2" xfId="31632"/>
    <cellStyle name="RowTitles-Detail 2 4 8 3 3 2 2" xfId="31633"/>
    <cellStyle name="RowTitles-Detail 2 4 8 3 4" xfId="31634"/>
    <cellStyle name="RowTitles-Detail 2 4 8 3 4 2" xfId="31635"/>
    <cellStyle name="RowTitles-Detail 2 4 8 3 5" xfId="31636"/>
    <cellStyle name="RowTitles-Detail 2 4 8 4" xfId="31637"/>
    <cellStyle name="RowTitles-Detail 2 4 8 4 2" xfId="31638"/>
    <cellStyle name="RowTitles-Detail 2 4 8 4 2 2" xfId="31639"/>
    <cellStyle name="RowTitles-Detail 2 4 8 4 3" xfId="31640"/>
    <cellStyle name="RowTitles-Detail 2 4 8 5" xfId="31641"/>
    <cellStyle name="RowTitles-Detail 2 4 8 5 2" xfId="31642"/>
    <cellStyle name="RowTitles-Detail 2 4 8 5 2 2" xfId="31643"/>
    <cellStyle name="RowTitles-Detail 2 4 8 6" xfId="31644"/>
    <cellStyle name="RowTitles-Detail 2 4 8 6 2" xfId="31645"/>
    <cellStyle name="RowTitles-Detail 2 4 8 7" xfId="31646"/>
    <cellStyle name="RowTitles-Detail 2 4 9" xfId="31647"/>
    <cellStyle name="RowTitles-Detail 2 4 9 2" xfId="31648"/>
    <cellStyle name="RowTitles-Detail 2 4 9 2 2" xfId="31649"/>
    <cellStyle name="RowTitles-Detail 2 4 9 2 2 2" xfId="31650"/>
    <cellStyle name="RowTitles-Detail 2 4 9 2 2 2 2" xfId="31651"/>
    <cellStyle name="RowTitles-Detail 2 4 9 2 2 3" xfId="31652"/>
    <cellStyle name="RowTitles-Detail 2 4 9 2 3" xfId="31653"/>
    <cellStyle name="RowTitles-Detail 2 4 9 2 3 2" xfId="31654"/>
    <cellStyle name="RowTitles-Detail 2 4 9 2 3 2 2" xfId="31655"/>
    <cellStyle name="RowTitles-Detail 2 4 9 2 4" xfId="31656"/>
    <cellStyle name="RowTitles-Detail 2 4 9 2 4 2" xfId="31657"/>
    <cellStyle name="RowTitles-Detail 2 4 9 2 5" xfId="31658"/>
    <cellStyle name="RowTitles-Detail 2 4 9 3" xfId="31659"/>
    <cellStyle name="RowTitles-Detail 2 4 9 3 2" xfId="31660"/>
    <cellStyle name="RowTitles-Detail 2 4 9 3 2 2" xfId="31661"/>
    <cellStyle name="RowTitles-Detail 2 4 9 3 2 2 2" xfId="31662"/>
    <cellStyle name="RowTitles-Detail 2 4 9 3 2 3" xfId="31663"/>
    <cellStyle name="RowTitles-Detail 2 4 9 3 3" xfId="31664"/>
    <cellStyle name="RowTitles-Detail 2 4 9 3 3 2" xfId="31665"/>
    <cellStyle name="RowTitles-Detail 2 4 9 3 3 2 2" xfId="31666"/>
    <cellStyle name="RowTitles-Detail 2 4 9 3 4" xfId="31667"/>
    <cellStyle name="RowTitles-Detail 2 4 9 3 4 2" xfId="31668"/>
    <cellStyle name="RowTitles-Detail 2 4 9 3 5" xfId="31669"/>
    <cellStyle name="RowTitles-Detail 2 4 9 4" xfId="31670"/>
    <cellStyle name="RowTitles-Detail 2 4 9 4 2" xfId="31671"/>
    <cellStyle name="RowTitles-Detail 2 4 9 4 2 2" xfId="31672"/>
    <cellStyle name="RowTitles-Detail 2 4 9 4 3" xfId="31673"/>
    <cellStyle name="RowTitles-Detail 2 4 9 5" xfId="31674"/>
    <cellStyle name="RowTitles-Detail 2 4 9 5 2" xfId="31675"/>
    <cellStyle name="RowTitles-Detail 2 4 9 5 2 2" xfId="31676"/>
    <cellStyle name="RowTitles-Detail 2 4 9 6" xfId="31677"/>
    <cellStyle name="RowTitles-Detail 2 4 9 6 2" xfId="31678"/>
    <cellStyle name="RowTitles-Detail 2 4 9 7" xfId="31679"/>
    <cellStyle name="RowTitles-Detail 2 4_STUD aligned by INSTIT" xfId="31680"/>
    <cellStyle name="RowTitles-Detail 2 5" xfId="31681"/>
    <cellStyle name="RowTitles-Detail 2 5 2" xfId="31682"/>
    <cellStyle name="RowTitles-Detail 2 5 2 2" xfId="31683"/>
    <cellStyle name="RowTitles-Detail 2 5 2 2 2" xfId="31684"/>
    <cellStyle name="RowTitles-Detail 2 5 2 2 2 2" xfId="31685"/>
    <cellStyle name="RowTitles-Detail 2 5 2 2 2 2 2" xfId="31686"/>
    <cellStyle name="RowTitles-Detail 2 5 2 2 2 3" xfId="31687"/>
    <cellStyle name="RowTitles-Detail 2 5 2 2 3" xfId="31688"/>
    <cellStyle name="RowTitles-Detail 2 5 2 2 3 2" xfId="31689"/>
    <cellStyle name="RowTitles-Detail 2 5 2 2 3 2 2" xfId="31690"/>
    <cellStyle name="RowTitles-Detail 2 5 2 2 4" xfId="31691"/>
    <cellStyle name="RowTitles-Detail 2 5 2 2 4 2" xfId="31692"/>
    <cellStyle name="RowTitles-Detail 2 5 2 2 5" xfId="31693"/>
    <cellStyle name="RowTitles-Detail 2 5 2 3" xfId="31694"/>
    <cellStyle name="RowTitles-Detail 2 5 2 3 2" xfId="31695"/>
    <cellStyle name="RowTitles-Detail 2 5 2 3 2 2" xfId="31696"/>
    <cellStyle name="RowTitles-Detail 2 5 2 3 2 2 2" xfId="31697"/>
    <cellStyle name="RowTitles-Detail 2 5 2 3 2 3" xfId="31698"/>
    <cellStyle name="RowTitles-Detail 2 5 2 3 3" xfId="31699"/>
    <cellStyle name="RowTitles-Detail 2 5 2 3 3 2" xfId="31700"/>
    <cellStyle name="RowTitles-Detail 2 5 2 3 3 2 2" xfId="31701"/>
    <cellStyle name="RowTitles-Detail 2 5 2 3 4" xfId="31702"/>
    <cellStyle name="RowTitles-Detail 2 5 2 3 4 2" xfId="31703"/>
    <cellStyle name="RowTitles-Detail 2 5 2 3 5" xfId="31704"/>
    <cellStyle name="RowTitles-Detail 2 5 2 4" xfId="31705"/>
    <cellStyle name="RowTitles-Detail 2 5 2 4 2" xfId="31706"/>
    <cellStyle name="RowTitles-Detail 2 5 2 5" xfId="31707"/>
    <cellStyle name="RowTitles-Detail 2 5 2 5 2" xfId="31708"/>
    <cellStyle name="RowTitles-Detail 2 5 2 5 2 2" xfId="31709"/>
    <cellStyle name="RowTitles-Detail 2 5 3" xfId="31710"/>
    <cellStyle name="RowTitles-Detail 2 5 3 2" xfId="31711"/>
    <cellStyle name="RowTitles-Detail 2 5 3 2 2" xfId="31712"/>
    <cellStyle name="RowTitles-Detail 2 5 3 2 2 2" xfId="31713"/>
    <cellStyle name="RowTitles-Detail 2 5 3 2 2 2 2" xfId="31714"/>
    <cellStyle name="RowTitles-Detail 2 5 3 2 2 3" xfId="31715"/>
    <cellStyle name="RowTitles-Detail 2 5 3 2 3" xfId="31716"/>
    <cellStyle name="RowTitles-Detail 2 5 3 2 3 2" xfId="31717"/>
    <cellStyle name="RowTitles-Detail 2 5 3 2 3 2 2" xfId="31718"/>
    <cellStyle name="RowTitles-Detail 2 5 3 2 4" xfId="31719"/>
    <cellStyle name="RowTitles-Detail 2 5 3 2 4 2" xfId="31720"/>
    <cellStyle name="RowTitles-Detail 2 5 3 2 5" xfId="31721"/>
    <cellStyle name="RowTitles-Detail 2 5 3 3" xfId="31722"/>
    <cellStyle name="RowTitles-Detail 2 5 3 3 2" xfId="31723"/>
    <cellStyle name="RowTitles-Detail 2 5 3 3 2 2" xfId="31724"/>
    <cellStyle name="RowTitles-Detail 2 5 3 3 2 2 2" xfId="31725"/>
    <cellStyle name="RowTitles-Detail 2 5 3 3 2 3" xfId="31726"/>
    <cellStyle name="RowTitles-Detail 2 5 3 3 3" xfId="31727"/>
    <cellStyle name="RowTitles-Detail 2 5 3 3 3 2" xfId="31728"/>
    <cellStyle name="RowTitles-Detail 2 5 3 3 3 2 2" xfId="31729"/>
    <cellStyle name="RowTitles-Detail 2 5 3 3 4" xfId="31730"/>
    <cellStyle name="RowTitles-Detail 2 5 3 3 4 2" xfId="31731"/>
    <cellStyle name="RowTitles-Detail 2 5 3 3 5" xfId="31732"/>
    <cellStyle name="RowTitles-Detail 2 5 3 4" xfId="31733"/>
    <cellStyle name="RowTitles-Detail 2 5 3 4 2" xfId="31734"/>
    <cellStyle name="RowTitles-Detail 2 5 3 5" xfId="31735"/>
    <cellStyle name="RowTitles-Detail 2 5 3 5 2" xfId="31736"/>
    <cellStyle name="RowTitles-Detail 2 5 3 5 2 2" xfId="31737"/>
    <cellStyle name="RowTitles-Detail 2 5 3 5 3" xfId="31738"/>
    <cellStyle name="RowTitles-Detail 2 5 3 6" xfId="31739"/>
    <cellStyle name="RowTitles-Detail 2 5 3 6 2" xfId="31740"/>
    <cellStyle name="RowTitles-Detail 2 5 3 6 2 2" xfId="31741"/>
    <cellStyle name="RowTitles-Detail 2 5 3 7" xfId="31742"/>
    <cellStyle name="RowTitles-Detail 2 5 3 7 2" xfId="31743"/>
    <cellStyle name="RowTitles-Detail 2 5 3 8" xfId="31744"/>
    <cellStyle name="RowTitles-Detail 2 5 4" xfId="31745"/>
    <cellStyle name="RowTitles-Detail 2 5 4 2" xfId="31746"/>
    <cellStyle name="RowTitles-Detail 2 5 4 2 2" xfId="31747"/>
    <cellStyle name="RowTitles-Detail 2 5 4 2 2 2" xfId="31748"/>
    <cellStyle name="RowTitles-Detail 2 5 4 2 2 2 2" xfId="31749"/>
    <cellStyle name="RowTitles-Detail 2 5 4 2 2 3" xfId="31750"/>
    <cellStyle name="RowTitles-Detail 2 5 4 2 3" xfId="31751"/>
    <cellStyle name="RowTitles-Detail 2 5 4 2 3 2" xfId="31752"/>
    <cellStyle name="RowTitles-Detail 2 5 4 2 3 2 2" xfId="31753"/>
    <cellStyle name="RowTitles-Detail 2 5 4 2 4" xfId="31754"/>
    <cellStyle name="RowTitles-Detail 2 5 4 2 4 2" xfId="31755"/>
    <cellStyle name="RowTitles-Detail 2 5 4 2 5" xfId="31756"/>
    <cellStyle name="RowTitles-Detail 2 5 4 3" xfId="31757"/>
    <cellStyle name="RowTitles-Detail 2 5 4 3 2" xfId="31758"/>
    <cellStyle name="RowTitles-Detail 2 5 4 3 2 2" xfId="31759"/>
    <cellStyle name="RowTitles-Detail 2 5 4 3 2 2 2" xfId="31760"/>
    <cellStyle name="RowTitles-Detail 2 5 4 3 2 3" xfId="31761"/>
    <cellStyle name="RowTitles-Detail 2 5 4 3 3" xfId="31762"/>
    <cellStyle name="RowTitles-Detail 2 5 4 3 3 2" xfId="31763"/>
    <cellStyle name="RowTitles-Detail 2 5 4 3 3 2 2" xfId="31764"/>
    <cellStyle name="RowTitles-Detail 2 5 4 3 4" xfId="31765"/>
    <cellStyle name="RowTitles-Detail 2 5 4 3 4 2" xfId="31766"/>
    <cellStyle name="RowTitles-Detail 2 5 4 3 5" xfId="31767"/>
    <cellStyle name="RowTitles-Detail 2 5 4 4" xfId="31768"/>
    <cellStyle name="RowTitles-Detail 2 5 4 4 2" xfId="31769"/>
    <cellStyle name="RowTitles-Detail 2 5 4 4 2 2" xfId="31770"/>
    <cellStyle name="RowTitles-Detail 2 5 4 4 3" xfId="31771"/>
    <cellStyle name="RowTitles-Detail 2 5 4 5" xfId="31772"/>
    <cellStyle name="RowTitles-Detail 2 5 4 5 2" xfId="31773"/>
    <cellStyle name="RowTitles-Detail 2 5 4 5 2 2" xfId="31774"/>
    <cellStyle name="RowTitles-Detail 2 5 4 6" xfId="31775"/>
    <cellStyle name="RowTitles-Detail 2 5 4 6 2" xfId="31776"/>
    <cellStyle name="RowTitles-Detail 2 5 4 7" xfId="31777"/>
    <cellStyle name="RowTitles-Detail 2 5 5" xfId="31778"/>
    <cellStyle name="RowTitles-Detail 2 5 5 2" xfId="31779"/>
    <cellStyle name="RowTitles-Detail 2 5 5 2 2" xfId="31780"/>
    <cellStyle name="RowTitles-Detail 2 5 5 2 2 2" xfId="31781"/>
    <cellStyle name="RowTitles-Detail 2 5 5 2 2 2 2" xfId="31782"/>
    <cellStyle name="RowTitles-Detail 2 5 5 2 2 3" xfId="31783"/>
    <cellStyle name="RowTitles-Detail 2 5 5 2 3" xfId="31784"/>
    <cellStyle name="RowTitles-Detail 2 5 5 2 3 2" xfId="31785"/>
    <cellStyle name="RowTitles-Detail 2 5 5 2 3 2 2" xfId="31786"/>
    <cellStyle name="RowTitles-Detail 2 5 5 2 4" xfId="31787"/>
    <cellStyle name="RowTitles-Detail 2 5 5 2 4 2" xfId="31788"/>
    <cellStyle name="RowTitles-Detail 2 5 5 2 5" xfId="31789"/>
    <cellStyle name="RowTitles-Detail 2 5 5 3" xfId="31790"/>
    <cellStyle name="RowTitles-Detail 2 5 5 3 2" xfId="31791"/>
    <cellStyle name="RowTitles-Detail 2 5 5 3 2 2" xfId="31792"/>
    <cellStyle name="RowTitles-Detail 2 5 5 3 2 2 2" xfId="31793"/>
    <cellStyle name="RowTitles-Detail 2 5 5 3 2 3" xfId="31794"/>
    <cellStyle name="RowTitles-Detail 2 5 5 3 3" xfId="31795"/>
    <cellStyle name="RowTitles-Detail 2 5 5 3 3 2" xfId="31796"/>
    <cellStyle name="RowTitles-Detail 2 5 5 3 3 2 2" xfId="31797"/>
    <cellStyle name="RowTitles-Detail 2 5 5 3 4" xfId="31798"/>
    <cellStyle name="RowTitles-Detail 2 5 5 3 4 2" xfId="31799"/>
    <cellStyle name="RowTitles-Detail 2 5 5 3 5" xfId="31800"/>
    <cellStyle name="RowTitles-Detail 2 5 5 4" xfId="31801"/>
    <cellStyle name="RowTitles-Detail 2 5 5 4 2" xfId="31802"/>
    <cellStyle name="RowTitles-Detail 2 5 5 4 2 2" xfId="31803"/>
    <cellStyle name="RowTitles-Detail 2 5 5 4 3" xfId="31804"/>
    <cellStyle name="RowTitles-Detail 2 5 5 5" xfId="31805"/>
    <cellStyle name="RowTitles-Detail 2 5 5 5 2" xfId="31806"/>
    <cellStyle name="RowTitles-Detail 2 5 5 5 2 2" xfId="31807"/>
    <cellStyle name="RowTitles-Detail 2 5 5 6" xfId="31808"/>
    <cellStyle name="RowTitles-Detail 2 5 5 6 2" xfId="31809"/>
    <cellStyle name="RowTitles-Detail 2 5 5 7" xfId="31810"/>
    <cellStyle name="RowTitles-Detail 2 5 6" xfId="31811"/>
    <cellStyle name="RowTitles-Detail 2 5 6 2" xfId="31812"/>
    <cellStyle name="RowTitles-Detail 2 5 6 2 2" xfId="31813"/>
    <cellStyle name="RowTitles-Detail 2 5 6 2 2 2" xfId="31814"/>
    <cellStyle name="RowTitles-Detail 2 5 6 2 2 2 2" xfId="31815"/>
    <cellStyle name="RowTitles-Detail 2 5 6 2 2 3" xfId="31816"/>
    <cellStyle name="RowTitles-Detail 2 5 6 2 3" xfId="31817"/>
    <cellStyle name="RowTitles-Detail 2 5 6 2 3 2" xfId="31818"/>
    <cellStyle name="RowTitles-Detail 2 5 6 2 3 2 2" xfId="31819"/>
    <cellStyle name="RowTitles-Detail 2 5 6 2 4" xfId="31820"/>
    <cellStyle name="RowTitles-Detail 2 5 6 2 4 2" xfId="31821"/>
    <cellStyle name="RowTitles-Detail 2 5 6 2 5" xfId="31822"/>
    <cellStyle name="RowTitles-Detail 2 5 6 3" xfId="31823"/>
    <cellStyle name="RowTitles-Detail 2 5 6 3 2" xfId="31824"/>
    <cellStyle name="RowTitles-Detail 2 5 6 3 2 2" xfId="31825"/>
    <cellStyle name="RowTitles-Detail 2 5 6 3 2 2 2" xfId="31826"/>
    <cellStyle name="RowTitles-Detail 2 5 6 3 2 3" xfId="31827"/>
    <cellStyle name="RowTitles-Detail 2 5 6 3 3" xfId="31828"/>
    <cellStyle name="RowTitles-Detail 2 5 6 3 3 2" xfId="31829"/>
    <cellStyle name="RowTitles-Detail 2 5 6 3 3 2 2" xfId="31830"/>
    <cellStyle name="RowTitles-Detail 2 5 6 3 4" xfId="31831"/>
    <cellStyle name="RowTitles-Detail 2 5 6 3 4 2" xfId="31832"/>
    <cellStyle name="RowTitles-Detail 2 5 6 3 5" xfId="31833"/>
    <cellStyle name="RowTitles-Detail 2 5 6 4" xfId="31834"/>
    <cellStyle name="RowTitles-Detail 2 5 6 4 2" xfId="31835"/>
    <cellStyle name="RowTitles-Detail 2 5 6 4 2 2" xfId="31836"/>
    <cellStyle name="RowTitles-Detail 2 5 6 4 3" xfId="31837"/>
    <cellStyle name="RowTitles-Detail 2 5 6 5" xfId="31838"/>
    <cellStyle name="RowTitles-Detail 2 5 6 5 2" xfId="31839"/>
    <cellStyle name="RowTitles-Detail 2 5 6 5 2 2" xfId="31840"/>
    <cellStyle name="RowTitles-Detail 2 5 6 6" xfId="31841"/>
    <cellStyle name="RowTitles-Detail 2 5 6 6 2" xfId="31842"/>
    <cellStyle name="RowTitles-Detail 2 5 6 7" xfId="31843"/>
    <cellStyle name="RowTitles-Detail 2 5 7" xfId="31844"/>
    <cellStyle name="RowTitles-Detail 2 5 7 2" xfId="31845"/>
    <cellStyle name="RowTitles-Detail 2 5 7 2 2" xfId="31846"/>
    <cellStyle name="RowTitles-Detail 2 5 7 2 2 2" xfId="31847"/>
    <cellStyle name="RowTitles-Detail 2 5 7 2 3" xfId="31848"/>
    <cellStyle name="RowTitles-Detail 2 5 7 3" xfId="31849"/>
    <cellStyle name="RowTitles-Detail 2 5 7 3 2" xfId="31850"/>
    <cellStyle name="RowTitles-Detail 2 5 7 3 2 2" xfId="31851"/>
    <cellStyle name="RowTitles-Detail 2 5 7 4" xfId="31852"/>
    <cellStyle name="RowTitles-Detail 2 5 7 4 2" xfId="31853"/>
    <cellStyle name="RowTitles-Detail 2 5 7 5" xfId="31854"/>
    <cellStyle name="RowTitles-Detail 2 5 8" xfId="31855"/>
    <cellStyle name="RowTitles-Detail 2 5 8 2" xfId="31856"/>
    <cellStyle name="RowTitles-Detail 2 5 9" xfId="31857"/>
    <cellStyle name="RowTitles-Detail 2 5 9 2" xfId="31858"/>
    <cellStyle name="RowTitles-Detail 2 5 9 2 2" xfId="31859"/>
    <cellStyle name="RowTitles-Detail 2 5_STUD aligned by INSTIT" xfId="31860"/>
    <cellStyle name="RowTitles-Detail 2 6" xfId="31861"/>
    <cellStyle name="RowTitles-Detail 2 6 2" xfId="31862"/>
    <cellStyle name="RowTitles-Detail 2 6 2 2" xfId="31863"/>
    <cellStyle name="RowTitles-Detail 2 6 2 2 2" xfId="31864"/>
    <cellStyle name="RowTitles-Detail 2 6 2 2 2 2" xfId="31865"/>
    <cellStyle name="RowTitles-Detail 2 6 2 2 2 2 2" xfId="31866"/>
    <cellStyle name="RowTitles-Detail 2 6 2 2 2 3" xfId="31867"/>
    <cellStyle name="RowTitles-Detail 2 6 2 2 3" xfId="31868"/>
    <cellStyle name="RowTitles-Detail 2 6 2 2 3 2" xfId="31869"/>
    <cellStyle name="RowTitles-Detail 2 6 2 2 3 2 2" xfId="31870"/>
    <cellStyle name="RowTitles-Detail 2 6 2 2 4" xfId="31871"/>
    <cellStyle name="RowTitles-Detail 2 6 2 2 4 2" xfId="31872"/>
    <cellStyle name="RowTitles-Detail 2 6 2 2 5" xfId="31873"/>
    <cellStyle name="RowTitles-Detail 2 6 2 3" xfId="31874"/>
    <cellStyle name="RowTitles-Detail 2 6 2 3 2" xfId="31875"/>
    <cellStyle name="RowTitles-Detail 2 6 2 3 2 2" xfId="31876"/>
    <cellStyle name="RowTitles-Detail 2 6 2 3 2 2 2" xfId="31877"/>
    <cellStyle name="RowTitles-Detail 2 6 2 3 2 3" xfId="31878"/>
    <cellStyle name="RowTitles-Detail 2 6 2 3 3" xfId="31879"/>
    <cellStyle name="RowTitles-Detail 2 6 2 3 3 2" xfId="31880"/>
    <cellStyle name="RowTitles-Detail 2 6 2 3 3 2 2" xfId="31881"/>
    <cellStyle name="RowTitles-Detail 2 6 2 3 4" xfId="31882"/>
    <cellStyle name="RowTitles-Detail 2 6 2 3 4 2" xfId="31883"/>
    <cellStyle name="RowTitles-Detail 2 6 2 3 5" xfId="31884"/>
    <cellStyle name="RowTitles-Detail 2 6 2 4" xfId="31885"/>
    <cellStyle name="RowTitles-Detail 2 6 2 4 2" xfId="31886"/>
    <cellStyle name="RowTitles-Detail 2 6 2 5" xfId="31887"/>
    <cellStyle name="RowTitles-Detail 2 6 2 5 2" xfId="31888"/>
    <cellStyle name="RowTitles-Detail 2 6 2 5 2 2" xfId="31889"/>
    <cellStyle name="RowTitles-Detail 2 6 2 5 3" xfId="31890"/>
    <cellStyle name="RowTitles-Detail 2 6 2 6" xfId="31891"/>
    <cellStyle name="RowTitles-Detail 2 6 2 6 2" xfId="31892"/>
    <cellStyle name="RowTitles-Detail 2 6 2 6 2 2" xfId="31893"/>
    <cellStyle name="RowTitles-Detail 2 6 2 7" xfId="31894"/>
    <cellStyle name="RowTitles-Detail 2 6 2 7 2" xfId="31895"/>
    <cellStyle name="RowTitles-Detail 2 6 2 8" xfId="31896"/>
    <cellStyle name="RowTitles-Detail 2 6 3" xfId="31897"/>
    <cellStyle name="RowTitles-Detail 2 6 3 2" xfId="31898"/>
    <cellStyle name="RowTitles-Detail 2 6 3 2 2" xfId="31899"/>
    <cellStyle name="RowTitles-Detail 2 6 3 2 2 2" xfId="31900"/>
    <cellStyle name="RowTitles-Detail 2 6 3 2 2 2 2" xfId="31901"/>
    <cellStyle name="RowTitles-Detail 2 6 3 2 2 3" xfId="31902"/>
    <cellStyle name="RowTitles-Detail 2 6 3 2 3" xfId="31903"/>
    <cellStyle name="RowTitles-Detail 2 6 3 2 3 2" xfId="31904"/>
    <cellStyle name="RowTitles-Detail 2 6 3 2 3 2 2" xfId="31905"/>
    <cellStyle name="RowTitles-Detail 2 6 3 2 4" xfId="31906"/>
    <cellStyle name="RowTitles-Detail 2 6 3 2 4 2" xfId="31907"/>
    <cellStyle name="RowTitles-Detail 2 6 3 2 5" xfId="31908"/>
    <cellStyle name="RowTitles-Detail 2 6 3 3" xfId="31909"/>
    <cellStyle name="RowTitles-Detail 2 6 3 3 2" xfId="31910"/>
    <cellStyle name="RowTitles-Detail 2 6 3 3 2 2" xfId="31911"/>
    <cellStyle name="RowTitles-Detail 2 6 3 3 2 2 2" xfId="31912"/>
    <cellStyle name="RowTitles-Detail 2 6 3 3 2 3" xfId="31913"/>
    <cellStyle name="RowTitles-Detail 2 6 3 3 3" xfId="31914"/>
    <cellStyle name="RowTitles-Detail 2 6 3 3 3 2" xfId="31915"/>
    <cellStyle name="RowTitles-Detail 2 6 3 3 3 2 2" xfId="31916"/>
    <cellStyle name="RowTitles-Detail 2 6 3 3 4" xfId="31917"/>
    <cellStyle name="RowTitles-Detail 2 6 3 3 4 2" xfId="31918"/>
    <cellStyle name="RowTitles-Detail 2 6 3 3 5" xfId="31919"/>
    <cellStyle name="RowTitles-Detail 2 6 3 4" xfId="31920"/>
    <cellStyle name="RowTitles-Detail 2 6 3 4 2" xfId="31921"/>
    <cellStyle name="RowTitles-Detail 2 6 3 5" xfId="31922"/>
    <cellStyle name="RowTitles-Detail 2 6 3 5 2" xfId="31923"/>
    <cellStyle name="RowTitles-Detail 2 6 3 5 2 2" xfId="31924"/>
    <cellStyle name="RowTitles-Detail 2 6 4" xfId="31925"/>
    <cellStyle name="RowTitles-Detail 2 6 4 2" xfId="31926"/>
    <cellStyle name="RowTitles-Detail 2 6 4 2 2" xfId="31927"/>
    <cellStyle name="RowTitles-Detail 2 6 4 2 2 2" xfId="31928"/>
    <cellStyle name="RowTitles-Detail 2 6 4 2 2 2 2" xfId="31929"/>
    <cellStyle name="RowTitles-Detail 2 6 4 2 2 3" xfId="31930"/>
    <cellStyle name="RowTitles-Detail 2 6 4 2 3" xfId="31931"/>
    <cellStyle name="RowTitles-Detail 2 6 4 2 3 2" xfId="31932"/>
    <cellStyle name="RowTitles-Detail 2 6 4 2 3 2 2" xfId="31933"/>
    <cellStyle name="RowTitles-Detail 2 6 4 2 4" xfId="31934"/>
    <cellStyle name="RowTitles-Detail 2 6 4 2 4 2" xfId="31935"/>
    <cellStyle name="RowTitles-Detail 2 6 4 2 5" xfId="31936"/>
    <cellStyle name="RowTitles-Detail 2 6 4 3" xfId="31937"/>
    <cellStyle name="RowTitles-Detail 2 6 4 3 2" xfId="31938"/>
    <cellStyle name="RowTitles-Detail 2 6 4 3 2 2" xfId="31939"/>
    <cellStyle name="RowTitles-Detail 2 6 4 3 2 2 2" xfId="31940"/>
    <cellStyle name="RowTitles-Detail 2 6 4 3 2 3" xfId="31941"/>
    <cellStyle name="RowTitles-Detail 2 6 4 3 3" xfId="31942"/>
    <cellStyle name="RowTitles-Detail 2 6 4 3 3 2" xfId="31943"/>
    <cellStyle name="RowTitles-Detail 2 6 4 3 3 2 2" xfId="31944"/>
    <cellStyle name="RowTitles-Detail 2 6 4 3 4" xfId="31945"/>
    <cellStyle name="RowTitles-Detail 2 6 4 3 4 2" xfId="31946"/>
    <cellStyle name="RowTitles-Detail 2 6 4 3 5" xfId="31947"/>
    <cellStyle name="RowTitles-Detail 2 6 4 4" xfId="31948"/>
    <cellStyle name="RowTitles-Detail 2 6 4 4 2" xfId="31949"/>
    <cellStyle name="RowTitles-Detail 2 6 4 4 2 2" xfId="31950"/>
    <cellStyle name="RowTitles-Detail 2 6 4 4 3" xfId="31951"/>
    <cellStyle name="RowTitles-Detail 2 6 4 5" xfId="31952"/>
    <cellStyle name="RowTitles-Detail 2 6 4 5 2" xfId="31953"/>
    <cellStyle name="RowTitles-Detail 2 6 4 5 2 2" xfId="31954"/>
    <cellStyle name="RowTitles-Detail 2 6 4 6" xfId="31955"/>
    <cellStyle name="RowTitles-Detail 2 6 4 6 2" xfId="31956"/>
    <cellStyle name="RowTitles-Detail 2 6 4 7" xfId="31957"/>
    <cellStyle name="RowTitles-Detail 2 6 5" xfId="31958"/>
    <cellStyle name="RowTitles-Detail 2 6 5 2" xfId="31959"/>
    <cellStyle name="RowTitles-Detail 2 6 5 2 2" xfId="31960"/>
    <cellStyle name="RowTitles-Detail 2 6 5 2 2 2" xfId="31961"/>
    <cellStyle name="RowTitles-Detail 2 6 5 2 2 2 2" xfId="31962"/>
    <cellStyle name="RowTitles-Detail 2 6 5 2 2 3" xfId="31963"/>
    <cellStyle name="RowTitles-Detail 2 6 5 2 3" xfId="31964"/>
    <cellStyle name="RowTitles-Detail 2 6 5 2 3 2" xfId="31965"/>
    <cellStyle name="RowTitles-Detail 2 6 5 2 3 2 2" xfId="31966"/>
    <cellStyle name="RowTitles-Detail 2 6 5 2 4" xfId="31967"/>
    <cellStyle name="RowTitles-Detail 2 6 5 2 4 2" xfId="31968"/>
    <cellStyle name="RowTitles-Detail 2 6 5 2 5" xfId="31969"/>
    <cellStyle name="RowTitles-Detail 2 6 5 3" xfId="31970"/>
    <cellStyle name="RowTitles-Detail 2 6 5 3 2" xfId="31971"/>
    <cellStyle name="RowTitles-Detail 2 6 5 3 2 2" xfId="31972"/>
    <cellStyle name="RowTitles-Detail 2 6 5 3 2 2 2" xfId="31973"/>
    <cellStyle name="RowTitles-Detail 2 6 5 3 2 3" xfId="31974"/>
    <cellStyle name="RowTitles-Detail 2 6 5 3 3" xfId="31975"/>
    <cellStyle name="RowTitles-Detail 2 6 5 3 3 2" xfId="31976"/>
    <cellStyle name="RowTitles-Detail 2 6 5 3 3 2 2" xfId="31977"/>
    <cellStyle name="RowTitles-Detail 2 6 5 3 4" xfId="31978"/>
    <cellStyle name="RowTitles-Detail 2 6 5 3 4 2" xfId="31979"/>
    <cellStyle name="RowTitles-Detail 2 6 5 3 5" xfId="31980"/>
    <cellStyle name="RowTitles-Detail 2 6 5 4" xfId="31981"/>
    <cellStyle name="RowTitles-Detail 2 6 5 4 2" xfId="31982"/>
    <cellStyle name="RowTitles-Detail 2 6 5 4 2 2" xfId="31983"/>
    <cellStyle name="RowTitles-Detail 2 6 5 4 3" xfId="31984"/>
    <cellStyle name="RowTitles-Detail 2 6 5 5" xfId="31985"/>
    <cellStyle name="RowTitles-Detail 2 6 5 5 2" xfId="31986"/>
    <cellStyle name="RowTitles-Detail 2 6 5 5 2 2" xfId="31987"/>
    <cellStyle name="RowTitles-Detail 2 6 5 6" xfId="31988"/>
    <cellStyle name="RowTitles-Detail 2 6 5 6 2" xfId="31989"/>
    <cellStyle name="RowTitles-Detail 2 6 5 7" xfId="31990"/>
    <cellStyle name="RowTitles-Detail 2 6 6" xfId="31991"/>
    <cellStyle name="RowTitles-Detail 2 6 6 2" xfId="31992"/>
    <cellStyle name="RowTitles-Detail 2 6 6 2 2" xfId="31993"/>
    <cellStyle name="RowTitles-Detail 2 6 6 2 2 2" xfId="31994"/>
    <cellStyle name="RowTitles-Detail 2 6 6 2 2 2 2" xfId="31995"/>
    <cellStyle name="RowTitles-Detail 2 6 6 2 2 3" xfId="31996"/>
    <cellStyle name="RowTitles-Detail 2 6 6 2 3" xfId="31997"/>
    <cellStyle name="RowTitles-Detail 2 6 6 2 3 2" xfId="31998"/>
    <cellStyle name="RowTitles-Detail 2 6 6 2 3 2 2" xfId="31999"/>
    <cellStyle name="RowTitles-Detail 2 6 6 2 4" xfId="32000"/>
    <cellStyle name="RowTitles-Detail 2 6 6 2 4 2" xfId="32001"/>
    <cellStyle name="RowTitles-Detail 2 6 6 2 5" xfId="32002"/>
    <cellStyle name="RowTitles-Detail 2 6 6 3" xfId="32003"/>
    <cellStyle name="RowTitles-Detail 2 6 6 3 2" xfId="32004"/>
    <cellStyle name="RowTitles-Detail 2 6 6 3 2 2" xfId="32005"/>
    <cellStyle name="RowTitles-Detail 2 6 6 3 2 2 2" xfId="32006"/>
    <cellStyle name="RowTitles-Detail 2 6 6 3 2 3" xfId="32007"/>
    <cellStyle name="RowTitles-Detail 2 6 6 3 3" xfId="32008"/>
    <cellStyle name="RowTitles-Detail 2 6 6 3 3 2" xfId="32009"/>
    <cellStyle name="RowTitles-Detail 2 6 6 3 3 2 2" xfId="32010"/>
    <cellStyle name="RowTitles-Detail 2 6 6 3 4" xfId="32011"/>
    <cellStyle name="RowTitles-Detail 2 6 6 3 4 2" xfId="32012"/>
    <cellStyle name="RowTitles-Detail 2 6 6 3 5" xfId="32013"/>
    <cellStyle name="RowTitles-Detail 2 6 6 4" xfId="32014"/>
    <cellStyle name="RowTitles-Detail 2 6 6 4 2" xfId="32015"/>
    <cellStyle name="RowTitles-Detail 2 6 6 4 2 2" xfId="32016"/>
    <cellStyle name="RowTitles-Detail 2 6 6 4 3" xfId="32017"/>
    <cellStyle name="RowTitles-Detail 2 6 6 5" xfId="32018"/>
    <cellStyle name="RowTitles-Detail 2 6 6 5 2" xfId="32019"/>
    <cellStyle name="RowTitles-Detail 2 6 6 5 2 2" xfId="32020"/>
    <cellStyle name="RowTitles-Detail 2 6 6 6" xfId="32021"/>
    <cellStyle name="RowTitles-Detail 2 6 6 6 2" xfId="32022"/>
    <cellStyle name="RowTitles-Detail 2 6 6 7" xfId="32023"/>
    <cellStyle name="RowTitles-Detail 2 6 7" xfId="32024"/>
    <cellStyle name="RowTitles-Detail 2 6 7 2" xfId="32025"/>
    <cellStyle name="RowTitles-Detail 2 6 7 2 2" xfId="32026"/>
    <cellStyle name="RowTitles-Detail 2 6 7 2 2 2" xfId="32027"/>
    <cellStyle name="RowTitles-Detail 2 6 7 2 3" xfId="32028"/>
    <cellStyle name="RowTitles-Detail 2 6 7 3" xfId="32029"/>
    <cellStyle name="RowTitles-Detail 2 6 7 3 2" xfId="32030"/>
    <cellStyle name="RowTitles-Detail 2 6 7 3 2 2" xfId="32031"/>
    <cellStyle name="RowTitles-Detail 2 6 7 4" xfId="32032"/>
    <cellStyle name="RowTitles-Detail 2 6 7 4 2" xfId="32033"/>
    <cellStyle name="RowTitles-Detail 2 6 7 5" xfId="32034"/>
    <cellStyle name="RowTitles-Detail 2 6 8" xfId="32035"/>
    <cellStyle name="RowTitles-Detail 2 6 8 2" xfId="32036"/>
    <cellStyle name="RowTitles-Detail 2 6 8 2 2" xfId="32037"/>
    <cellStyle name="RowTitles-Detail 2 6 8 2 2 2" xfId="32038"/>
    <cellStyle name="RowTitles-Detail 2 6 8 2 3" xfId="32039"/>
    <cellStyle name="RowTitles-Detail 2 6 8 3" xfId="32040"/>
    <cellStyle name="RowTitles-Detail 2 6 8 3 2" xfId="32041"/>
    <cellStyle name="RowTitles-Detail 2 6 8 3 2 2" xfId="32042"/>
    <cellStyle name="RowTitles-Detail 2 6 8 4" xfId="32043"/>
    <cellStyle name="RowTitles-Detail 2 6 8 4 2" xfId="32044"/>
    <cellStyle name="RowTitles-Detail 2 6 8 5" xfId="32045"/>
    <cellStyle name="RowTitles-Detail 2 6 9" xfId="32046"/>
    <cellStyle name="RowTitles-Detail 2 6 9 2" xfId="32047"/>
    <cellStyle name="RowTitles-Detail 2 6 9 2 2" xfId="32048"/>
    <cellStyle name="RowTitles-Detail 2 6_STUD aligned by INSTIT" xfId="32049"/>
    <cellStyle name="RowTitles-Detail 2 7" xfId="32050"/>
    <cellStyle name="RowTitles-Detail 2 7 2" xfId="32051"/>
    <cellStyle name="RowTitles-Detail 2 7 2 2" xfId="32052"/>
    <cellStyle name="RowTitles-Detail 2 7 2 2 2" xfId="32053"/>
    <cellStyle name="RowTitles-Detail 2 7 2 2 2 2" xfId="32054"/>
    <cellStyle name="RowTitles-Detail 2 7 2 2 2 2 2" xfId="32055"/>
    <cellStyle name="RowTitles-Detail 2 7 2 2 2 3" xfId="32056"/>
    <cellStyle name="RowTitles-Detail 2 7 2 2 3" xfId="32057"/>
    <cellStyle name="RowTitles-Detail 2 7 2 2 3 2" xfId="32058"/>
    <cellStyle name="RowTitles-Detail 2 7 2 2 3 2 2" xfId="32059"/>
    <cellStyle name="RowTitles-Detail 2 7 2 2 4" xfId="32060"/>
    <cellStyle name="RowTitles-Detail 2 7 2 2 4 2" xfId="32061"/>
    <cellStyle name="RowTitles-Detail 2 7 2 2 5" xfId="32062"/>
    <cellStyle name="RowTitles-Detail 2 7 2 3" xfId="32063"/>
    <cellStyle name="RowTitles-Detail 2 7 2 3 2" xfId="32064"/>
    <cellStyle name="RowTitles-Detail 2 7 2 3 2 2" xfId="32065"/>
    <cellStyle name="RowTitles-Detail 2 7 2 3 2 2 2" xfId="32066"/>
    <cellStyle name="RowTitles-Detail 2 7 2 3 2 3" xfId="32067"/>
    <cellStyle name="RowTitles-Detail 2 7 2 3 3" xfId="32068"/>
    <cellStyle name="RowTitles-Detail 2 7 2 3 3 2" xfId="32069"/>
    <cellStyle name="RowTitles-Detail 2 7 2 3 3 2 2" xfId="32070"/>
    <cellStyle name="RowTitles-Detail 2 7 2 3 4" xfId="32071"/>
    <cellStyle name="RowTitles-Detail 2 7 2 3 4 2" xfId="32072"/>
    <cellStyle name="RowTitles-Detail 2 7 2 3 5" xfId="32073"/>
    <cellStyle name="RowTitles-Detail 2 7 2 4" xfId="32074"/>
    <cellStyle name="RowTitles-Detail 2 7 2 4 2" xfId="32075"/>
    <cellStyle name="RowTitles-Detail 2 7 2 5" xfId="32076"/>
    <cellStyle name="RowTitles-Detail 2 7 2 5 2" xfId="32077"/>
    <cellStyle name="RowTitles-Detail 2 7 2 5 2 2" xfId="32078"/>
    <cellStyle name="RowTitles-Detail 2 7 2 6" xfId="32079"/>
    <cellStyle name="RowTitles-Detail 2 7 2 6 2" xfId="32080"/>
    <cellStyle name="RowTitles-Detail 2 7 2 7" xfId="32081"/>
    <cellStyle name="RowTitles-Detail 2 7 3" xfId="32082"/>
    <cellStyle name="RowTitles-Detail 2 7 3 2" xfId="32083"/>
    <cellStyle name="RowTitles-Detail 2 7 3 2 2" xfId="32084"/>
    <cellStyle name="RowTitles-Detail 2 7 3 2 2 2" xfId="32085"/>
    <cellStyle name="RowTitles-Detail 2 7 3 2 2 2 2" xfId="32086"/>
    <cellStyle name="RowTitles-Detail 2 7 3 2 2 3" xfId="32087"/>
    <cellStyle name="RowTitles-Detail 2 7 3 2 3" xfId="32088"/>
    <cellStyle name="RowTitles-Detail 2 7 3 2 3 2" xfId="32089"/>
    <cellStyle name="RowTitles-Detail 2 7 3 2 3 2 2" xfId="32090"/>
    <cellStyle name="RowTitles-Detail 2 7 3 2 4" xfId="32091"/>
    <cellStyle name="RowTitles-Detail 2 7 3 2 4 2" xfId="32092"/>
    <cellStyle name="RowTitles-Detail 2 7 3 2 5" xfId="32093"/>
    <cellStyle name="RowTitles-Detail 2 7 3 3" xfId="32094"/>
    <cellStyle name="RowTitles-Detail 2 7 3 3 2" xfId="32095"/>
    <cellStyle name="RowTitles-Detail 2 7 3 3 2 2" xfId="32096"/>
    <cellStyle name="RowTitles-Detail 2 7 3 3 2 2 2" xfId="32097"/>
    <cellStyle name="RowTitles-Detail 2 7 3 3 2 3" xfId="32098"/>
    <cellStyle name="RowTitles-Detail 2 7 3 3 3" xfId="32099"/>
    <cellStyle name="RowTitles-Detail 2 7 3 3 3 2" xfId="32100"/>
    <cellStyle name="RowTitles-Detail 2 7 3 3 3 2 2" xfId="32101"/>
    <cellStyle name="RowTitles-Detail 2 7 3 3 4" xfId="32102"/>
    <cellStyle name="RowTitles-Detail 2 7 3 3 4 2" xfId="32103"/>
    <cellStyle name="RowTitles-Detail 2 7 3 3 5" xfId="32104"/>
    <cellStyle name="RowTitles-Detail 2 7 3 4" xfId="32105"/>
    <cellStyle name="RowTitles-Detail 2 7 3 4 2" xfId="32106"/>
    <cellStyle name="RowTitles-Detail 2 7 3 4 2 2" xfId="32107"/>
    <cellStyle name="RowTitles-Detail 2 7 3 4 3" xfId="32108"/>
    <cellStyle name="RowTitles-Detail 2 7 3 5" xfId="32109"/>
    <cellStyle name="RowTitles-Detail 2 7 3 5 2" xfId="32110"/>
    <cellStyle name="RowTitles-Detail 2 7 3 5 2 2" xfId="32111"/>
    <cellStyle name="RowTitles-Detail 2 7 4" xfId="32112"/>
    <cellStyle name="RowTitles-Detail 2 7 4 2" xfId="32113"/>
    <cellStyle name="RowTitles-Detail 2 7 4 2 2" xfId="32114"/>
    <cellStyle name="RowTitles-Detail 2 7 4 2 2 2" xfId="32115"/>
    <cellStyle name="RowTitles-Detail 2 7 4 2 2 2 2" xfId="32116"/>
    <cellStyle name="RowTitles-Detail 2 7 4 2 2 3" xfId="32117"/>
    <cellStyle name="RowTitles-Detail 2 7 4 2 3" xfId="32118"/>
    <cellStyle name="RowTitles-Detail 2 7 4 2 3 2" xfId="32119"/>
    <cellStyle name="RowTitles-Detail 2 7 4 2 3 2 2" xfId="32120"/>
    <cellStyle name="RowTitles-Detail 2 7 4 2 4" xfId="32121"/>
    <cellStyle name="RowTitles-Detail 2 7 4 2 4 2" xfId="32122"/>
    <cellStyle name="RowTitles-Detail 2 7 4 2 5" xfId="32123"/>
    <cellStyle name="RowTitles-Detail 2 7 4 3" xfId="32124"/>
    <cellStyle name="RowTitles-Detail 2 7 4 3 2" xfId="32125"/>
    <cellStyle name="RowTitles-Detail 2 7 4 3 2 2" xfId="32126"/>
    <cellStyle name="RowTitles-Detail 2 7 4 3 2 2 2" xfId="32127"/>
    <cellStyle name="RowTitles-Detail 2 7 4 3 2 3" xfId="32128"/>
    <cellStyle name="RowTitles-Detail 2 7 4 3 3" xfId="32129"/>
    <cellStyle name="RowTitles-Detail 2 7 4 3 3 2" xfId="32130"/>
    <cellStyle name="RowTitles-Detail 2 7 4 3 3 2 2" xfId="32131"/>
    <cellStyle name="RowTitles-Detail 2 7 4 3 4" xfId="32132"/>
    <cellStyle name="RowTitles-Detail 2 7 4 3 4 2" xfId="32133"/>
    <cellStyle name="RowTitles-Detail 2 7 4 3 5" xfId="32134"/>
    <cellStyle name="RowTitles-Detail 2 7 4 4" xfId="32135"/>
    <cellStyle name="RowTitles-Detail 2 7 4 4 2" xfId="32136"/>
    <cellStyle name="RowTitles-Detail 2 7 4 4 2 2" xfId="32137"/>
    <cellStyle name="RowTitles-Detail 2 7 4 4 3" xfId="32138"/>
    <cellStyle name="RowTitles-Detail 2 7 4 5" xfId="32139"/>
    <cellStyle name="RowTitles-Detail 2 7 4 5 2" xfId="32140"/>
    <cellStyle name="RowTitles-Detail 2 7 4 5 2 2" xfId="32141"/>
    <cellStyle name="RowTitles-Detail 2 7 4 6" xfId="32142"/>
    <cellStyle name="RowTitles-Detail 2 7 4 6 2" xfId="32143"/>
    <cellStyle name="RowTitles-Detail 2 7 4 7" xfId="32144"/>
    <cellStyle name="RowTitles-Detail 2 7 5" xfId="32145"/>
    <cellStyle name="RowTitles-Detail 2 7 5 2" xfId="32146"/>
    <cellStyle name="RowTitles-Detail 2 7 5 2 2" xfId="32147"/>
    <cellStyle name="RowTitles-Detail 2 7 5 2 2 2" xfId="32148"/>
    <cellStyle name="RowTitles-Detail 2 7 5 2 2 2 2" xfId="32149"/>
    <cellStyle name="RowTitles-Detail 2 7 5 2 2 3" xfId="32150"/>
    <cellStyle name="RowTitles-Detail 2 7 5 2 3" xfId="32151"/>
    <cellStyle name="RowTitles-Detail 2 7 5 2 3 2" xfId="32152"/>
    <cellStyle name="RowTitles-Detail 2 7 5 2 3 2 2" xfId="32153"/>
    <cellStyle name="RowTitles-Detail 2 7 5 2 4" xfId="32154"/>
    <cellStyle name="RowTitles-Detail 2 7 5 2 4 2" xfId="32155"/>
    <cellStyle name="RowTitles-Detail 2 7 5 2 5" xfId="32156"/>
    <cellStyle name="RowTitles-Detail 2 7 5 3" xfId="32157"/>
    <cellStyle name="RowTitles-Detail 2 7 5 3 2" xfId="32158"/>
    <cellStyle name="RowTitles-Detail 2 7 5 3 2 2" xfId="32159"/>
    <cellStyle name="RowTitles-Detail 2 7 5 3 2 2 2" xfId="32160"/>
    <cellStyle name="RowTitles-Detail 2 7 5 3 2 3" xfId="32161"/>
    <cellStyle name="RowTitles-Detail 2 7 5 3 3" xfId="32162"/>
    <cellStyle name="RowTitles-Detail 2 7 5 3 3 2" xfId="32163"/>
    <cellStyle name="RowTitles-Detail 2 7 5 3 3 2 2" xfId="32164"/>
    <cellStyle name="RowTitles-Detail 2 7 5 3 4" xfId="32165"/>
    <cellStyle name="RowTitles-Detail 2 7 5 3 4 2" xfId="32166"/>
    <cellStyle name="RowTitles-Detail 2 7 5 3 5" xfId="32167"/>
    <cellStyle name="RowTitles-Detail 2 7 5 4" xfId="32168"/>
    <cellStyle name="RowTitles-Detail 2 7 5 4 2" xfId="32169"/>
    <cellStyle name="RowTitles-Detail 2 7 5 4 2 2" xfId="32170"/>
    <cellStyle name="RowTitles-Detail 2 7 5 4 3" xfId="32171"/>
    <cellStyle name="RowTitles-Detail 2 7 5 5" xfId="32172"/>
    <cellStyle name="RowTitles-Detail 2 7 5 5 2" xfId="32173"/>
    <cellStyle name="RowTitles-Detail 2 7 5 5 2 2" xfId="32174"/>
    <cellStyle name="RowTitles-Detail 2 7 5 6" xfId="32175"/>
    <cellStyle name="RowTitles-Detail 2 7 5 6 2" xfId="32176"/>
    <cellStyle name="RowTitles-Detail 2 7 5 7" xfId="32177"/>
    <cellStyle name="RowTitles-Detail 2 7 6" xfId="32178"/>
    <cellStyle name="RowTitles-Detail 2 7 6 2" xfId="32179"/>
    <cellStyle name="RowTitles-Detail 2 7 6 2 2" xfId="32180"/>
    <cellStyle name="RowTitles-Detail 2 7 6 2 2 2" xfId="32181"/>
    <cellStyle name="RowTitles-Detail 2 7 6 2 2 2 2" xfId="32182"/>
    <cellStyle name="RowTitles-Detail 2 7 6 2 2 3" xfId="32183"/>
    <cellStyle name="RowTitles-Detail 2 7 6 2 3" xfId="32184"/>
    <cellStyle name="RowTitles-Detail 2 7 6 2 3 2" xfId="32185"/>
    <cellStyle name="RowTitles-Detail 2 7 6 2 3 2 2" xfId="32186"/>
    <cellStyle name="RowTitles-Detail 2 7 6 2 4" xfId="32187"/>
    <cellStyle name="RowTitles-Detail 2 7 6 2 4 2" xfId="32188"/>
    <cellStyle name="RowTitles-Detail 2 7 6 2 5" xfId="32189"/>
    <cellStyle name="RowTitles-Detail 2 7 6 3" xfId="32190"/>
    <cellStyle name="RowTitles-Detail 2 7 6 3 2" xfId="32191"/>
    <cellStyle name="RowTitles-Detail 2 7 6 3 2 2" xfId="32192"/>
    <cellStyle name="RowTitles-Detail 2 7 6 3 2 2 2" xfId="32193"/>
    <cellStyle name="RowTitles-Detail 2 7 6 3 2 3" xfId="32194"/>
    <cellStyle name="RowTitles-Detail 2 7 6 3 3" xfId="32195"/>
    <cellStyle name="RowTitles-Detail 2 7 6 3 3 2" xfId="32196"/>
    <cellStyle name="RowTitles-Detail 2 7 6 3 3 2 2" xfId="32197"/>
    <cellStyle name="RowTitles-Detail 2 7 6 3 4" xfId="32198"/>
    <cellStyle name="RowTitles-Detail 2 7 6 3 4 2" xfId="32199"/>
    <cellStyle name="RowTitles-Detail 2 7 6 3 5" xfId="32200"/>
    <cellStyle name="RowTitles-Detail 2 7 6 4" xfId="32201"/>
    <cellStyle name="RowTitles-Detail 2 7 6 4 2" xfId="32202"/>
    <cellStyle name="RowTitles-Detail 2 7 6 4 2 2" xfId="32203"/>
    <cellStyle name="RowTitles-Detail 2 7 6 4 3" xfId="32204"/>
    <cellStyle name="RowTitles-Detail 2 7 6 5" xfId="32205"/>
    <cellStyle name="RowTitles-Detail 2 7 6 5 2" xfId="32206"/>
    <cellStyle name="RowTitles-Detail 2 7 6 5 2 2" xfId="32207"/>
    <cellStyle name="RowTitles-Detail 2 7 6 6" xfId="32208"/>
    <cellStyle name="RowTitles-Detail 2 7 6 6 2" xfId="32209"/>
    <cellStyle name="RowTitles-Detail 2 7 6 7" xfId="32210"/>
    <cellStyle name="RowTitles-Detail 2 7 7" xfId="32211"/>
    <cellStyle name="RowTitles-Detail 2 7 7 2" xfId="32212"/>
    <cellStyle name="RowTitles-Detail 2 7 7 2 2" xfId="32213"/>
    <cellStyle name="RowTitles-Detail 2 7 7 2 2 2" xfId="32214"/>
    <cellStyle name="RowTitles-Detail 2 7 7 2 3" xfId="32215"/>
    <cellStyle name="RowTitles-Detail 2 7 7 3" xfId="32216"/>
    <cellStyle name="RowTitles-Detail 2 7 7 3 2" xfId="32217"/>
    <cellStyle name="RowTitles-Detail 2 7 7 3 2 2" xfId="32218"/>
    <cellStyle name="RowTitles-Detail 2 7 7 4" xfId="32219"/>
    <cellStyle name="RowTitles-Detail 2 7 7 4 2" xfId="32220"/>
    <cellStyle name="RowTitles-Detail 2 7 7 5" xfId="32221"/>
    <cellStyle name="RowTitles-Detail 2 7 8" xfId="32222"/>
    <cellStyle name="RowTitles-Detail 2 7 8 2" xfId="32223"/>
    <cellStyle name="RowTitles-Detail 2 7 8 2 2" xfId="32224"/>
    <cellStyle name="RowTitles-Detail 2 7 8 2 2 2" xfId="32225"/>
    <cellStyle name="RowTitles-Detail 2 7 8 2 3" xfId="32226"/>
    <cellStyle name="RowTitles-Detail 2 7 8 3" xfId="32227"/>
    <cellStyle name="RowTitles-Detail 2 7 8 3 2" xfId="32228"/>
    <cellStyle name="RowTitles-Detail 2 7 8 3 2 2" xfId="32229"/>
    <cellStyle name="RowTitles-Detail 2 7 8 4" xfId="32230"/>
    <cellStyle name="RowTitles-Detail 2 7 8 4 2" xfId="32231"/>
    <cellStyle name="RowTitles-Detail 2 7 8 5" xfId="32232"/>
    <cellStyle name="RowTitles-Detail 2 7 9" xfId="32233"/>
    <cellStyle name="RowTitles-Detail 2 7 9 2" xfId="32234"/>
    <cellStyle name="RowTitles-Detail 2 7 9 2 2" xfId="32235"/>
    <cellStyle name="RowTitles-Detail 2 7_STUD aligned by INSTIT" xfId="32236"/>
    <cellStyle name="RowTitles-Detail 2 8" xfId="32237"/>
    <cellStyle name="RowTitles-Detail 2 8 2" xfId="32238"/>
    <cellStyle name="RowTitles-Detail 2 8 2 2" xfId="32239"/>
    <cellStyle name="RowTitles-Detail 2 8 2 2 2" xfId="32240"/>
    <cellStyle name="RowTitles-Detail 2 8 2 2 2 2" xfId="32241"/>
    <cellStyle name="RowTitles-Detail 2 8 2 2 3" xfId="32242"/>
    <cellStyle name="RowTitles-Detail 2 8 2 3" xfId="32243"/>
    <cellStyle name="RowTitles-Detail 2 8 2 3 2" xfId="32244"/>
    <cellStyle name="RowTitles-Detail 2 8 2 3 2 2" xfId="32245"/>
    <cellStyle name="RowTitles-Detail 2 8 2 4" xfId="32246"/>
    <cellStyle name="RowTitles-Detail 2 8 2 4 2" xfId="32247"/>
    <cellStyle name="RowTitles-Detail 2 8 2 5" xfId="32248"/>
    <cellStyle name="RowTitles-Detail 2 8 3" xfId="32249"/>
    <cellStyle name="RowTitles-Detail 2 8 3 2" xfId="32250"/>
    <cellStyle name="RowTitles-Detail 2 8 3 2 2" xfId="32251"/>
    <cellStyle name="RowTitles-Detail 2 8 3 2 2 2" xfId="32252"/>
    <cellStyle name="RowTitles-Detail 2 8 3 2 3" xfId="32253"/>
    <cellStyle name="RowTitles-Detail 2 8 3 3" xfId="32254"/>
    <cellStyle name="RowTitles-Detail 2 8 3 3 2" xfId="32255"/>
    <cellStyle name="RowTitles-Detail 2 8 3 3 2 2" xfId="32256"/>
    <cellStyle name="RowTitles-Detail 2 8 3 4" xfId="32257"/>
    <cellStyle name="RowTitles-Detail 2 8 3 4 2" xfId="32258"/>
    <cellStyle name="RowTitles-Detail 2 8 3 5" xfId="32259"/>
    <cellStyle name="RowTitles-Detail 2 8 4" xfId="32260"/>
    <cellStyle name="RowTitles-Detail 2 8 4 2" xfId="32261"/>
    <cellStyle name="RowTitles-Detail 2 8 5" xfId="32262"/>
    <cellStyle name="RowTitles-Detail 2 8 5 2" xfId="32263"/>
    <cellStyle name="RowTitles-Detail 2 8 5 2 2" xfId="32264"/>
    <cellStyle name="RowTitles-Detail 2 8 5 3" xfId="32265"/>
    <cellStyle name="RowTitles-Detail 2 8 6" xfId="32266"/>
    <cellStyle name="RowTitles-Detail 2 8 6 2" xfId="32267"/>
    <cellStyle name="RowTitles-Detail 2 8 6 2 2" xfId="32268"/>
    <cellStyle name="RowTitles-Detail 2 9" xfId="32269"/>
    <cellStyle name="RowTitles-Detail 2 9 2" xfId="32270"/>
    <cellStyle name="RowTitles-Detail 2 9 2 2" xfId="32271"/>
    <cellStyle name="RowTitles-Detail 2 9 2 2 2" xfId="32272"/>
    <cellStyle name="RowTitles-Detail 2 9 2 2 2 2" xfId="32273"/>
    <cellStyle name="RowTitles-Detail 2 9 2 2 3" xfId="32274"/>
    <cellStyle name="RowTitles-Detail 2 9 2 3" xfId="32275"/>
    <cellStyle name="RowTitles-Detail 2 9 2 3 2" xfId="32276"/>
    <cellStyle name="RowTitles-Detail 2 9 2 3 2 2" xfId="32277"/>
    <cellStyle name="RowTitles-Detail 2 9 2 4" xfId="32278"/>
    <cellStyle name="RowTitles-Detail 2 9 2 4 2" xfId="32279"/>
    <cellStyle name="RowTitles-Detail 2 9 2 5" xfId="32280"/>
    <cellStyle name="RowTitles-Detail 2 9 3" xfId="32281"/>
    <cellStyle name="RowTitles-Detail 2 9 3 2" xfId="32282"/>
    <cellStyle name="RowTitles-Detail 2 9 3 2 2" xfId="32283"/>
    <cellStyle name="RowTitles-Detail 2 9 3 2 2 2" xfId="32284"/>
    <cellStyle name="RowTitles-Detail 2 9 3 2 3" xfId="32285"/>
    <cellStyle name="RowTitles-Detail 2 9 3 3" xfId="32286"/>
    <cellStyle name="RowTitles-Detail 2 9 3 3 2" xfId="32287"/>
    <cellStyle name="RowTitles-Detail 2 9 3 3 2 2" xfId="32288"/>
    <cellStyle name="RowTitles-Detail 2 9 3 4" xfId="32289"/>
    <cellStyle name="RowTitles-Detail 2 9 3 4 2" xfId="32290"/>
    <cellStyle name="RowTitles-Detail 2 9 3 5" xfId="32291"/>
    <cellStyle name="RowTitles-Detail 2 9 4" xfId="32292"/>
    <cellStyle name="RowTitles-Detail 2 9 4 2" xfId="32293"/>
    <cellStyle name="RowTitles-Detail 2 9 5" xfId="32294"/>
    <cellStyle name="RowTitles-Detail 2 9 5 2" xfId="32295"/>
    <cellStyle name="RowTitles-Detail 2 9 5 2 2" xfId="32296"/>
    <cellStyle name="RowTitles-Detail 2 9 6" xfId="32297"/>
    <cellStyle name="RowTitles-Detail 2 9 6 2" xfId="32298"/>
    <cellStyle name="RowTitles-Detail 2 9 7" xfId="32299"/>
    <cellStyle name="RowTitles-Detail 2_STUD aligned by INSTIT" xfId="32300"/>
    <cellStyle name="RowTitles-Detail 3" xfId="52"/>
    <cellStyle name="RowTitles-Detail 3 10" xfId="32301"/>
    <cellStyle name="RowTitles-Detail 3 10 2" xfId="32302"/>
    <cellStyle name="RowTitles-Detail 3 10 2 2" xfId="32303"/>
    <cellStyle name="RowTitles-Detail 3 10 2 2 2" xfId="32304"/>
    <cellStyle name="RowTitles-Detail 3 10 2 2 2 2" xfId="32305"/>
    <cellStyle name="RowTitles-Detail 3 10 2 2 3" xfId="32306"/>
    <cellStyle name="RowTitles-Detail 3 10 2 3" xfId="32307"/>
    <cellStyle name="RowTitles-Detail 3 10 2 3 2" xfId="32308"/>
    <cellStyle name="RowTitles-Detail 3 10 2 3 2 2" xfId="32309"/>
    <cellStyle name="RowTitles-Detail 3 10 2 4" xfId="32310"/>
    <cellStyle name="RowTitles-Detail 3 10 2 4 2" xfId="32311"/>
    <cellStyle name="RowTitles-Detail 3 10 2 5" xfId="32312"/>
    <cellStyle name="RowTitles-Detail 3 10 3" xfId="32313"/>
    <cellStyle name="RowTitles-Detail 3 10 3 2" xfId="32314"/>
    <cellStyle name="RowTitles-Detail 3 10 3 2 2" xfId="32315"/>
    <cellStyle name="RowTitles-Detail 3 10 3 2 2 2" xfId="32316"/>
    <cellStyle name="RowTitles-Detail 3 10 3 2 3" xfId="32317"/>
    <cellStyle name="RowTitles-Detail 3 10 3 3" xfId="32318"/>
    <cellStyle name="RowTitles-Detail 3 10 3 3 2" xfId="32319"/>
    <cellStyle name="RowTitles-Detail 3 10 3 3 2 2" xfId="32320"/>
    <cellStyle name="RowTitles-Detail 3 10 3 4" xfId="32321"/>
    <cellStyle name="RowTitles-Detail 3 10 3 4 2" xfId="32322"/>
    <cellStyle name="RowTitles-Detail 3 10 3 5" xfId="32323"/>
    <cellStyle name="RowTitles-Detail 3 10 4" xfId="32324"/>
    <cellStyle name="RowTitles-Detail 3 10 4 2" xfId="32325"/>
    <cellStyle name="RowTitles-Detail 3 10 4 2 2" xfId="32326"/>
    <cellStyle name="RowTitles-Detail 3 10 4 3" xfId="32327"/>
    <cellStyle name="RowTitles-Detail 3 10 5" xfId="32328"/>
    <cellStyle name="RowTitles-Detail 3 10 5 2" xfId="32329"/>
    <cellStyle name="RowTitles-Detail 3 10 5 2 2" xfId="32330"/>
    <cellStyle name="RowTitles-Detail 3 10 6" xfId="32331"/>
    <cellStyle name="RowTitles-Detail 3 10 6 2" xfId="32332"/>
    <cellStyle name="RowTitles-Detail 3 10 7" xfId="32333"/>
    <cellStyle name="RowTitles-Detail 3 11" xfId="32334"/>
    <cellStyle name="RowTitles-Detail 3 11 2" xfId="32335"/>
    <cellStyle name="RowTitles-Detail 3 11 2 2" xfId="32336"/>
    <cellStyle name="RowTitles-Detail 3 11 2 2 2" xfId="32337"/>
    <cellStyle name="RowTitles-Detail 3 11 2 2 2 2" xfId="32338"/>
    <cellStyle name="RowTitles-Detail 3 11 2 2 3" xfId="32339"/>
    <cellStyle name="RowTitles-Detail 3 11 2 3" xfId="32340"/>
    <cellStyle name="RowTitles-Detail 3 11 2 3 2" xfId="32341"/>
    <cellStyle name="RowTitles-Detail 3 11 2 3 2 2" xfId="32342"/>
    <cellStyle name="RowTitles-Detail 3 11 2 4" xfId="32343"/>
    <cellStyle name="RowTitles-Detail 3 11 2 4 2" xfId="32344"/>
    <cellStyle name="RowTitles-Detail 3 11 2 5" xfId="32345"/>
    <cellStyle name="RowTitles-Detail 3 11 3" xfId="32346"/>
    <cellStyle name="RowTitles-Detail 3 11 3 2" xfId="32347"/>
    <cellStyle name="RowTitles-Detail 3 11 3 2 2" xfId="32348"/>
    <cellStyle name="RowTitles-Detail 3 11 3 2 2 2" xfId="32349"/>
    <cellStyle name="RowTitles-Detail 3 11 3 2 3" xfId="32350"/>
    <cellStyle name="RowTitles-Detail 3 11 3 3" xfId="32351"/>
    <cellStyle name="RowTitles-Detail 3 11 3 3 2" xfId="32352"/>
    <cellStyle name="RowTitles-Detail 3 11 3 3 2 2" xfId="32353"/>
    <cellStyle name="RowTitles-Detail 3 11 3 4" xfId="32354"/>
    <cellStyle name="RowTitles-Detail 3 11 3 4 2" xfId="32355"/>
    <cellStyle name="RowTitles-Detail 3 11 3 5" xfId="32356"/>
    <cellStyle name="RowTitles-Detail 3 11 4" xfId="32357"/>
    <cellStyle name="RowTitles-Detail 3 11 4 2" xfId="32358"/>
    <cellStyle name="RowTitles-Detail 3 11 4 2 2" xfId="32359"/>
    <cellStyle name="RowTitles-Detail 3 11 4 3" xfId="32360"/>
    <cellStyle name="RowTitles-Detail 3 11 5" xfId="32361"/>
    <cellStyle name="RowTitles-Detail 3 11 5 2" xfId="32362"/>
    <cellStyle name="RowTitles-Detail 3 11 5 2 2" xfId="32363"/>
    <cellStyle name="RowTitles-Detail 3 11 6" xfId="32364"/>
    <cellStyle name="RowTitles-Detail 3 11 6 2" xfId="32365"/>
    <cellStyle name="RowTitles-Detail 3 11 7" xfId="32366"/>
    <cellStyle name="RowTitles-Detail 3 12" xfId="32367"/>
    <cellStyle name="RowTitles-Detail 3 12 2" xfId="32368"/>
    <cellStyle name="RowTitles-Detail 3 12 2 2" xfId="32369"/>
    <cellStyle name="RowTitles-Detail 3 12 2 2 2" xfId="32370"/>
    <cellStyle name="RowTitles-Detail 3 12 2 3" xfId="32371"/>
    <cellStyle name="RowTitles-Detail 3 12 3" xfId="32372"/>
    <cellStyle name="RowTitles-Detail 3 12 3 2" xfId="32373"/>
    <cellStyle name="RowTitles-Detail 3 12 3 2 2" xfId="32374"/>
    <cellStyle name="RowTitles-Detail 3 12 4" xfId="32375"/>
    <cellStyle name="RowTitles-Detail 3 12 4 2" xfId="32376"/>
    <cellStyle name="RowTitles-Detail 3 12 5" xfId="32377"/>
    <cellStyle name="RowTitles-Detail 3 13" xfId="32378"/>
    <cellStyle name="RowTitles-Detail 3 13 2" xfId="32379"/>
    <cellStyle name="RowTitles-Detail 3 13 2 2" xfId="32380"/>
    <cellStyle name="RowTitles-Detail 3 14" xfId="32381"/>
    <cellStyle name="RowTitles-Detail 3 14 2" xfId="32382"/>
    <cellStyle name="RowTitles-Detail 3 15" xfId="32383"/>
    <cellStyle name="RowTitles-Detail 3 15 2" xfId="32384"/>
    <cellStyle name="RowTitles-Detail 3 15 2 2" xfId="32385"/>
    <cellStyle name="RowTitles-Detail 3 16" xfId="32386"/>
    <cellStyle name="RowTitles-Detail 3 17" xfId="32387"/>
    <cellStyle name="RowTitles-Detail 3 2" xfId="32388"/>
    <cellStyle name="RowTitles-Detail 3 2 10" xfId="32389"/>
    <cellStyle name="RowTitles-Detail 3 2 10 2" xfId="32390"/>
    <cellStyle name="RowTitles-Detail 3 2 10 2 2" xfId="32391"/>
    <cellStyle name="RowTitles-Detail 3 2 10 2 2 2" xfId="32392"/>
    <cellStyle name="RowTitles-Detail 3 2 10 2 2 2 2" xfId="32393"/>
    <cellStyle name="RowTitles-Detail 3 2 10 2 2 3" xfId="32394"/>
    <cellStyle name="RowTitles-Detail 3 2 10 2 3" xfId="32395"/>
    <cellStyle name="RowTitles-Detail 3 2 10 2 3 2" xfId="32396"/>
    <cellStyle name="RowTitles-Detail 3 2 10 2 3 2 2" xfId="32397"/>
    <cellStyle name="RowTitles-Detail 3 2 10 2 4" xfId="32398"/>
    <cellStyle name="RowTitles-Detail 3 2 10 2 4 2" xfId="32399"/>
    <cellStyle name="RowTitles-Detail 3 2 10 2 5" xfId="32400"/>
    <cellStyle name="RowTitles-Detail 3 2 10 3" xfId="32401"/>
    <cellStyle name="RowTitles-Detail 3 2 10 3 2" xfId="32402"/>
    <cellStyle name="RowTitles-Detail 3 2 10 3 2 2" xfId="32403"/>
    <cellStyle name="RowTitles-Detail 3 2 10 3 2 2 2" xfId="32404"/>
    <cellStyle name="RowTitles-Detail 3 2 10 3 2 3" xfId="32405"/>
    <cellStyle name="RowTitles-Detail 3 2 10 3 3" xfId="32406"/>
    <cellStyle name="RowTitles-Detail 3 2 10 3 3 2" xfId="32407"/>
    <cellStyle name="RowTitles-Detail 3 2 10 3 3 2 2" xfId="32408"/>
    <cellStyle name="RowTitles-Detail 3 2 10 3 4" xfId="32409"/>
    <cellStyle name="RowTitles-Detail 3 2 10 3 4 2" xfId="32410"/>
    <cellStyle name="RowTitles-Detail 3 2 10 3 5" xfId="32411"/>
    <cellStyle name="RowTitles-Detail 3 2 10 4" xfId="32412"/>
    <cellStyle name="RowTitles-Detail 3 2 10 4 2" xfId="32413"/>
    <cellStyle name="RowTitles-Detail 3 2 10 4 2 2" xfId="32414"/>
    <cellStyle name="RowTitles-Detail 3 2 10 4 3" xfId="32415"/>
    <cellStyle name="RowTitles-Detail 3 2 10 5" xfId="32416"/>
    <cellStyle name="RowTitles-Detail 3 2 10 5 2" xfId="32417"/>
    <cellStyle name="RowTitles-Detail 3 2 10 5 2 2" xfId="32418"/>
    <cellStyle name="RowTitles-Detail 3 2 10 6" xfId="32419"/>
    <cellStyle name="RowTitles-Detail 3 2 10 6 2" xfId="32420"/>
    <cellStyle name="RowTitles-Detail 3 2 10 7" xfId="32421"/>
    <cellStyle name="RowTitles-Detail 3 2 11" xfId="32422"/>
    <cellStyle name="RowTitles-Detail 3 2 11 2" xfId="32423"/>
    <cellStyle name="RowTitles-Detail 3 2 11 2 2" xfId="32424"/>
    <cellStyle name="RowTitles-Detail 3 2 11 2 2 2" xfId="32425"/>
    <cellStyle name="RowTitles-Detail 3 2 11 2 3" xfId="32426"/>
    <cellStyle name="RowTitles-Detail 3 2 11 3" xfId="32427"/>
    <cellStyle name="RowTitles-Detail 3 2 11 3 2" xfId="32428"/>
    <cellStyle name="RowTitles-Detail 3 2 11 3 2 2" xfId="32429"/>
    <cellStyle name="RowTitles-Detail 3 2 11 4" xfId="32430"/>
    <cellStyle name="RowTitles-Detail 3 2 11 4 2" xfId="32431"/>
    <cellStyle name="RowTitles-Detail 3 2 11 5" xfId="32432"/>
    <cellStyle name="RowTitles-Detail 3 2 12" xfId="32433"/>
    <cellStyle name="RowTitles-Detail 3 2 12 2" xfId="32434"/>
    <cellStyle name="RowTitles-Detail 3 2 13" xfId="32435"/>
    <cellStyle name="RowTitles-Detail 3 2 13 2" xfId="32436"/>
    <cellStyle name="RowTitles-Detail 3 2 13 2 2" xfId="32437"/>
    <cellStyle name="RowTitles-Detail 3 2 2" xfId="32438"/>
    <cellStyle name="RowTitles-Detail 3 2 2 10" xfId="32439"/>
    <cellStyle name="RowTitles-Detail 3 2 2 10 2" xfId="32440"/>
    <cellStyle name="RowTitles-Detail 3 2 2 10 2 2" xfId="32441"/>
    <cellStyle name="RowTitles-Detail 3 2 2 10 2 2 2" xfId="32442"/>
    <cellStyle name="RowTitles-Detail 3 2 2 10 2 3" xfId="32443"/>
    <cellStyle name="RowTitles-Detail 3 2 2 10 3" xfId="32444"/>
    <cellStyle name="RowTitles-Detail 3 2 2 10 3 2" xfId="32445"/>
    <cellStyle name="RowTitles-Detail 3 2 2 10 3 2 2" xfId="32446"/>
    <cellStyle name="RowTitles-Detail 3 2 2 10 4" xfId="32447"/>
    <cellStyle name="RowTitles-Detail 3 2 2 10 4 2" xfId="32448"/>
    <cellStyle name="RowTitles-Detail 3 2 2 10 5" xfId="32449"/>
    <cellStyle name="RowTitles-Detail 3 2 2 11" xfId="32450"/>
    <cellStyle name="RowTitles-Detail 3 2 2 11 2" xfId="32451"/>
    <cellStyle name="RowTitles-Detail 3 2 2 12" xfId="32452"/>
    <cellStyle name="RowTitles-Detail 3 2 2 12 2" xfId="32453"/>
    <cellStyle name="RowTitles-Detail 3 2 2 12 2 2" xfId="32454"/>
    <cellStyle name="RowTitles-Detail 3 2 2 2" xfId="32455"/>
    <cellStyle name="RowTitles-Detail 3 2 2 2 2" xfId="32456"/>
    <cellStyle name="RowTitles-Detail 3 2 2 2 2 2" xfId="32457"/>
    <cellStyle name="RowTitles-Detail 3 2 2 2 2 2 2" xfId="32458"/>
    <cellStyle name="RowTitles-Detail 3 2 2 2 2 2 2 2" xfId="32459"/>
    <cellStyle name="RowTitles-Detail 3 2 2 2 2 2 2 2 2" xfId="32460"/>
    <cellStyle name="RowTitles-Detail 3 2 2 2 2 2 2 3" xfId="32461"/>
    <cellStyle name="RowTitles-Detail 3 2 2 2 2 2 3" xfId="32462"/>
    <cellStyle name="RowTitles-Detail 3 2 2 2 2 2 3 2" xfId="32463"/>
    <cellStyle name="RowTitles-Detail 3 2 2 2 2 2 3 2 2" xfId="32464"/>
    <cellStyle name="RowTitles-Detail 3 2 2 2 2 2 4" xfId="32465"/>
    <cellStyle name="RowTitles-Detail 3 2 2 2 2 2 4 2" xfId="32466"/>
    <cellStyle name="RowTitles-Detail 3 2 2 2 2 2 5" xfId="32467"/>
    <cellStyle name="RowTitles-Detail 3 2 2 2 2 3" xfId="32468"/>
    <cellStyle name="RowTitles-Detail 3 2 2 2 2 3 2" xfId="32469"/>
    <cellStyle name="RowTitles-Detail 3 2 2 2 2 3 2 2" xfId="32470"/>
    <cellStyle name="RowTitles-Detail 3 2 2 2 2 3 2 2 2" xfId="32471"/>
    <cellStyle name="RowTitles-Detail 3 2 2 2 2 3 2 3" xfId="32472"/>
    <cellStyle name="RowTitles-Detail 3 2 2 2 2 3 3" xfId="32473"/>
    <cellStyle name="RowTitles-Detail 3 2 2 2 2 3 3 2" xfId="32474"/>
    <cellStyle name="RowTitles-Detail 3 2 2 2 2 3 3 2 2" xfId="32475"/>
    <cellStyle name="RowTitles-Detail 3 2 2 2 2 3 4" xfId="32476"/>
    <cellStyle name="RowTitles-Detail 3 2 2 2 2 3 4 2" xfId="32477"/>
    <cellStyle name="RowTitles-Detail 3 2 2 2 2 3 5" xfId="32478"/>
    <cellStyle name="RowTitles-Detail 3 2 2 2 2 4" xfId="32479"/>
    <cellStyle name="RowTitles-Detail 3 2 2 2 2 4 2" xfId="32480"/>
    <cellStyle name="RowTitles-Detail 3 2 2 2 2 5" xfId="32481"/>
    <cellStyle name="RowTitles-Detail 3 2 2 2 2 5 2" xfId="32482"/>
    <cellStyle name="RowTitles-Detail 3 2 2 2 2 5 2 2" xfId="32483"/>
    <cellStyle name="RowTitles-Detail 3 2 2 2 3" xfId="32484"/>
    <cellStyle name="RowTitles-Detail 3 2 2 2 3 2" xfId="32485"/>
    <cellStyle name="RowTitles-Detail 3 2 2 2 3 2 2" xfId="32486"/>
    <cellStyle name="RowTitles-Detail 3 2 2 2 3 2 2 2" xfId="32487"/>
    <cellStyle name="RowTitles-Detail 3 2 2 2 3 2 2 2 2" xfId="32488"/>
    <cellStyle name="RowTitles-Detail 3 2 2 2 3 2 2 3" xfId="32489"/>
    <cellStyle name="RowTitles-Detail 3 2 2 2 3 2 3" xfId="32490"/>
    <cellStyle name="RowTitles-Detail 3 2 2 2 3 2 3 2" xfId="32491"/>
    <cellStyle name="RowTitles-Detail 3 2 2 2 3 2 3 2 2" xfId="32492"/>
    <cellStyle name="RowTitles-Detail 3 2 2 2 3 2 4" xfId="32493"/>
    <cellStyle name="RowTitles-Detail 3 2 2 2 3 2 4 2" xfId="32494"/>
    <cellStyle name="RowTitles-Detail 3 2 2 2 3 2 5" xfId="32495"/>
    <cellStyle name="RowTitles-Detail 3 2 2 2 3 3" xfId="32496"/>
    <cellStyle name="RowTitles-Detail 3 2 2 2 3 3 2" xfId="32497"/>
    <cellStyle name="RowTitles-Detail 3 2 2 2 3 3 2 2" xfId="32498"/>
    <cellStyle name="RowTitles-Detail 3 2 2 2 3 3 2 2 2" xfId="32499"/>
    <cellStyle name="RowTitles-Detail 3 2 2 2 3 3 2 3" xfId="32500"/>
    <cellStyle name="RowTitles-Detail 3 2 2 2 3 3 3" xfId="32501"/>
    <cellStyle name="RowTitles-Detail 3 2 2 2 3 3 3 2" xfId="32502"/>
    <cellStyle name="RowTitles-Detail 3 2 2 2 3 3 3 2 2" xfId="32503"/>
    <cellStyle name="RowTitles-Detail 3 2 2 2 3 3 4" xfId="32504"/>
    <cellStyle name="RowTitles-Detail 3 2 2 2 3 3 4 2" xfId="32505"/>
    <cellStyle name="RowTitles-Detail 3 2 2 2 3 3 5" xfId="32506"/>
    <cellStyle name="RowTitles-Detail 3 2 2 2 3 4" xfId="32507"/>
    <cellStyle name="RowTitles-Detail 3 2 2 2 3 4 2" xfId="32508"/>
    <cellStyle name="RowTitles-Detail 3 2 2 2 3 5" xfId="32509"/>
    <cellStyle name="RowTitles-Detail 3 2 2 2 3 5 2" xfId="32510"/>
    <cellStyle name="RowTitles-Detail 3 2 2 2 3 5 2 2" xfId="32511"/>
    <cellStyle name="RowTitles-Detail 3 2 2 2 3 5 3" xfId="32512"/>
    <cellStyle name="RowTitles-Detail 3 2 2 2 3 6" xfId="32513"/>
    <cellStyle name="RowTitles-Detail 3 2 2 2 3 6 2" xfId="32514"/>
    <cellStyle name="RowTitles-Detail 3 2 2 2 3 6 2 2" xfId="32515"/>
    <cellStyle name="RowTitles-Detail 3 2 2 2 3 7" xfId="32516"/>
    <cellStyle name="RowTitles-Detail 3 2 2 2 3 7 2" xfId="32517"/>
    <cellStyle name="RowTitles-Detail 3 2 2 2 3 8" xfId="32518"/>
    <cellStyle name="RowTitles-Detail 3 2 2 2 4" xfId="32519"/>
    <cellStyle name="RowTitles-Detail 3 2 2 2 4 2" xfId="32520"/>
    <cellStyle name="RowTitles-Detail 3 2 2 2 4 2 2" xfId="32521"/>
    <cellStyle name="RowTitles-Detail 3 2 2 2 4 2 2 2" xfId="32522"/>
    <cellStyle name="RowTitles-Detail 3 2 2 2 4 2 2 2 2" xfId="32523"/>
    <cellStyle name="RowTitles-Detail 3 2 2 2 4 2 2 3" xfId="32524"/>
    <cellStyle name="RowTitles-Detail 3 2 2 2 4 2 3" xfId="32525"/>
    <cellStyle name="RowTitles-Detail 3 2 2 2 4 2 3 2" xfId="32526"/>
    <cellStyle name="RowTitles-Detail 3 2 2 2 4 2 3 2 2" xfId="32527"/>
    <cellStyle name="RowTitles-Detail 3 2 2 2 4 2 4" xfId="32528"/>
    <cellStyle name="RowTitles-Detail 3 2 2 2 4 2 4 2" xfId="32529"/>
    <cellStyle name="RowTitles-Detail 3 2 2 2 4 2 5" xfId="32530"/>
    <cellStyle name="RowTitles-Detail 3 2 2 2 4 3" xfId="32531"/>
    <cellStyle name="RowTitles-Detail 3 2 2 2 4 3 2" xfId="32532"/>
    <cellStyle name="RowTitles-Detail 3 2 2 2 4 3 2 2" xfId="32533"/>
    <cellStyle name="RowTitles-Detail 3 2 2 2 4 3 2 2 2" xfId="32534"/>
    <cellStyle name="RowTitles-Detail 3 2 2 2 4 3 2 3" xfId="32535"/>
    <cellStyle name="RowTitles-Detail 3 2 2 2 4 3 3" xfId="32536"/>
    <cellStyle name="RowTitles-Detail 3 2 2 2 4 3 3 2" xfId="32537"/>
    <cellStyle name="RowTitles-Detail 3 2 2 2 4 3 3 2 2" xfId="32538"/>
    <cellStyle name="RowTitles-Detail 3 2 2 2 4 3 4" xfId="32539"/>
    <cellStyle name="RowTitles-Detail 3 2 2 2 4 3 4 2" xfId="32540"/>
    <cellStyle name="RowTitles-Detail 3 2 2 2 4 3 5" xfId="32541"/>
    <cellStyle name="RowTitles-Detail 3 2 2 2 4 4" xfId="32542"/>
    <cellStyle name="RowTitles-Detail 3 2 2 2 4 4 2" xfId="32543"/>
    <cellStyle name="RowTitles-Detail 3 2 2 2 4 4 2 2" xfId="32544"/>
    <cellStyle name="RowTitles-Detail 3 2 2 2 4 4 3" xfId="32545"/>
    <cellStyle name="RowTitles-Detail 3 2 2 2 4 5" xfId="32546"/>
    <cellStyle name="RowTitles-Detail 3 2 2 2 4 5 2" xfId="32547"/>
    <cellStyle name="RowTitles-Detail 3 2 2 2 4 5 2 2" xfId="32548"/>
    <cellStyle name="RowTitles-Detail 3 2 2 2 4 6" xfId="32549"/>
    <cellStyle name="RowTitles-Detail 3 2 2 2 4 6 2" xfId="32550"/>
    <cellStyle name="RowTitles-Detail 3 2 2 2 4 7" xfId="32551"/>
    <cellStyle name="RowTitles-Detail 3 2 2 2 5" xfId="32552"/>
    <cellStyle name="RowTitles-Detail 3 2 2 2 5 2" xfId="32553"/>
    <cellStyle name="RowTitles-Detail 3 2 2 2 5 2 2" xfId="32554"/>
    <cellStyle name="RowTitles-Detail 3 2 2 2 5 2 2 2" xfId="32555"/>
    <cellStyle name="RowTitles-Detail 3 2 2 2 5 2 2 2 2" xfId="32556"/>
    <cellStyle name="RowTitles-Detail 3 2 2 2 5 2 2 3" xfId="32557"/>
    <cellStyle name="RowTitles-Detail 3 2 2 2 5 2 3" xfId="32558"/>
    <cellStyle name="RowTitles-Detail 3 2 2 2 5 2 3 2" xfId="32559"/>
    <cellStyle name="RowTitles-Detail 3 2 2 2 5 2 3 2 2" xfId="32560"/>
    <cellStyle name="RowTitles-Detail 3 2 2 2 5 2 4" xfId="32561"/>
    <cellStyle name="RowTitles-Detail 3 2 2 2 5 2 4 2" xfId="32562"/>
    <cellStyle name="RowTitles-Detail 3 2 2 2 5 2 5" xfId="32563"/>
    <cellStyle name="RowTitles-Detail 3 2 2 2 5 3" xfId="32564"/>
    <cellStyle name="RowTitles-Detail 3 2 2 2 5 3 2" xfId="32565"/>
    <cellStyle name="RowTitles-Detail 3 2 2 2 5 3 2 2" xfId="32566"/>
    <cellStyle name="RowTitles-Detail 3 2 2 2 5 3 2 2 2" xfId="32567"/>
    <cellStyle name="RowTitles-Detail 3 2 2 2 5 3 2 3" xfId="32568"/>
    <cellStyle name="RowTitles-Detail 3 2 2 2 5 3 3" xfId="32569"/>
    <cellStyle name="RowTitles-Detail 3 2 2 2 5 3 3 2" xfId="32570"/>
    <cellStyle name="RowTitles-Detail 3 2 2 2 5 3 3 2 2" xfId="32571"/>
    <cellStyle name="RowTitles-Detail 3 2 2 2 5 3 4" xfId="32572"/>
    <cellStyle name="RowTitles-Detail 3 2 2 2 5 3 4 2" xfId="32573"/>
    <cellStyle name="RowTitles-Detail 3 2 2 2 5 3 5" xfId="32574"/>
    <cellStyle name="RowTitles-Detail 3 2 2 2 5 4" xfId="32575"/>
    <cellStyle name="RowTitles-Detail 3 2 2 2 5 4 2" xfId="32576"/>
    <cellStyle name="RowTitles-Detail 3 2 2 2 5 4 2 2" xfId="32577"/>
    <cellStyle name="RowTitles-Detail 3 2 2 2 5 4 3" xfId="32578"/>
    <cellStyle name="RowTitles-Detail 3 2 2 2 5 5" xfId="32579"/>
    <cellStyle name="RowTitles-Detail 3 2 2 2 5 5 2" xfId="32580"/>
    <cellStyle name="RowTitles-Detail 3 2 2 2 5 5 2 2" xfId="32581"/>
    <cellStyle name="RowTitles-Detail 3 2 2 2 5 6" xfId="32582"/>
    <cellStyle name="RowTitles-Detail 3 2 2 2 5 6 2" xfId="32583"/>
    <cellStyle name="RowTitles-Detail 3 2 2 2 5 7" xfId="32584"/>
    <cellStyle name="RowTitles-Detail 3 2 2 2 6" xfId="32585"/>
    <cellStyle name="RowTitles-Detail 3 2 2 2 6 2" xfId="32586"/>
    <cellStyle name="RowTitles-Detail 3 2 2 2 6 2 2" xfId="32587"/>
    <cellStyle name="RowTitles-Detail 3 2 2 2 6 2 2 2" xfId="32588"/>
    <cellStyle name="RowTitles-Detail 3 2 2 2 6 2 2 2 2" xfId="32589"/>
    <cellStyle name="RowTitles-Detail 3 2 2 2 6 2 2 3" xfId="32590"/>
    <cellStyle name="RowTitles-Detail 3 2 2 2 6 2 3" xfId="32591"/>
    <cellStyle name="RowTitles-Detail 3 2 2 2 6 2 3 2" xfId="32592"/>
    <cellStyle name="RowTitles-Detail 3 2 2 2 6 2 3 2 2" xfId="32593"/>
    <cellStyle name="RowTitles-Detail 3 2 2 2 6 2 4" xfId="32594"/>
    <cellStyle name="RowTitles-Detail 3 2 2 2 6 2 4 2" xfId="32595"/>
    <cellStyle name="RowTitles-Detail 3 2 2 2 6 2 5" xfId="32596"/>
    <cellStyle name="RowTitles-Detail 3 2 2 2 6 3" xfId="32597"/>
    <cellStyle name="RowTitles-Detail 3 2 2 2 6 3 2" xfId="32598"/>
    <cellStyle name="RowTitles-Detail 3 2 2 2 6 3 2 2" xfId="32599"/>
    <cellStyle name="RowTitles-Detail 3 2 2 2 6 3 2 2 2" xfId="32600"/>
    <cellStyle name="RowTitles-Detail 3 2 2 2 6 3 2 3" xfId="32601"/>
    <cellStyle name="RowTitles-Detail 3 2 2 2 6 3 3" xfId="32602"/>
    <cellStyle name="RowTitles-Detail 3 2 2 2 6 3 3 2" xfId="32603"/>
    <cellStyle name="RowTitles-Detail 3 2 2 2 6 3 3 2 2" xfId="32604"/>
    <cellStyle name="RowTitles-Detail 3 2 2 2 6 3 4" xfId="32605"/>
    <cellStyle name="RowTitles-Detail 3 2 2 2 6 3 4 2" xfId="32606"/>
    <cellStyle name="RowTitles-Detail 3 2 2 2 6 3 5" xfId="32607"/>
    <cellStyle name="RowTitles-Detail 3 2 2 2 6 4" xfId="32608"/>
    <cellStyle name="RowTitles-Detail 3 2 2 2 6 4 2" xfId="32609"/>
    <cellStyle name="RowTitles-Detail 3 2 2 2 6 4 2 2" xfId="32610"/>
    <cellStyle name="RowTitles-Detail 3 2 2 2 6 4 3" xfId="32611"/>
    <cellStyle name="RowTitles-Detail 3 2 2 2 6 5" xfId="32612"/>
    <cellStyle name="RowTitles-Detail 3 2 2 2 6 5 2" xfId="32613"/>
    <cellStyle name="RowTitles-Detail 3 2 2 2 6 5 2 2" xfId="32614"/>
    <cellStyle name="RowTitles-Detail 3 2 2 2 6 6" xfId="32615"/>
    <cellStyle name="RowTitles-Detail 3 2 2 2 6 6 2" xfId="32616"/>
    <cellStyle name="RowTitles-Detail 3 2 2 2 6 7" xfId="32617"/>
    <cellStyle name="RowTitles-Detail 3 2 2 2 7" xfId="32618"/>
    <cellStyle name="RowTitles-Detail 3 2 2 2 7 2" xfId="32619"/>
    <cellStyle name="RowTitles-Detail 3 2 2 2 7 2 2" xfId="32620"/>
    <cellStyle name="RowTitles-Detail 3 2 2 2 7 2 2 2" xfId="32621"/>
    <cellStyle name="RowTitles-Detail 3 2 2 2 7 2 3" xfId="32622"/>
    <cellStyle name="RowTitles-Detail 3 2 2 2 7 3" xfId="32623"/>
    <cellStyle name="RowTitles-Detail 3 2 2 2 7 3 2" xfId="32624"/>
    <cellStyle name="RowTitles-Detail 3 2 2 2 7 3 2 2" xfId="32625"/>
    <cellStyle name="RowTitles-Detail 3 2 2 2 7 4" xfId="32626"/>
    <cellStyle name="RowTitles-Detail 3 2 2 2 7 4 2" xfId="32627"/>
    <cellStyle name="RowTitles-Detail 3 2 2 2 7 5" xfId="32628"/>
    <cellStyle name="RowTitles-Detail 3 2 2 2 8" xfId="32629"/>
    <cellStyle name="RowTitles-Detail 3 2 2 2 8 2" xfId="32630"/>
    <cellStyle name="RowTitles-Detail 3 2 2 2 9" xfId="32631"/>
    <cellStyle name="RowTitles-Detail 3 2 2 2 9 2" xfId="32632"/>
    <cellStyle name="RowTitles-Detail 3 2 2 2 9 2 2" xfId="32633"/>
    <cellStyle name="RowTitles-Detail 3 2 2 2_STUD aligned by INSTIT" xfId="32634"/>
    <cellStyle name="RowTitles-Detail 3 2 2 3" xfId="32635"/>
    <cellStyle name="RowTitles-Detail 3 2 2 3 2" xfId="32636"/>
    <cellStyle name="RowTitles-Detail 3 2 2 3 2 2" xfId="32637"/>
    <cellStyle name="RowTitles-Detail 3 2 2 3 2 2 2" xfId="32638"/>
    <cellStyle name="RowTitles-Detail 3 2 2 3 2 2 2 2" xfId="32639"/>
    <cellStyle name="RowTitles-Detail 3 2 2 3 2 2 2 2 2" xfId="32640"/>
    <cellStyle name="RowTitles-Detail 3 2 2 3 2 2 2 3" xfId="32641"/>
    <cellStyle name="RowTitles-Detail 3 2 2 3 2 2 3" xfId="32642"/>
    <cellStyle name="RowTitles-Detail 3 2 2 3 2 2 3 2" xfId="32643"/>
    <cellStyle name="RowTitles-Detail 3 2 2 3 2 2 3 2 2" xfId="32644"/>
    <cellStyle name="RowTitles-Detail 3 2 2 3 2 2 4" xfId="32645"/>
    <cellStyle name="RowTitles-Detail 3 2 2 3 2 2 4 2" xfId="32646"/>
    <cellStyle name="RowTitles-Detail 3 2 2 3 2 2 5" xfId="32647"/>
    <cellStyle name="RowTitles-Detail 3 2 2 3 2 3" xfId="32648"/>
    <cellStyle name="RowTitles-Detail 3 2 2 3 2 3 2" xfId="32649"/>
    <cellStyle name="RowTitles-Detail 3 2 2 3 2 3 2 2" xfId="32650"/>
    <cellStyle name="RowTitles-Detail 3 2 2 3 2 3 2 2 2" xfId="32651"/>
    <cellStyle name="RowTitles-Detail 3 2 2 3 2 3 2 3" xfId="32652"/>
    <cellStyle name="RowTitles-Detail 3 2 2 3 2 3 3" xfId="32653"/>
    <cellStyle name="RowTitles-Detail 3 2 2 3 2 3 3 2" xfId="32654"/>
    <cellStyle name="RowTitles-Detail 3 2 2 3 2 3 3 2 2" xfId="32655"/>
    <cellStyle name="RowTitles-Detail 3 2 2 3 2 3 4" xfId="32656"/>
    <cellStyle name="RowTitles-Detail 3 2 2 3 2 3 4 2" xfId="32657"/>
    <cellStyle name="RowTitles-Detail 3 2 2 3 2 3 5" xfId="32658"/>
    <cellStyle name="RowTitles-Detail 3 2 2 3 2 4" xfId="32659"/>
    <cellStyle name="RowTitles-Detail 3 2 2 3 2 4 2" xfId="32660"/>
    <cellStyle name="RowTitles-Detail 3 2 2 3 2 5" xfId="32661"/>
    <cellStyle name="RowTitles-Detail 3 2 2 3 2 5 2" xfId="32662"/>
    <cellStyle name="RowTitles-Detail 3 2 2 3 2 5 2 2" xfId="32663"/>
    <cellStyle name="RowTitles-Detail 3 2 2 3 2 5 3" xfId="32664"/>
    <cellStyle name="RowTitles-Detail 3 2 2 3 2 6" xfId="32665"/>
    <cellStyle name="RowTitles-Detail 3 2 2 3 2 6 2" xfId="32666"/>
    <cellStyle name="RowTitles-Detail 3 2 2 3 2 6 2 2" xfId="32667"/>
    <cellStyle name="RowTitles-Detail 3 2 2 3 2 7" xfId="32668"/>
    <cellStyle name="RowTitles-Detail 3 2 2 3 2 7 2" xfId="32669"/>
    <cellStyle name="RowTitles-Detail 3 2 2 3 2 8" xfId="32670"/>
    <cellStyle name="RowTitles-Detail 3 2 2 3 3" xfId="32671"/>
    <cellStyle name="RowTitles-Detail 3 2 2 3 3 2" xfId="32672"/>
    <cellStyle name="RowTitles-Detail 3 2 2 3 3 2 2" xfId="32673"/>
    <cellStyle name="RowTitles-Detail 3 2 2 3 3 2 2 2" xfId="32674"/>
    <cellStyle name="RowTitles-Detail 3 2 2 3 3 2 2 2 2" xfId="32675"/>
    <cellStyle name="RowTitles-Detail 3 2 2 3 3 2 2 3" xfId="32676"/>
    <cellStyle name="RowTitles-Detail 3 2 2 3 3 2 3" xfId="32677"/>
    <cellStyle name="RowTitles-Detail 3 2 2 3 3 2 3 2" xfId="32678"/>
    <cellStyle name="RowTitles-Detail 3 2 2 3 3 2 3 2 2" xfId="32679"/>
    <cellStyle name="RowTitles-Detail 3 2 2 3 3 2 4" xfId="32680"/>
    <cellStyle name="RowTitles-Detail 3 2 2 3 3 2 4 2" xfId="32681"/>
    <cellStyle name="RowTitles-Detail 3 2 2 3 3 2 5" xfId="32682"/>
    <cellStyle name="RowTitles-Detail 3 2 2 3 3 3" xfId="32683"/>
    <cellStyle name="RowTitles-Detail 3 2 2 3 3 3 2" xfId="32684"/>
    <cellStyle name="RowTitles-Detail 3 2 2 3 3 3 2 2" xfId="32685"/>
    <cellStyle name="RowTitles-Detail 3 2 2 3 3 3 2 2 2" xfId="32686"/>
    <cellStyle name="RowTitles-Detail 3 2 2 3 3 3 2 3" xfId="32687"/>
    <cellStyle name="RowTitles-Detail 3 2 2 3 3 3 3" xfId="32688"/>
    <cellStyle name="RowTitles-Detail 3 2 2 3 3 3 3 2" xfId="32689"/>
    <cellStyle name="RowTitles-Detail 3 2 2 3 3 3 3 2 2" xfId="32690"/>
    <cellStyle name="RowTitles-Detail 3 2 2 3 3 3 4" xfId="32691"/>
    <cellStyle name="RowTitles-Detail 3 2 2 3 3 3 4 2" xfId="32692"/>
    <cellStyle name="RowTitles-Detail 3 2 2 3 3 3 5" xfId="32693"/>
    <cellStyle name="RowTitles-Detail 3 2 2 3 3 4" xfId="32694"/>
    <cellStyle name="RowTitles-Detail 3 2 2 3 3 4 2" xfId="32695"/>
    <cellStyle name="RowTitles-Detail 3 2 2 3 3 5" xfId="32696"/>
    <cellStyle name="RowTitles-Detail 3 2 2 3 3 5 2" xfId="32697"/>
    <cellStyle name="RowTitles-Detail 3 2 2 3 3 5 2 2" xfId="32698"/>
    <cellStyle name="RowTitles-Detail 3 2 2 3 4" xfId="32699"/>
    <cellStyle name="RowTitles-Detail 3 2 2 3 4 2" xfId="32700"/>
    <cellStyle name="RowTitles-Detail 3 2 2 3 4 2 2" xfId="32701"/>
    <cellStyle name="RowTitles-Detail 3 2 2 3 4 2 2 2" xfId="32702"/>
    <cellStyle name="RowTitles-Detail 3 2 2 3 4 2 2 2 2" xfId="32703"/>
    <cellStyle name="RowTitles-Detail 3 2 2 3 4 2 2 3" xfId="32704"/>
    <cellStyle name="RowTitles-Detail 3 2 2 3 4 2 3" xfId="32705"/>
    <cellStyle name="RowTitles-Detail 3 2 2 3 4 2 3 2" xfId="32706"/>
    <cellStyle name="RowTitles-Detail 3 2 2 3 4 2 3 2 2" xfId="32707"/>
    <cellStyle name="RowTitles-Detail 3 2 2 3 4 2 4" xfId="32708"/>
    <cellStyle name="RowTitles-Detail 3 2 2 3 4 2 4 2" xfId="32709"/>
    <cellStyle name="RowTitles-Detail 3 2 2 3 4 2 5" xfId="32710"/>
    <cellStyle name="RowTitles-Detail 3 2 2 3 4 3" xfId="32711"/>
    <cellStyle name="RowTitles-Detail 3 2 2 3 4 3 2" xfId="32712"/>
    <cellStyle name="RowTitles-Detail 3 2 2 3 4 3 2 2" xfId="32713"/>
    <cellStyle name="RowTitles-Detail 3 2 2 3 4 3 2 2 2" xfId="32714"/>
    <cellStyle name="RowTitles-Detail 3 2 2 3 4 3 2 3" xfId="32715"/>
    <cellStyle name="RowTitles-Detail 3 2 2 3 4 3 3" xfId="32716"/>
    <cellStyle name="RowTitles-Detail 3 2 2 3 4 3 3 2" xfId="32717"/>
    <cellStyle name="RowTitles-Detail 3 2 2 3 4 3 3 2 2" xfId="32718"/>
    <cellStyle name="RowTitles-Detail 3 2 2 3 4 3 4" xfId="32719"/>
    <cellStyle name="RowTitles-Detail 3 2 2 3 4 3 4 2" xfId="32720"/>
    <cellStyle name="RowTitles-Detail 3 2 2 3 4 3 5" xfId="32721"/>
    <cellStyle name="RowTitles-Detail 3 2 2 3 4 4" xfId="32722"/>
    <cellStyle name="RowTitles-Detail 3 2 2 3 4 4 2" xfId="32723"/>
    <cellStyle name="RowTitles-Detail 3 2 2 3 4 4 2 2" xfId="32724"/>
    <cellStyle name="RowTitles-Detail 3 2 2 3 4 4 3" xfId="32725"/>
    <cellStyle name="RowTitles-Detail 3 2 2 3 4 5" xfId="32726"/>
    <cellStyle name="RowTitles-Detail 3 2 2 3 4 5 2" xfId="32727"/>
    <cellStyle name="RowTitles-Detail 3 2 2 3 4 5 2 2" xfId="32728"/>
    <cellStyle name="RowTitles-Detail 3 2 2 3 4 6" xfId="32729"/>
    <cellStyle name="RowTitles-Detail 3 2 2 3 4 6 2" xfId="32730"/>
    <cellStyle name="RowTitles-Detail 3 2 2 3 4 7" xfId="32731"/>
    <cellStyle name="RowTitles-Detail 3 2 2 3 5" xfId="32732"/>
    <cellStyle name="RowTitles-Detail 3 2 2 3 5 2" xfId="32733"/>
    <cellStyle name="RowTitles-Detail 3 2 2 3 5 2 2" xfId="32734"/>
    <cellStyle name="RowTitles-Detail 3 2 2 3 5 2 2 2" xfId="32735"/>
    <cellStyle name="RowTitles-Detail 3 2 2 3 5 2 2 2 2" xfId="32736"/>
    <cellStyle name="RowTitles-Detail 3 2 2 3 5 2 2 3" xfId="32737"/>
    <cellStyle name="RowTitles-Detail 3 2 2 3 5 2 3" xfId="32738"/>
    <cellStyle name="RowTitles-Detail 3 2 2 3 5 2 3 2" xfId="32739"/>
    <cellStyle name="RowTitles-Detail 3 2 2 3 5 2 3 2 2" xfId="32740"/>
    <cellStyle name="RowTitles-Detail 3 2 2 3 5 2 4" xfId="32741"/>
    <cellStyle name="RowTitles-Detail 3 2 2 3 5 2 4 2" xfId="32742"/>
    <cellStyle name="RowTitles-Detail 3 2 2 3 5 2 5" xfId="32743"/>
    <cellStyle name="RowTitles-Detail 3 2 2 3 5 3" xfId="32744"/>
    <cellStyle name="RowTitles-Detail 3 2 2 3 5 3 2" xfId="32745"/>
    <cellStyle name="RowTitles-Detail 3 2 2 3 5 3 2 2" xfId="32746"/>
    <cellStyle name="RowTitles-Detail 3 2 2 3 5 3 2 2 2" xfId="32747"/>
    <cellStyle name="RowTitles-Detail 3 2 2 3 5 3 2 3" xfId="32748"/>
    <cellStyle name="RowTitles-Detail 3 2 2 3 5 3 3" xfId="32749"/>
    <cellStyle name="RowTitles-Detail 3 2 2 3 5 3 3 2" xfId="32750"/>
    <cellStyle name="RowTitles-Detail 3 2 2 3 5 3 3 2 2" xfId="32751"/>
    <cellStyle name="RowTitles-Detail 3 2 2 3 5 3 4" xfId="32752"/>
    <cellStyle name="RowTitles-Detail 3 2 2 3 5 3 4 2" xfId="32753"/>
    <cellStyle name="RowTitles-Detail 3 2 2 3 5 3 5" xfId="32754"/>
    <cellStyle name="RowTitles-Detail 3 2 2 3 5 4" xfId="32755"/>
    <cellStyle name="RowTitles-Detail 3 2 2 3 5 4 2" xfId="32756"/>
    <cellStyle name="RowTitles-Detail 3 2 2 3 5 4 2 2" xfId="32757"/>
    <cellStyle name="RowTitles-Detail 3 2 2 3 5 4 3" xfId="32758"/>
    <cellStyle name="RowTitles-Detail 3 2 2 3 5 5" xfId="32759"/>
    <cellStyle name="RowTitles-Detail 3 2 2 3 5 5 2" xfId="32760"/>
    <cellStyle name="RowTitles-Detail 3 2 2 3 5 5 2 2" xfId="32761"/>
    <cellStyle name="RowTitles-Detail 3 2 2 3 5 6" xfId="32762"/>
    <cellStyle name="RowTitles-Detail 3 2 2 3 5 6 2" xfId="32763"/>
    <cellStyle name="RowTitles-Detail 3 2 2 3 5 7" xfId="32764"/>
    <cellStyle name="RowTitles-Detail 3 2 2 3 6" xfId="32765"/>
    <cellStyle name="RowTitles-Detail 3 2 2 3 6 2" xfId="32766"/>
    <cellStyle name="RowTitles-Detail 3 2 2 3 6 2 2" xfId="32767"/>
    <cellStyle name="RowTitles-Detail 3 2 2 3 6 2 2 2" xfId="32768"/>
    <cellStyle name="RowTitles-Detail 3 2 2 3 6 2 2 2 2" xfId="32769"/>
    <cellStyle name="RowTitles-Detail 3 2 2 3 6 2 2 3" xfId="32770"/>
    <cellStyle name="RowTitles-Detail 3 2 2 3 6 2 3" xfId="32771"/>
    <cellStyle name="RowTitles-Detail 3 2 2 3 6 2 3 2" xfId="32772"/>
    <cellStyle name="RowTitles-Detail 3 2 2 3 6 2 3 2 2" xfId="32773"/>
    <cellStyle name="RowTitles-Detail 3 2 2 3 6 2 4" xfId="32774"/>
    <cellStyle name="RowTitles-Detail 3 2 2 3 6 2 4 2" xfId="32775"/>
    <cellStyle name="RowTitles-Detail 3 2 2 3 6 2 5" xfId="32776"/>
    <cellStyle name="RowTitles-Detail 3 2 2 3 6 3" xfId="32777"/>
    <cellStyle name="RowTitles-Detail 3 2 2 3 6 3 2" xfId="32778"/>
    <cellStyle name="RowTitles-Detail 3 2 2 3 6 3 2 2" xfId="32779"/>
    <cellStyle name="RowTitles-Detail 3 2 2 3 6 3 2 2 2" xfId="32780"/>
    <cellStyle name="RowTitles-Detail 3 2 2 3 6 3 2 3" xfId="32781"/>
    <cellStyle name="RowTitles-Detail 3 2 2 3 6 3 3" xfId="32782"/>
    <cellStyle name="RowTitles-Detail 3 2 2 3 6 3 3 2" xfId="32783"/>
    <cellStyle name="RowTitles-Detail 3 2 2 3 6 3 3 2 2" xfId="32784"/>
    <cellStyle name="RowTitles-Detail 3 2 2 3 6 3 4" xfId="32785"/>
    <cellStyle name="RowTitles-Detail 3 2 2 3 6 3 4 2" xfId="32786"/>
    <cellStyle name="RowTitles-Detail 3 2 2 3 6 3 5" xfId="32787"/>
    <cellStyle name="RowTitles-Detail 3 2 2 3 6 4" xfId="32788"/>
    <cellStyle name="RowTitles-Detail 3 2 2 3 6 4 2" xfId="32789"/>
    <cellStyle name="RowTitles-Detail 3 2 2 3 6 4 2 2" xfId="32790"/>
    <cellStyle name="RowTitles-Detail 3 2 2 3 6 4 3" xfId="32791"/>
    <cellStyle name="RowTitles-Detail 3 2 2 3 6 5" xfId="32792"/>
    <cellStyle name="RowTitles-Detail 3 2 2 3 6 5 2" xfId="32793"/>
    <cellStyle name="RowTitles-Detail 3 2 2 3 6 5 2 2" xfId="32794"/>
    <cellStyle name="RowTitles-Detail 3 2 2 3 6 6" xfId="32795"/>
    <cellStyle name="RowTitles-Detail 3 2 2 3 6 6 2" xfId="32796"/>
    <cellStyle name="RowTitles-Detail 3 2 2 3 6 7" xfId="32797"/>
    <cellStyle name="RowTitles-Detail 3 2 2 3 7" xfId="32798"/>
    <cellStyle name="RowTitles-Detail 3 2 2 3 7 2" xfId="32799"/>
    <cellStyle name="RowTitles-Detail 3 2 2 3 7 2 2" xfId="32800"/>
    <cellStyle name="RowTitles-Detail 3 2 2 3 7 2 2 2" xfId="32801"/>
    <cellStyle name="RowTitles-Detail 3 2 2 3 7 2 3" xfId="32802"/>
    <cellStyle name="RowTitles-Detail 3 2 2 3 7 3" xfId="32803"/>
    <cellStyle name="RowTitles-Detail 3 2 2 3 7 3 2" xfId="32804"/>
    <cellStyle name="RowTitles-Detail 3 2 2 3 7 3 2 2" xfId="32805"/>
    <cellStyle name="RowTitles-Detail 3 2 2 3 7 4" xfId="32806"/>
    <cellStyle name="RowTitles-Detail 3 2 2 3 7 4 2" xfId="32807"/>
    <cellStyle name="RowTitles-Detail 3 2 2 3 7 5" xfId="32808"/>
    <cellStyle name="RowTitles-Detail 3 2 2 3 8" xfId="32809"/>
    <cellStyle name="RowTitles-Detail 3 2 2 3 8 2" xfId="32810"/>
    <cellStyle name="RowTitles-Detail 3 2 2 3 8 2 2" xfId="32811"/>
    <cellStyle name="RowTitles-Detail 3 2 2 3 8 2 2 2" xfId="32812"/>
    <cellStyle name="RowTitles-Detail 3 2 2 3 8 2 3" xfId="32813"/>
    <cellStyle name="RowTitles-Detail 3 2 2 3 8 3" xfId="32814"/>
    <cellStyle name="RowTitles-Detail 3 2 2 3 8 3 2" xfId="32815"/>
    <cellStyle name="RowTitles-Detail 3 2 2 3 8 3 2 2" xfId="32816"/>
    <cellStyle name="RowTitles-Detail 3 2 2 3 8 4" xfId="32817"/>
    <cellStyle name="RowTitles-Detail 3 2 2 3 8 4 2" xfId="32818"/>
    <cellStyle name="RowTitles-Detail 3 2 2 3 8 5" xfId="32819"/>
    <cellStyle name="RowTitles-Detail 3 2 2 3 9" xfId="32820"/>
    <cellStyle name="RowTitles-Detail 3 2 2 3 9 2" xfId="32821"/>
    <cellStyle name="RowTitles-Detail 3 2 2 3 9 2 2" xfId="32822"/>
    <cellStyle name="RowTitles-Detail 3 2 2 3_STUD aligned by INSTIT" xfId="32823"/>
    <cellStyle name="RowTitles-Detail 3 2 2 4" xfId="32824"/>
    <cellStyle name="RowTitles-Detail 3 2 2 4 2" xfId="32825"/>
    <cellStyle name="RowTitles-Detail 3 2 2 4 2 2" xfId="32826"/>
    <cellStyle name="RowTitles-Detail 3 2 2 4 2 2 2" xfId="32827"/>
    <cellStyle name="RowTitles-Detail 3 2 2 4 2 2 2 2" xfId="32828"/>
    <cellStyle name="RowTitles-Detail 3 2 2 4 2 2 2 2 2" xfId="32829"/>
    <cellStyle name="RowTitles-Detail 3 2 2 4 2 2 2 3" xfId="32830"/>
    <cellStyle name="RowTitles-Detail 3 2 2 4 2 2 3" xfId="32831"/>
    <cellStyle name="RowTitles-Detail 3 2 2 4 2 2 3 2" xfId="32832"/>
    <cellStyle name="RowTitles-Detail 3 2 2 4 2 2 3 2 2" xfId="32833"/>
    <cellStyle name="RowTitles-Detail 3 2 2 4 2 2 4" xfId="32834"/>
    <cellStyle name="RowTitles-Detail 3 2 2 4 2 2 4 2" xfId="32835"/>
    <cellStyle name="RowTitles-Detail 3 2 2 4 2 2 5" xfId="32836"/>
    <cellStyle name="RowTitles-Detail 3 2 2 4 2 3" xfId="32837"/>
    <cellStyle name="RowTitles-Detail 3 2 2 4 2 3 2" xfId="32838"/>
    <cellStyle name="RowTitles-Detail 3 2 2 4 2 3 2 2" xfId="32839"/>
    <cellStyle name="RowTitles-Detail 3 2 2 4 2 3 2 2 2" xfId="32840"/>
    <cellStyle name="RowTitles-Detail 3 2 2 4 2 3 2 3" xfId="32841"/>
    <cellStyle name="RowTitles-Detail 3 2 2 4 2 3 3" xfId="32842"/>
    <cellStyle name="RowTitles-Detail 3 2 2 4 2 3 3 2" xfId="32843"/>
    <cellStyle name="RowTitles-Detail 3 2 2 4 2 3 3 2 2" xfId="32844"/>
    <cellStyle name="RowTitles-Detail 3 2 2 4 2 3 4" xfId="32845"/>
    <cellStyle name="RowTitles-Detail 3 2 2 4 2 3 4 2" xfId="32846"/>
    <cellStyle name="RowTitles-Detail 3 2 2 4 2 3 5" xfId="32847"/>
    <cellStyle name="RowTitles-Detail 3 2 2 4 2 4" xfId="32848"/>
    <cellStyle name="RowTitles-Detail 3 2 2 4 2 4 2" xfId="32849"/>
    <cellStyle name="RowTitles-Detail 3 2 2 4 2 5" xfId="32850"/>
    <cellStyle name="RowTitles-Detail 3 2 2 4 2 5 2" xfId="32851"/>
    <cellStyle name="RowTitles-Detail 3 2 2 4 2 5 2 2" xfId="32852"/>
    <cellStyle name="RowTitles-Detail 3 2 2 4 2 5 3" xfId="32853"/>
    <cellStyle name="RowTitles-Detail 3 2 2 4 2 6" xfId="32854"/>
    <cellStyle name="RowTitles-Detail 3 2 2 4 2 6 2" xfId="32855"/>
    <cellStyle name="RowTitles-Detail 3 2 2 4 2 6 2 2" xfId="32856"/>
    <cellStyle name="RowTitles-Detail 3 2 2 4 3" xfId="32857"/>
    <cellStyle name="RowTitles-Detail 3 2 2 4 3 2" xfId="32858"/>
    <cellStyle name="RowTitles-Detail 3 2 2 4 3 2 2" xfId="32859"/>
    <cellStyle name="RowTitles-Detail 3 2 2 4 3 2 2 2" xfId="32860"/>
    <cellStyle name="RowTitles-Detail 3 2 2 4 3 2 2 2 2" xfId="32861"/>
    <cellStyle name="RowTitles-Detail 3 2 2 4 3 2 2 3" xfId="32862"/>
    <cellStyle name="RowTitles-Detail 3 2 2 4 3 2 3" xfId="32863"/>
    <cellStyle name="RowTitles-Detail 3 2 2 4 3 2 3 2" xfId="32864"/>
    <cellStyle name="RowTitles-Detail 3 2 2 4 3 2 3 2 2" xfId="32865"/>
    <cellStyle name="RowTitles-Detail 3 2 2 4 3 2 4" xfId="32866"/>
    <cellStyle name="RowTitles-Detail 3 2 2 4 3 2 4 2" xfId="32867"/>
    <cellStyle name="RowTitles-Detail 3 2 2 4 3 2 5" xfId="32868"/>
    <cellStyle name="RowTitles-Detail 3 2 2 4 3 3" xfId="32869"/>
    <cellStyle name="RowTitles-Detail 3 2 2 4 3 3 2" xfId="32870"/>
    <cellStyle name="RowTitles-Detail 3 2 2 4 3 3 2 2" xfId="32871"/>
    <cellStyle name="RowTitles-Detail 3 2 2 4 3 3 2 2 2" xfId="32872"/>
    <cellStyle name="RowTitles-Detail 3 2 2 4 3 3 2 3" xfId="32873"/>
    <cellStyle name="RowTitles-Detail 3 2 2 4 3 3 3" xfId="32874"/>
    <cellStyle name="RowTitles-Detail 3 2 2 4 3 3 3 2" xfId="32875"/>
    <cellStyle name="RowTitles-Detail 3 2 2 4 3 3 3 2 2" xfId="32876"/>
    <cellStyle name="RowTitles-Detail 3 2 2 4 3 3 4" xfId="32877"/>
    <cellStyle name="RowTitles-Detail 3 2 2 4 3 3 4 2" xfId="32878"/>
    <cellStyle name="RowTitles-Detail 3 2 2 4 3 3 5" xfId="32879"/>
    <cellStyle name="RowTitles-Detail 3 2 2 4 3 4" xfId="32880"/>
    <cellStyle name="RowTitles-Detail 3 2 2 4 3 4 2" xfId="32881"/>
    <cellStyle name="RowTitles-Detail 3 2 2 4 3 5" xfId="32882"/>
    <cellStyle name="RowTitles-Detail 3 2 2 4 3 5 2" xfId="32883"/>
    <cellStyle name="RowTitles-Detail 3 2 2 4 3 5 2 2" xfId="32884"/>
    <cellStyle name="RowTitles-Detail 3 2 2 4 3 6" xfId="32885"/>
    <cellStyle name="RowTitles-Detail 3 2 2 4 3 6 2" xfId="32886"/>
    <cellStyle name="RowTitles-Detail 3 2 2 4 3 7" xfId="32887"/>
    <cellStyle name="RowTitles-Detail 3 2 2 4 4" xfId="32888"/>
    <cellStyle name="RowTitles-Detail 3 2 2 4 4 2" xfId="32889"/>
    <cellStyle name="RowTitles-Detail 3 2 2 4 4 2 2" xfId="32890"/>
    <cellStyle name="RowTitles-Detail 3 2 2 4 4 2 2 2" xfId="32891"/>
    <cellStyle name="RowTitles-Detail 3 2 2 4 4 2 2 2 2" xfId="32892"/>
    <cellStyle name="RowTitles-Detail 3 2 2 4 4 2 2 3" xfId="32893"/>
    <cellStyle name="RowTitles-Detail 3 2 2 4 4 2 3" xfId="32894"/>
    <cellStyle name="RowTitles-Detail 3 2 2 4 4 2 3 2" xfId="32895"/>
    <cellStyle name="RowTitles-Detail 3 2 2 4 4 2 3 2 2" xfId="32896"/>
    <cellStyle name="RowTitles-Detail 3 2 2 4 4 2 4" xfId="32897"/>
    <cellStyle name="RowTitles-Detail 3 2 2 4 4 2 4 2" xfId="32898"/>
    <cellStyle name="RowTitles-Detail 3 2 2 4 4 2 5" xfId="32899"/>
    <cellStyle name="RowTitles-Detail 3 2 2 4 4 3" xfId="32900"/>
    <cellStyle name="RowTitles-Detail 3 2 2 4 4 3 2" xfId="32901"/>
    <cellStyle name="RowTitles-Detail 3 2 2 4 4 3 2 2" xfId="32902"/>
    <cellStyle name="RowTitles-Detail 3 2 2 4 4 3 2 2 2" xfId="32903"/>
    <cellStyle name="RowTitles-Detail 3 2 2 4 4 3 2 3" xfId="32904"/>
    <cellStyle name="RowTitles-Detail 3 2 2 4 4 3 3" xfId="32905"/>
    <cellStyle name="RowTitles-Detail 3 2 2 4 4 3 3 2" xfId="32906"/>
    <cellStyle name="RowTitles-Detail 3 2 2 4 4 3 3 2 2" xfId="32907"/>
    <cellStyle name="RowTitles-Detail 3 2 2 4 4 3 4" xfId="32908"/>
    <cellStyle name="RowTitles-Detail 3 2 2 4 4 3 4 2" xfId="32909"/>
    <cellStyle name="RowTitles-Detail 3 2 2 4 4 3 5" xfId="32910"/>
    <cellStyle name="RowTitles-Detail 3 2 2 4 4 4" xfId="32911"/>
    <cellStyle name="RowTitles-Detail 3 2 2 4 4 4 2" xfId="32912"/>
    <cellStyle name="RowTitles-Detail 3 2 2 4 4 5" xfId="32913"/>
    <cellStyle name="RowTitles-Detail 3 2 2 4 4 5 2" xfId="32914"/>
    <cellStyle name="RowTitles-Detail 3 2 2 4 4 5 2 2" xfId="32915"/>
    <cellStyle name="RowTitles-Detail 3 2 2 4 4 5 3" xfId="32916"/>
    <cellStyle name="RowTitles-Detail 3 2 2 4 4 6" xfId="32917"/>
    <cellStyle name="RowTitles-Detail 3 2 2 4 4 6 2" xfId="32918"/>
    <cellStyle name="RowTitles-Detail 3 2 2 4 4 6 2 2" xfId="32919"/>
    <cellStyle name="RowTitles-Detail 3 2 2 4 4 7" xfId="32920"/>
    <cellStyle name="RowTitles-Detail 3 2 2 4 4 7 2" xfId="32921"/>
    <cellStyle name="RowTitles-Detail 3 2 2 4 4 8" xfId="32922"/>
    <cellStyle name="RowTitles-Detail 3 2 2 4 5" xfId="32923"/>
    <cellStyle name="RowTitles-Detail 3 2 2 4 5 2" xfId="32924"/>
    <cellStyle name="RowTitles-Detail 3 2 2 4 5 2 2" xfId="32925"/>
    <cellStyle name="RowTitles-Detail 3 2 2 4 5 2 2 2" xfId="32926"/>
    <cellStyle name="RowTitles-Detail 3 2 2 4 5 2 2 2 2" xfId="32927"/>
    <cellStyle name="RowTitles-Detail 3 2 2 4 5 2 2 3" xfId="32928"/>
    <cellStyle name="RowTitles-Detail 3 2 2 4 5 2 3" xfId="32929"/>
    <cellStyle name="RowTitles-Detail 3 2 2 4 5 2 3 2" xfId="32930"/>
    <cellStyle name="RowTitles-Detail 3 2 2 4 5 2 3 2 2" xfId="32931"/>
    <cellStyle name="RowTitles-Detail 3 2 2 4 5 2 4" xfId="32932"/>
    <cellStyle name="RowTitles-Detail 3 2 2 4 5 2 4 2" xfId="32933"/>
    <cellStyle name="RowTitles-Detail 3 2 2 4 5 2 5" xfId="32934"/>
    <cellStyle name="RowTitles-Detail 3 2 2 4 5 3" xfId="32935"/>
    <cellStyle name="RowTitles-Detail 3 2 2 4 5 3 2" xfId="32936"/>
    <cellStyle name="RowTitles-Detail 3 2 2 4 5 3 2 2" xfId="32937"/>
    <cellStyle name="RowTitles-Detail 3 2 2 4 5 3 2 2 2" xfId="32938"/>
    <cellStyle name="RowTitles-Detail 3 2 2 4 5 3 2 3" xfId="32939"/>
    <cellStyle name="RowTitles-Detail 3 2 2 4 5 3 3" xfId="32940"/>
    <cellStyle name="RowTitles-Detail 3 2 2 4 5 3 3 2" xfId="32941"/>
    <cellStyle name="RowTitles-Detail 3 2 2 4 5 3 3 2 2" xfId="32942"/>
    <cellStyle name="RowTitles-Detail 3 2 2 4 5 3 4" xfId="32943"/>
    <cellStyle name="RowTitles-Detail 3 2 2 4 5 3 4 2" xfId="32944"/>
    <cellStyle name="RowTitles-Detail 3 2 2 4 5 3 5" xfId="32945"/>
    <cellStyle name="RowTitles-Detail 3 2 2 4 5 4" xfId="32946"/>
    <cellStyle name="RowTitles-Detail 3 2 2 4 5 4 2" xfId="32947"/>
    <cellStyle name="RowTitles-Detail 3 2 2 4 5 4 2 2" xfId="32948"/>
    <cellStyle name="RowTitles-Detail 3 2 2 4 5 4 3" xfId="32949"/>
    <cellStyle name="RowTitles-Detail 3 2 2 4 5 5" xfId="32950"/>
    <cellStyle name="RowTitles-Detail 3 2 2 4 5 5 2" xfId="32951"/>
    <cellStyle name="RowTitles-Detail 3 2 2 4 5 5 2 2" xfId="32952"/>
    <cellStyle name="RowTitles-Detail 3 2 2 4 5 6" xfId="32953"/>
    <cellStyle name="RowTitles-Detail 3 2 2 4 5 6 2" xfId="32954"/>
    <cellStyle name="RowTitles-Detail 3 2 2 4 5 7" xfId="32955"/>
    <cellStyle name="RowTitles-Detail 3 2 2 4 6" xfId="32956"/>
    <cellStyle name="RowTitles-Detail 3 2 2 4 6 2" xfId="32957"/>
    <cellStyle name="RowTitles-Detail 3 2 2 4 6 2 2" xfId="32958"/>
    <cellStyle name="RowTitles-Detail 3 2 2 4 6 2 2 2" xfId="32959"/>
    <cellStyle name="RowTitles-Detail 3 2 2 4 6 2 2 2 2" xfId="32960"/>
    <cellStyle name="RowTitles-Detail 3 2 2 4 6 2 2 3" xfId="32961"/>
    <cellStyle name="RowTitles-Detail 3 2 2 4 6 2 3" xfId="32962"/>
    <cellStyle name="RowTitles-Detail 3 2 2 4 6 2 3 2" xfId="32963"/>
    <cellStyle name="RowTitles-Detail 3 2 2 4 6 2 3 2 2" xfId="32964"/>
    <cellStyle name="RowTitles-Detail 3 2 2 4 6 2 4" xfId="32965"/>
    <cellStyle name="RowTitles-Detail 3 2 2 4 6 2 4 2" xfId="32966"/>
    <cellStyle name="RowTitles-Detail 3 2 2 4 6 2 5" xfId="32967"/>
    <cellStyle name="RowTitles-Detail 3 2 2 4 6 3" xfId="32968"/>
    <cellStyle name="RowTitles-Detail 3 2 2 4 6 3 2" xfId="32969"/>
    <cellStyle name="RowTitles-Detail 3 2 2 4 6 3 2 2" xfId="32970"/>
    <cellStyle name="RowTitles-Detail 3 2 2 4 6 3 2 2 2" xfId="32971"/>
    <cellStyle name="RowTitles-Detail 3 2 2 4 6 3 2 3" xfId="32972"/>
    <cellStyle name="RowTitles-Detail 3 2 2 4 6 3 3" xfId="32973"/>
    <cellStyle name="RowTitles-Detail 3 2 2 4 6 3 3 2" xfId="32974"/>
    <cellStyle name="RowTitles-Detail 3 2 2 4 6 3 3 2 2" xfId="32975"/>
    <cellStyle name="RowTitles-Detail 3 2 2 4 6 3 4" xfId="32976"/>
    <cellStyle name="RowTitles-Detail 3 2 2 4 6 3 4 2" xfId="32977"/>
    <cellStyle name="RowTitles-Detail 3 2 2 4 6 3 5" xfId="32978"/>
    <cellStyle name="RowTitles-Detail 3 2 2 4 6 4" xfId="32979"/>
    <cellStyle name="RowTitles-Detail 3 2 2 4 6 4 2" xfId="32980"/>
    <cellStyle name="RowTitles-Detail 3 2 2 4 6 4 2 2" xfId="32981"/>
    <cellStyle name="RowTitles-Detail 3 2 2 4 6 4 3" xfId="32982"/>
    <cellStyle name="RowTitles-Detail 3 2 2 4 6 5" xfId="32983"/>
    <cellStyle name="RowTitles-Detail 3 2 2 4 6 5 2" xfId="32984"/>
    <cellStyle name="RowTitles-Detail 3 2 2 4 6 5 2 2" xfId="32985"/>
    <cellStyle name="RowTitles-Detail 3 2 2 4 6 6" xfId="32986"/>
    <cellStyle name="RowTitles-Detail 3 2 2 4 6 6 2" xfId="32987"/>
    <cellStyle name="RowTitles-Detail 3 2 2 4 6 7" xfId="32988"/>
    <cellStyle name="RowTitles-Detail 3 2 2 4 7" xfId="32989"/>
    <cellStyle name="RowTitles-Detail 3 2 2 4 7 2" xfId="32990"/>
    <cellStyle name="RowTitles-Detail 3 2 2 4 7 2 2" xfId="32991"/>
    <cellStyle name="RowTitles-Detail 3 2 2 4 7 2 2 2" xfId="32992"/>
    <cellStyle name="RowTitles-Detail 3 2 2 4 7 2 3" xfId="32993"/>
    <cellStyle name="RowTitles-Detail 3 2 2 4 7 3" xfId="32994"/>
    <cellStyle name="RowTitles-Detail 3 2 2 4 7 3 2" xfId="32995"/>
    <cellStyle name="RowTitles-Detail 3 2 2 4 7 3 2 2" xfId="32996"/>
    <cellStyle name="RowTitles-Detail 3 2 2 4 7 4" xfId="32997"/>
    <cellStyle name="RowTitles-Detail 3 2 2 4 7 4 2" xfId="32998"/>
    <cellStyle name="RowTitles-Detail 3 2 2 4 7 5" xfId="32999"/>
    <cellStyle name="RowTitles-Detail 3 2 2 4 8" xfId="33000"/>
    <cellStyle name="RowTitles-Detail 3 2 2 4 8 2" xfId="33001"/>
    <cellStyle name="RowTitles-Detail 3 2 2 4 9" xfId="33002"/>
    <cellStyle name="RowTitles-Detail 3 2 2 4 9 2" xfId="33003"/>
    <cellStyle name="RowTitles-Detail 3 2 2 4 9 2 2" xfId="33004"/>
    <cellStyle name="RowTitles-Detail 3 2 2 4_STUD aligned by INSTIT" xfId="33005"/>
    <cellStyle name="RowTitles-Detail 3 2 2 5" xfId="33006"/>
    <cellStyle name="RowTitles-Detail 3 2 2 5 2" xfId="33007"/>
    <cellStyle name="RowTitles-Detail 3 2 2 5 2 2" xfId="33008"/>
    <cellStyle name="RowTitles-Detail 3 2 2 5 2 2 2" xfId="33009"/>
    <cellStyle name="RowTitles-Detail 3 2 2 5 2 2 2 2" xfId="33010"/>
    <cellStyle name="RowTitles-Detail 3 2 2 5 2 2 3" xfId="33011"/>
    <cellStyle name="RowTitles-Detail 3 2 2 5 2 3" xfId="33012"/>
    <cellStyle name="RowTitles-Detail 3 2 2 5 2 3 2" xfId="33013"/>
    <cellStyle name="RowTitles-Detail 3 2 2 5 2 3 2 2" xfId="33014"/>
    <cellStyle name="RowTitles-Detail 3 2 2 5 2 4" xfId="33015"/>
    <cellStyle name="RowTitles-Detail 3 2 2 5 2 4 2" xfId="33016"/>
    <cellStyle name="RowTitles-Detail 3 2 2 5 2 5" xfId="33017"/>
    <cellStyle name="RowTitles-Detail 3 2 2 5 3" xfId="33018"/>
    <cellStyle name="RowTitles-Detail 3 2 2 5 3 2" xfId="33019"/>
    <cellStyle name="RowTitles-Detail 3 2 2 5 3 2 2" xfId="33020"/>
    <cellStyle name="RowTitles-Detail 3 2 2 5 3 2 2 2" xfId="33021"/>
    <cellStyle name="RowTitles-Detail 3 2 2 5 3 2 3" xfId="33022"/>
    <cellStyle name="RowTitles-Detail 3 2 2 5 3 3" xfId="33023"/>
    <cellStyle name="RowTitles-Detail 3 2 2 5 3 3 2" xfId="33024"/>
    <cellStyle name="RowTitles-Detail 3 2 2 5 3 3 2 2" xfId="33025"/>
    <cellStyle name="RowTitles-Detail 3 2 2 5 3 4" xfId="33026"/>
    <cellStyle name="RowTitles-Detail 3 2 2 5 3 4 2" xfId="33027"/>
    <cellStyle name="RowTitles-Detail 3 2 2 5 3 5" xfId="33028"/>
    <cellStyle name="RowTitles-Detail 3 2 2 5 4" xfId="33029"/>
    <cellStyle name="RowTitles-Detail 3 2 2 5 4 2" xfId="33030"/>
    <cellStyle name="RowTitles-Detail 3 2 2 5 5" xfId="33031"/>
    <cellStyle name="RowTitles-Detail 3 2 2 5 5 2" xfId="33032"/>
    <cellStyle name="RowTitles-Detail 3 2 2 5 5 2 2" xfId="33033"/>
    <cellStyle name="RowTitles-Detail 3 2 2 5 5 3" xfId="33034"/>
    <cellStyle name="RowTitles-Detail 3 2 2 5 6" xfId="33035"/>
    <cellStyle name="RowTitles-Detail 3 2 2 5 6 2" xfId="33036"/>
    <cellStyle name="RowTitles-Detail 3 2 2 5 6 2 2" xfId="33037"/>
    <cellStyle name="RowTitles-Detail 3 2 2 6" xfId="33038"/>
    <cellStyle name="RowTitles-Detail 3 2 2 6 2" xfId="33039"/>
    <cellStyle name="RowTitles-Detail 3 2 2 6 2 2" xfId="33040"/>
    <cellStyle name="RowTitles-Detail 3 2 2 6 2 2 2" xfId="33041"/>
    <cellStyle name="RowTitles-Detail 3 2 2 6 2 2 2 2" xfId="33042"/>
    <cellStyle name="RowTitles-Detail 3 2 2 6 2 2 3" xfId="33043"/>
    <cellStyle name="RowTitles-Detail 3 2 2 6 2 3" xfId="33044"/>
    <cellStyle name="RowTitles-Detail 3 2 2 6 2 3 2" xfId="33045"/>
    <cellStyle name="RowTitles-Detail 3 2 2 6 2 3 2 2" xfId="33046"/>
    <cellStyle name="RowTitles-Detail 3 2 2 6 2 4" xfId="33047"/>
    <cellStyle name="RowTitles-Detail 3 2 2 6 2 4 2" xfId="33048"/>
    <cellStyle name="RowTitles-Detail 3 2 2 6 2 5" xfId="33049"/>
    <cellStyle name="RowTitles-Detail 3 2 2 6 3" xfId="33050"/>
    <cellStyle name="RowTitles-Detail 3 2 2 6 3 2" xfId="33051"/>
    <cellStyle name="RowTitles-Detail 3 2 2 6 3 2 2" xfId="33052"/>
    <cellStyle name="RowTitles-Detail 3 2 2 6 3 2 2 2" xfId="33053"/>
    <cellStyle name="RowTitles-Detail 3 2 2 6 3 2 3" xfId="33054"/>
    <cellStyle name="RowTitles-Detail 3 2 2 6 3 3" xfId="33055"/>
    <cellStyle name="RowTitles-Detail 3 2 2 6 3 3 2" xfId="33056"/>
    <cellStyle name="RowTitles-Detail 3 2 2 6 3 3 2 2" xfId="33057"/>
    <cellStyle name="RowTitles-Detail 3 2 2 6 3 4" xfId="33058"/>
    <cellStyle name="RowTitles-Detail 3 2 2 6 3 4 2" xfId="33059"/>
    <cellStyle name="RowTitles-Detail 3 2 2 6 3 5" xfId="33060"/>
    <cellStyle name="RowTitles-Detail 3 2 2 6 4" xfId="33061"/>
    <cellStyle name="RowTitles-Detail 3 2 2 6 4 2" xfId="33062"/>
    <cellStyle name="RowTitles-Detail 3 2 2 6 5" xfId="33063"/>
    <cellStyle name="RowTitles-Detail 3 2 2 6 5 2" xfId="33064"/>
    <cellStyle name="RowTitles-Detail 3 2 2 6 5 2 2" xfId="33065"/>
    <cellStyle name="RowTitles-Detail 3 2 2 6 6" xfId="33066"/>
    <cellStyle name="RowTitles-Detail 3 2 2 6 6 2" xfId="33067"/>
    <cellStyle name="RowTitles-Detail 3 2 2 6 7" xfId="33068"/>
    <cellStyle name="RowTitles-Detail 3 2 2 7" xfId="33069"/>
    <cellStyle name="RowTitles-Detail 3 2 2 7 2" xfId="33070"/>
    <cellStyle name="RowTitles-Detail 3 2 2 7 2 2" xfId="33071"/>
    <cellStyle name="RowTitles-Detail 3 2 2 7 2 2 2" xfId="33072"/>
    <cellStyle name="RowTitles-Detail 3 2 2 7 2 2 2 2" xfId="33073"/>
    <cellStyle name="RowTitles-Detail 3 2 2 7 2 2 3" xfId="33074"/>
    <cellStyle name="RowTitles-Detail 3 2 2 7 2 3" xfId="33075"/>
    <cellStyle name="RowTitles-Detail 3 2 2 7 2 3 2" xfId="33076"/>
    <cellStyle name="RowTitles-Detail 3 2 2 7 2 3 2 2" xfId="33077"/>
    <cellStyle name="RowTitles-Detail 3 2 2 7 2 4" xfId="33078"/>
    <cellStyle name="RowTitles-Detail 3 2 2 7 2 4 2" xfId="33079"/>
    <cellStyle name="RowTitles-Detail 3 2 2 7 2 5" xfId="33080"/>
    <cellStyle name="RowTitles-Detail 3 2 2 7 3" xfId="33081"/>
    <cellStyle name="RowTitles-Detail 3 2 2 7 3 2" xfId="33082"/>
    <cellStyle name="RowTitles-Detail 3 2 2 7 3 2 2" xfId="33083"/>
    <cellStyle name="RowTitles-Detail 3 2 2 7 3 2 2 2" xfId="33084"/>
    <cellStyle name="RowTitles-Detail 3 2 2 7 3 2 3" xfId="33085"/>
    <cellStyle name="RowTitles-Detail 3 2 2 7 3 3" xfId="33086"/>
    <cellStyle name="RowTitles-Detail 3 2 2 7 3 3 2" xfId="33087"/>
    <cellStyle name="RowTitles-Detail 3 2 2 7 3 3 2 2" xfId="33088"/>
    <cellStyle name="RowTitles-Detail 3 2 2 7 3 4" xfId="33089"/>
    <cellStyle name="RowTitles-Detail 3 2 2 7 3 4 2" xfId="33090"/>
    <cellStyle name="RowTitles-Detail 3 2 2 7 3 5" xfId="33091"/>
    <cellStyle name="RowTitles-Detail 3 2 2 7 4" xfId="33092"/>
    <cellStyle name="RowTitles-Detail 3 2 2 7 4 2" xfId="33093"/>
    <cellStyle name="RowTitles-Detail 3 2 2 7 5" xfId="33094"/>
    <cellStyle name="RowTitles-Detail 3 2 2 7 5 2" xfId="33095"/>
    <cellStyle name="RowTitles-Detail 3 2 2 7 5 2 2" xfId="33096"/>
    <cellStyle name="RowTitles-Detail 3 2 2 7 5 3" xfId="33097"/>
    <cellStyle name="RowTitles-Detail 3 2 2 7 6" xfId="33098"/>
    <cellStyle name="RowTitles-Detail 3 2 2 7 6 2" xfId="33099"/>
    <cellStyle name="RowTitles-Detail 3 2 2 7 6 2 2" xfId="33100"/>
    <cellStyle name="RowTitles-Detail 3 2 2 7 7" xfId="33101"/>
    <cellStyle name="RowTitles-Detail 3 2 2 7 7 2" xfId="33102"/>
    <cellStyle name="RowTitles-Detail 3 2 2 7 8" xfId="33103"/>
    <cellStyle name="RowTitles-Detail 3 2 2 8" xfId="33104"/>
    <cellStyle name="RowTitles-Detail 3 2 2 8 2" xfId="33105"/>
    <cellStyle name="RowTitles-Detail 3 2 2 8 2 2" xfId="33106"/>
    <cellStyle name="RowTitles-Detail 3 2 2 8 2 2 2" xfId="33107"/>
    <cellStyle name="RowTitles-Detail 3 2 2 8 2 2 2 2" xfId="33108"/>
    <cellStyle name="RowTitles-Detail 3 2 2 8 2 2 3" xfId="33109"/>
    <cellStyle name="RowTitles-Detail 3 2 2 8 2 3" xfId="33110"/>
    <cellStyle name="RowTitles-Detail 3 2 2 8 2 3 2" xfId="33111"/>
    <cellStyle name="RowTitles-Detail 3 2 2 8 2 3 2 2" xfId="33112"/>
    <cellStyle name="RowTitles-Detail 3 2 2 8 2 4" xfId="33113"/>
    <cellStyle name="RowTitles-Detail 3 2 2 8 2 4 2" xfId="33114"/>
    <cellStyle name="RowTitles-Detail 3 2 2 8 2 5" xfId="33115"/>
    <cellStyle name="RowTitles-Detail 3 2 2 8 3" xfId="33116"/>
    <cellStyle name="RowTitles-Detail 3 2 2 8 3 2" xfId="33117"/>
    <cellStyle name="RowTitles-Detail 3 2 2 8 3 2 2" xfId="33118"/>
    <cellStyle name="RowTitles-Detail 3 2 2 8 3 2 2 2" xfId="33119"/>
    <cellStyle name="RowTitles-Detail 3 2 2 8 3 2 3" xfId="33120"/>
    <cellStyle name="RowTitles-Detail 3 2 2 8 3 3" xfId="33121"/>
    <cellStyle name="RowTitles-Detail 3 2 2 8 3 3 2" xfId="33122"/>
    <cellStyle name="RowTitles-Detail 3 2 2 8 3 3 2 2" xfId="33123"/>
    <cellStyle name="RowTitles-Detail 3 2 2 8 3 4" xfId="33124"/>
    <cellStyle name="RowTitles-Detail 3 2 2 8 3 4 2" xfId="33125"/>
    <cellStyle name="RowTitles-Detail 3 2 2 8 3 5" xfId="33126"/>
    <cellStyle name="RowTitles-Detail 3 2 2 8 4" xfId="33127"/>
    <cellStyle name="RowTitles-Detail 3 2 2 8 4 2" xfId="33128"/>
    <cellStyle name="RowTitles-Detail 3 2 2 8 4 2 2" xfId="33129"/>
    <cellStyle name="RowTitles-Detail 3 2 2 8 4 3" xfId="33130"/>
    <cellStyle name="RowTitles-Detail 3 2 2 8 5" xfId="33131"/>
    <cellStyle name="RowTitles-Detail 3 2 2 8 5 2" xfId="33132"/>
    <cellStyle name="RowTitles-Detail 3 2 2 8 5 2 2" xfId="33133"/>
    <cellStyle name="RowTitles-Detail 3 2 2 8 6" xfId="33134"/>
    <cellStyle name="RowTitles-Detail 3 2 2 8 6 2" xfId="33135"/>
    <cellStyle name="RowTitles-Detail 3 2 2 8 7" xfId="33136"/>
    <cellStyle name="RowTitles-Detail 3 2 2 9" xfId="33137"/>
    <cellStyle name="RowTitles-Detail 3 2 2 9 2" xfId="33138"/>
    <cellStyle name="RowTitles-Detail 3 2 2 9 2 2" xfId="33139"/>
    <cellStyle name="RowTitles-Detail 3 2 2 9 2 2 2" xfId="33140"/>
    <cellStyle name="RowTitles-Detail 3 2 2 9 2 2 2 2" xfId="33141"/>
    <cellStyle name="RowTitles-Detail 3 2 2 9 2 2 3" xfId="33142"/>
    <cellStyle name="RowTitles-Detail 3 2 2 9 2 3" xfId="33143"/>
    <cellStyle name="RowTitles-Detail 3 2 2 9 2 3 2" xfId="33144"/>
    <cellStyle name="RowTitles-Detail 3 2 2 9 2 3 2 2" xfId="33145"/>
    <cellStyle name="RowTitles-Detail 3 2 2 9 2 4" xfId="33146"/>
    <cellStyle name="RowTitles-Detail 3 2 2 9 2 4 2" xfId="33147"/>
    <cellStyle name="RowTitles-Detail 3 2 2 9 2 5" xfId="33148"/>
    <cellStyle name="RowTitles-Detail 3 2 2 9 3" xfId="33149"/>
    <cellStyle name="RowTitles-Detail 3 2 2 9 3 2" xfId="33150"/>
    <cellStyle name="RowTitles-Detail 3 2 2 9 3 2 2" xfId="33151"/>
    <cellStyle name="RowTitles-Detail 3 2 2 9 3 2 2 2" xfId="33152"/>
    <cellStyle name="RowTitles-Detail 3 2 2 9 3 2 3" xfId="33153"/>
    <cellStyle name="RowTitles-Detail 3 2 2 9 3 3" xfId="33154"/>
    <cellStyle name="RowTitles-Detail 3 2 2 9 3 3 2" xfId="33155"/>
    <cellStyle name="RowTitles-Detail 3 2 2 9 3 3 2 2" xfId="33156"/>
    <cellStyle name="RowTitles-Detail 3 2 2 9 3 4" xfId="33157"/>
    <cellStyle name="RowTitles-Detail 3 2 2 9 3 4 2" xfId="33158"/>
    <cellStyle name="RowTitles-Detail 3 2 2 9 3 5" xfId="33159"/>
    <cellStyle name="RowTitles-Detail 3 2 2 9 4" xfId="33160"/>
    <cellStyle name="RowTitles-Detail 3 2 2 9 4 2" xfId="33161"/>
    <cellStyle name="RowTitles-Detail 3 2 2 9 4 2 2" xfId="33162"/>
    <cellStyle name="RowTitles-Detail 3 2 2 9 4 3" xfId="33163"/>
    <cellStyle name="RowTitles-Detail 3 2 2 9 5" xfId="33164"/>
    <cellStyle name="RowTitles-Detail 3 2 2 9 5 2" xfId="33165"/>
    <cellStyle name="RowTitles-Detail 3 2 2 9 5 2 2" xfId="33166"/>
    <cellStyle name="RowTitles-Detail 3 2 2 9 6" xfId="33167"/>
    <cellStyle name="RowTitles-Detail 3 2 2 9 6 2" xfId="33168"/>
    <cellStyle name="RowTitles-Detail 3 2 2 9 7" xfId="33169"/>
    <cellStyle name="RowTitles-Detail 3 2 2_STUD aligned by INSTIT" xfId="33170"/>
    <cellStyle name="RowTitles-Detail 3 2 3" xfId="33171"/>
    <cellStyle name="RowTitles-Detail 3 2 3 2" xfId="33172"/>
    <cellStyle name="RowTitles-Detail 3 2 3 2 2" xfId="33173"/>
    <cellStyle name="RowTitles-Detail 3 2 3 2 2 2" xfId="33174"/>
    <cellStyle name="RowTitles-Detail 3 2 3 2 2 2 2" xfId="33175"/>
    <cellStyle name="RowTitles-Detail 3 2 3 2 2 2 2 2" xfId="33176"/>
    <cellStyle name="RowTitles-Detail 3 2 3 2 2 2 3" xfId="33177"/>
    <cellStyle name="RowTitles-Detail 3 2 3 2 2 3" xfId="33178"/>
    <cellStyle name="RowTitles-Detail 3 2 3 2 2 3 2" xfId="33179"/>
    <cellStyle name="RowTitles-Detail 3 2 3 2 2 3 2 2" xfId="33180"/>
    <cellStyle name="RowTitles-Detail 3 2 3 2 2 4" xfId="33181"/>
    <cellStyle name="RowTitles-Detail 3 2 3 2 2 4 2" xfId="33182"/>
    <cellStyle name="RowTitles-Detail 3 2 3 2 2 5" xfId="33183"/>
    <cellStyle name="RowTitles-Detail 3 2 3 2 3" xfId="33184"/>
    <cellStyle name="RowTitles-Detail 3 2 3 2 3 2" xfId="33185"/>
    <cellStyle name="RowTitles-Detail 3 2 3 2 3 2 2" xfId="33186"/>
    <cellStyle name="RowTitles-Detail 3 2 3 2 3 2 2 2" xfId="33187"/>
    <cellStyle name="RowTitles-Detail 3 2 3 2 3 2 3" xfId="33188"/>
    <cellStyle name="RowTitles-Detail 3 2 3 2 3 3" xfId="33189"/>
    <cellStyle name="RowTitles-Detail 3 2 3 2 3 3 2" xfId="33190"/>
    <cellStyle name="RowTitles-Detail 3 2 3 2 3 3 2 2" xfId="33191"/>
    <cellStyle name="RowTitles-Detail 3 2 3 2 3 4" xfId="33192"/>
    <cellStyle name="RowTitles-Detail 3 2 3 2 3 4 2" xfId="33193"/>
    <cellStyle name="RowTitles-Detail 3 2 3 2 3 5" xfId="33194"/>
    <cellStyle name="RowTitles-Detail 3 2 3 2 4" xfId="33195"/>
    <cellStyle name="RowTitles-Detail 3 2 3 2 4 2" xfId="33196"/>
    <cellStyle name="RowTitles-Detail 3 2 3 2 5" xfId="33197"/>
    <cellStyle name="RowTitles-Detail 3 2 3 2 5 2" xfId="33198"/>
    <cellStyle name="RowTitles-Detail 3 2 3 2 5 2 2" xfId="33199"/>
    <cellStyle name="RowTitles-Detail 3 2 3 3" xfId="33200"/>
    <cellStyle name="RowTitles-Detail 3 2 3 3 2" xfId="33201"/>
    <cellStyle name="RowTitles-Detail 3 2 3 3 2 2" xfId="33202"/>
    <cellStyle name="RowTitles-Detail 3 2 3 3 2 2 2" xfId="33203"/>
    <cellStyle name="RowTitles-Detail 3 2 3 3 2 2 2 2" xfId="33204"/>
    <cellStyle name="RowTitles-Detail 3 2 3 3 2 2 3" xfId="33205"/>
    <cellStyle name="RowTitles-Detail 3 2 3 3 2 3" xfId="33206"/>
    <cellStyle name="RowTitles-Detail 3 2 3 3 2 3 2" xfId="33207"/>
    <cellStyle name="RowTitles-Detail 3 2 3 3 2 3 2 2" xfId="33208"/>
    <cellStyle name="RowTitles-Detail 3 2 3 3 2 4" xfId="33209"/>
    <cellStyle name="RowTitles-Detail 3 2 3 3 2 4 2" xfId="33210"/>
    <cellStyle name="RowTitles-Detail 3 2 3 3 2 5" xfId="33211"/>
    <cellStyle name="RowTitles-Detail 3 2 3 3 3" xfId="33212"/>
    <cellStyle name="RowTitles-Detail 3 2 3 3 3 2" xfId="33213"/>
    <cellStyle name="RowTitles-Detail 3 2 3 3 3 2 2" xfId="33214"/>
    <cellStyle name="RowTitles-Detail 3 2 3 3 3 2 2 2" xfId="33215"/>
    <cellStyle name="RowTitles-Detail 3 2 3 3 3 2 3" xfId="33216"/>
    <cellStyle name="RowTitles-Detail 3 2 3 3 3 3" xfId="33217"/>
    <cellStyle name="RowTitles-Detail 3 2 3 3 3 3 2" xfId="33218"/>
    <cellStyle name="RowTitles-Detail 3 2 3 3 3 3 2 2" xfId="33219"/>
    <cellStyle name="RowTitles-Detail 3 2 3 3 3 4" xfId="33220"/>
    <cellStyle name="RowTitles-Detail 3 2 3 3 3 4 2" xfId="33221"/>
    <cellStyle name="RowTitles-Detail 3 2 3 3 3 5" xfId="33222"/>
    <cellStyle name="RowTitles-Detail 3 2 3 3 4" xfId="33223"/>
    <cellStyle name="RowTitles-Detail 3 2 3 3 4 2" xfId="33224"/>
    <cellStyle name="RowTitles-Detail 3 2 3 3 5" xfId="33225"/>
    <cellStyle name="RowTitles-Detail 3 2 3 3 5 2" xfId="33226"/>
    <cellStyle name="RowTitles-Detail 3 2 3 3 5 2 2" xfId="33227"/>
    <cellStyle name="RowTitles-Detail 3 2 3 3 5 3" xfId="33228"/>
    <cellStyle name="RowTitles-Detail 3 2 3 3 6" xfId="33229"/>
    <cellStyle name="RowTitles-Detail 3 2 3 3 6 2" xfId="33230"/>
    <cellStyle name="RowTitles-Detail 3 2 3 3 6 2 2" xfId="33231"/>
    <cellStyle name="RowTitles-Detail 3 2 3 3 7" xfId="33232"/>
    <cellStyle name="RowTitles-Detail 3 2 3 3 7 2" xfId="33233"/>
    <cellStyle name="RowTitles-Detail 3 2 3 3 8" xfId="33234"/>
    <cellStyle name="RowTitles-Detail 3 2 3 4" xfId="33235"/>
    <cellStyle name="RowTitles-Detail 3 2 3 4 2" xfId="33236"/>
    <cellStyle name="RowTitles-Detail 3 2 3 4 2 2" xfId="33237"/>
    <cellStyle name="RowTitles-Detail 3 2 3 4 2 2 2" xfId="33238"/>
    <cellStyle name="RowTitles-Detail 3 2 3 4 2 2 2 2" xfId="33239"/>
    <cellStyle name="RowTitles-Detail 3 2 3 4 2 2 3" xfId="33240"/>
    <cellStyle name="RowTitles-Detail 3 2 3 4 2 3" xfId="33241"/>
    <cellStyle name="RowTitles-Detail 3 2 3 4 2 3 2" xfId="33242"/>
    <cellStyle name="RowTitles-Detail 3 2 3 4 2 3 2 2" xfId="33243"/>
    <cellStyle name="RowTitles-Detail 3 2 3 4 2 4" xfId="33244"/>
    <cellStyle name="RowTitles-Detail 3 2 3 4 2 4 2" xfId="33245"/>
    <cellStyle name="RowTitles-Detail 3 2 3 4 2 5" xfId="33246"/>
    <cellStyle name="RowTitles-Detail 3 2 3 4 3" xfId="33247"/>
    <cellStyle name="RowTitles-Detail 3 2 3 4 3 2" xfId="33248"/>
    <cellStyle name="RowTitles-Detail 3 2 3 4 3 2 2" xfId="33249"/>
    <cellStyle name="RowTitles-Detail 3 2 3 4 3 2 2 2" xfId="33250"/>
    <cellStyle name="RowTitles-Detail 3 2 3 4 3 2 3" xfId="33251"/>
    <cellStyle name="RowTitles-Detail 3 2 3 4 3 3" xfId="33252"/>
    <cellStyle name="RowTitles-Detail 3 2 3 4 3 3 2" xfId="33253"/>
    <cellStyle name="RowTitles-Detail 3 2 3 4 3 3 2 2" xfId="33254"/>
    <cellStyle name="RowTitles-Detail 3 2 3 4 3 4" xfId="33255"/>
    <cellStyle name="RowTitles-Detail 3 2 3 4 3 4 2" xfId="33256"/>
    <cellStyle name="RowTitles-Detail 3 2 3 4 3 5" xfId="33257"/>
    <cellStyle name="RowTitles-Detail 3 2 3 4 4" xfId="33258"/>
    <cellStyle name="RowTitles-Detail 3 2 3 4 4 2" xfId="33259"/>
    <cellStyle name="RowTitles-Detail 3 2 3 4 4 2 2" xfId="33260"/>
    <cellStyle name="RowTitles-Detail 3 2 3 4 4 3" xfId="33261"/>
    <cellStyle name="RowTitles-Detail 3 2 3 4 5" xfId="33262"/>
    <cellStyle name="RowTitles-Detail 3 2 3 4 5 2" xfId="33263"/>
    <cellStyle name="RowTitles-Detail 3 2 3 4 5 2 2" xfId="33264"/>
    <cellStyle name="RowTitles-Detail 3 2 3 4 6" xfId="33265"/>
    <cellStyle name="RowTitles-Detail 3 2 3 4 6 2" xfId="33266"/>
    <cellStyle name="RowTitles-Detail 3 2 3 4 7" xfId="33267"/>
    <cellStyle name="RowTitles-Detail 3 2 3 5" xfId="33268"/>
    <cellStyle name="RowTitles-Detail 3 2 3 5 2" xfId="33269"/>
    <cellStyle name="RowTitles-Detail 3 2 3 5 2 2" xfId="33270"/>
    <cellStyle name="RowTitles-Detail 3 2 3 5 2 2 2" xfId="33271"/>
    <cellStyle name="RowTitles-Detail 3 2 3 5 2 2 2 2" xfId="33272"/>
    <cellStyle name="RowTitles-Detail 3 2 3 5 2 2 3" xfId="33273"/>
    <cellStyle name="RowTitles-Detail 3 2 3 5 2 3" xfId="33274"/>
    <cellStyle name="RowTitles-Detail 3 2 3 5 2 3 2" xfId="33275"/>
    <cellStyle name="RowTitles-Detail 3 2 3 5 2 3 2 2" xfId="33276"/>
    <cellStyle name="RowTitles-Detail 3 2 3 5 2 4" xfId="33277"/>
    <cellStyle name="RowTitles-Detail 3 2 3 5 2 4 2" xfId="33278"/>
    <cellStyle name="RowTitles-Detail 3 2 3 5 2 5" xfId="33279"/>
    <cellStyle name="RowTitles-Detail 3 2 3 5 3" xfId="33280"/>
    <cellStyle name="RowTitles-Detail 3 2 3 5 3 2" xfId="33281"/>
    <cellStyle name="RowTitles-Detail 3 2 3 5 3 2 2" xfId="33282"/>
    <cellStyle name="RowTitles-Detail 3 2 3 5 3 2 2 2" xfId="33283"/>
    <cellStyle name="RowTitles-Detail 3 2 3 5 3 2 3" xfId="33284"/>
    <cellStyle name="RowTitles-Detail 3 2 3 5 3 3" xfId="33285"/>
    <cellStyle name="RowTitles-Detail 3 2 3 5 3 3 2" xfId="33286"/>
    <cellStyle name="RowTitles-Detail 3 2 3 5 3 3 2 2" xfId="33287"/>
    <cellStyle name="RowTitles-Detail 3 2 3 5 3 4" xfId="33288"/>
    <cellStyle name="RowTitles-Detail 3 2 3 5 3 4 2" xfId="33289"/>
    <cellStyle name="RowTitles-Detail 3 2 3 5 3 5" xfId="33290"/>
    <cellStyle name="RowTitles-Detail 3 2 3 5 4" xfId="33291"/>
    <cellStyle name="RowTitles-Detail 3 2 3 5 4 2" xfId="33292"/>
    <cellStyle name="RowTitles-Detail 3 2 3 5 4 2 2" xfId="33293"/>
    <cellStyle name="RowTitles-Detail 3 2 3 5 4 3" xfId="33294"/>
    <cellStyle name="RowTitles-Detail 3 2 3 5 5" xfId="33295"/>
    <cellStyle name="RowTitles-Detail 3 2 3 5 5 2" xfId="33296"/>
    <cellStyle name="RowTitles-Detail 3 2 3 5 5 2 2" xfId="33297"/>
    <cellStyle name="RowTitles-Detail 3 2 3 5 6" xfId="33298"/>
    <cellStyle name="RowTitles-Detail 3 2 3 5 6 2" xfId="33299"/>
    <cellStyle name="RowTitles-Detail 3 2 3 5 7" xfId="33300"/>
    <cellStyle name="RowTitles-Detail 3 2 3 6" xfId="33301"/>
    <cellStyle name="RowTitles-Detail 3 2 3 6 2" xfId="33302"/>
    <cellStyle name="RowTitles-Detail 3 2 3 6 2 2" xfId="33303"/>
    <cellStyle name="RowTitles-Detail 3 2 3 6 2 2 2" xfId="33304"/>
    <cellStyle name="RowTitles-Detail 3 2 3 6 2 2 2 2" xfId="33305"/>
    <cellStyle name="RowTitles-Detail 3 2 3 6 2 2 3" xfId="33306"/>
    <cellStyle name="RowTitles-Detail 3 2 3 6 2 3" xfId="33307"/>
    <cellStyle name="RowTitles-Detail 3 2 3 6 2 3 2" xfId="33308"/>
    <cellStyle name="RowTitles-Detail 3 2 3 6 2 3 2 2" xfId="33309"/>
    <cellStyle name="RowTitles-Detail 3 2 3 6 2 4" xfId="33310"/>
    <cellStyle name="RowTitles-Detail 3 2 3 6 2 4 2" xfId="33311"/>
    <cellStyle name="RowTitles-Detail 3 2 3 6 2 5" xfId="33312"/>
    <cellStyle name="RowTitles-Detail 3 2 3 6 3" xfId="33313"/>
    <cellStyle name="RowTitles-Detail 3 2 3 6 3 2" xfId="33314"/>
    <cellStyle name="RowTitles-Detail 3 2 3 6 3 2 2" xfId="33315"/>
    <cellStyle name="RowTitles-Detail 3 2 3 6 3 2 2 2" xfId="33316"/>
    <cellStyle name="RowTitles-Detail 3 2 3 6 3 2 3" xfId="33317"/>
    <cellStyle name="RowTitles-Detail 3 2 3 6 3 3" xfId="33318"/>
    <cellStyle name="RowTitles-Detail 3 2 3 6 3 3 2" xfId="33319"/>
    <cellStyle name="RowTitles-Detail 3 2 3 6 3 3 2 2" xfId="33320"/>
    <cellStyle name="RowTitles-Detail 3 2 3 6 3 4" xfId="33321"/>
    <cellStyle name="RowTitles-Detail 3 2 3 6 3 4 2" xfId="33322"/>
    <cellStyle name="RowTitles-Detail 3 2 3 6 3 5" xfId="33323"/>
    <cellStyle name="RowTitles-Detail 3 2 3 6 4" xfId="33324"/>
    <cellStyle name="RowTitles-Detail 3 2 3 6 4 2" xfId="33325"/>
    <cellStyle name="RowTitles-Detail 3 2 3 6 4 2 2" xfId="33326"/>
    <cellStyle name="RowTitles-Detail 3 2 3 6 4 3" xfId="33327"/>
    <cellStyle name="RowTitles-Detail 3 2 3 6 5" xfId="33328"/>
    <cellStyle name="RowTitles-Detail 3 2 3 6 5 2" xfId="33329"/>
    <cellStyle name="RowTitles-Detail 3 2 3 6 5 2 2" xfId="33330"/>
    <cellStyle name="RowTitles-Detail 3 2 3 6 6" xfId="33331"/>
    <cellStyle name="RowTitles-Detail 3 2 3 6 6 2" xfId="33332"/>
    <cellStyle name="RowTitles-Detail 3 2 3 6 7" xfId="33333"/>
    <cellStyle name="RowTitles-Detail 3 2 3 7" xfId="33334"/>
    <cellStyle name="RowTitles-Detail 3 2 3 7 2" xfId="33335"/>
    <cellStyle name="RowTitles-Detail 3 2 3 7 2 2" xfId="33336"/>
    <cellStyle name="RowTitles-Detail 3 2 3 7 2 2 2" xfId="33337"/>
    <cellStyle name="RowTitles-Detail 3 2 3 7 2 3" xfId="33338"/>
    <cellStyle name="RowTitles-Detail 3 2 3 7 3" xfId="33339"/>
    <cellStyle name="RowTitles-Detail 3 2 3 7 3 2" xfId="33340"/>
    <cellStyle name="RowTitles-Detail 3 2 3 7 3 2 2" xfId="33341"/>
    <cellStyle name="RowTitles-Detail 3 2 3 7 4" xfId="33342"/>
    <cellStyle name="RowTitles-Detail 3 2 3 7 4 2" xfId="33343"/>
    <cellStyle name="RowTitles-Detail 3 2 3 7 5" xfId="33344"/>
    <cellStyle name="RowTitles-Detail 3 2 3 8" xfId="33345"/>
    <cellStyle name="RowTitles-Detail 3 2 3 8 2" xfId="33346"/>
    <cellStyle name="RowTitles-Detail 3 2 3 9" xfId="33347"/>
    <cellStyle name="RowTitles-Detail 3 2 3 9 2" xfId="33348"/>
    <cellStyle name="RowTitles-Detail 3 2 3 9 2 2" xfId="33349"/>
    <cellStyle name="RowTitles-Detail 3 2 3_STUD aligned by INSTIT" xfId="33350"/>
    <cellStyle name="RowTitles-Detail 3 2 4" xfId="33351"/>
    <cellStyle name="RowTitles-Detail 3 2 4 2" xfId="33352"/>
    <cellStyle name="RowTitles-Detail 3 2 4 2 2" xfId="33353"/>
    <cellStyle name="RowTitles-Detail 3 2 4 2 2 2" xfId="33354"/>
    <cellStyle name="RowTitles-Detail 3 2 4 2 2 2 2" xfId="33355"/>
    <cellStyle name="RowTitles-Detail 3 2 4 2 2 2 2 2" xfId="33356"/>
    <cellStyle name="RowTitles-Detail 3 2 4 2 2 2 3" xfId="33357"/>
    <cellStyle name="RowTitles-Detail 3 2 4 2 2 3" xfId="33358"/>
    <cellStyle name="RowTitles-Detail 3 2 4 2 2 3 2" xfId="33359"/>
    <cellStyle name="RowTitles-Detail 3 2 4 2 2 3 2 2" xfId="33360"/>
    <cellStyle name="RowTitles-Detail 3 2 4 2 2 4" xfId="33361"/>
    <cellStyle name="RowTitles-Detail 3 2 4 2 2 4 2" xfId="33362"/>
    <cellStyle name="RowTitles-Detail 3 2 4 2 2 5" xfId="33363"/>
    <cellStyle name="RowTitles-Detail 3 2 4 2 3" xfId="33364"/>
    <cellStyle name="RowTitles-Detail 3 2 4 2 3 2" xfId="33365"/>
    <cellStyle name="RowTitles-Detail 3 2 4 2 3 2 2" xfId="33366"/>
    <cellStyle name="RowTitles-Detail 3 2 4 2 3 2 2 2" xfId="33367"/>
    <cellStyle name="RowTitles-Detail 3 2 4 2 3 2 3" xfId="33368"/>
    <cellStyle name="RowTitles-Detail 3 2 4 2 3 3" xfId="33369"/>
    <cellStyle name="RowTitles-Detail 3 2 4 2 3 3 2" xfId="33370"/>
    <cellStyle name="RowTitles-Detail 3 2 4 2 3 3 2 2" xfId="33371"/>
    <cellStyle name="RowTitles-Detail 3 2 4 2 3 4" xfId="33372"/>
    <cellStyle name="RowTitles-Detail 3 2 4 2 3 4 2" xfId="33373"/>
    <cellStyle name="RowTitles-Detail 3 2 4 2 3 5" xfId="33374"/>
    <cellStyle name="RowTitles-Detail 3 2 4 2 4" xfId="33375"/>
    <cellStyle name="RowTitles-Detail 3 2 4 2 4 2" xfId="33376"/>
    <cellStyle name="RowTitles-Detail 3 2 4 2 5" xfId="33377"/>
    <cellStyle name="RowTitles-Detail 3 2 4 2 5 2" xfId="33378"/>
    <cellStyle name="RowTitles-Detail 3 2 4 2 5 2 2" xfId="33379"/>
    <cellStyle name="RowTitles-Detail 3 2 4 2 5 3" xfId="33380"/>
    <cellStyle name="RowTitles-Detail 3 2 4 2 6" xfId="33381"/>
    <cellStyle name="RowTitles-Detail 3 2 4 2 6 2" xfId="33382"/>
    <cellStyle name="RowTitles-Detail 3 2 4 2 6 2 2" xfId="33383"/>
    <cellStyle name="RowTitles-Detail 3 2 4 2 7" xfId="33384"/>
    <cellStyle name="RowTitles-Detail 3 2 4 2 7 2" xfId="33385"/>
    <cellStyle name="RowTitles-Detail 3 2 4 2 8" xfId="33386"/>
    <cellStyle name="RowTitles-Detail 3 2 4 3" xfId="33387"/>
    <cellStyle name="RowTitles-Detail 3 2 4 3 2" xfId="33388"/>
    <cellStyle name="RowTitles-Detail 3 2 4 3 2 2" xfId="33389"/>
    <cellStyle name="RowTitles-Detail 3 2 4 3 2 2 2" xfId="33390"/>
    <cellStyle name="RowTitles-Detail 3 2 4 3 2 2 2 2" xfId="33391"/>
    <cellStyle name="RowTitles-Detail 3 2 4 3 2 2 3" xfId="33392"/>
    <cellStyle name="RowTitles-Detail 3 2 4 3 2 3" xfId="33393"/>
    <cellStyle name="RowTitles-Detail 3 2 4 3 2 3 2" xfId="33394"/>
    <cellStyle name="RowTitles-Detail 3 2 4 3 2 3 2 2" xfId="33395"/>
    <cellStyle name="RowTitles-Detail 3 2 4 3 2 4" xfId="33396"/>
    <cellStyle name="RowTitles-Detail 3 2 4 3 2 4 2" xfId="33397"/>
    <cellStyle name="RowTitles-Detail 3 2 4 3 2 5" xfId="33398"/>
    <cellStyle name="RowTitles-Detail 3 2 4 3 3" xfId="33399"/>
    <cellStyle name="RowTitles-Detail 3 2 4 3 3 2" xfId="33400"/>
    <cellStyle name="RowTitles-Detail 3 2 4 3 3 2 2" xfId="33401"/>
    <cellStyle name="RowTitles-Detail 3 2 4 3 3 2 2 2" xfId="33402"/>
    <cellStyle name="RowTitles-Detail 3 2 4 3 3 2 3" xfId="33403"/>
    <cellStyle name="RowTitles-Detail 3 2 4 3 3 3" xfId="33404"/>
    <cellStyle name="RowTitles-Detail 3 2 4 3 3 3 2" xfId="33405"/>
    <cellStyle name="RowTitles-Detail 3 2 4 3 3 3 2 2" xfId="33406"/>
    <cellStyle name="RowTitles-Detail 3 2 4 3 3 4" xfId="33407"/>
    <cellStyle name="RowTitles-Detail 3 2 4 3 3 4 2" xfId="33408"/>
    <cellStyle name="RowTitles-Detail 3 2 4 3 3 5" xfId="33409"/>
    <cellStyle name="RowTitles-Detail 3 2 4 3 4" xfId="33410"/>
    <cellStyle name="RowTitles-Detail 3 2 4 3 4 2" xfId="33411"/>
    <cellStyle name="RowTitles-Detail 3 2 4 3 5" xfId="33412"/>
    <cellStyle name="RowTitles-Detail 3 2 4 3 5 2" xfId="33413"/>
    <cellStyle name="RowTitles-Detail 3 2 4 3 5 2 2" xfId="33414"/>
    <cellStyle name="RowTitles-Detail 3 2 4 4" xfId="33415"/>
    <cellStyle name="RowTitles-Detail 3 2 4 4 2" xfId="33416"/>
    <cellStyle name="RowTitles-Detail 3 2 4 4 2 2" xfId="33417"/>
    <cellStyle name="RowTitles-Detail 3 2 4 4 2 2 2" xfId="33418"/>
    <cellStyle name="RowTitles-Detail 3 2 4 4 2 2 2 2" xfId="33419"/>
    <cellStyle name="RowTitles-Detail 3 2 4 4 2 2 3" xfId="33420"/>
    <cellStyle name="RowTitles-Detail 3 2 4 4 2 3" xfId="33421"/>
    <cellStyle name="RowTitles-Detail 3 2 4 4 2 3 2" xfId="33422"/>
    <cellStyle name="RowTitles-Detail 3 2 4 4 2 3 2 2" xfId="33423"/>
    <cellStyle name="RowTitles-Detail 3 2 4 4 2 4" xfId="33424"/>
    <cellStyle name="RowTitles-Detail 3 2 4 4 2 4 2" xfId="33425"/>
    <cellStyle name="RowTitles-Detail 3 2 4 4 2 5" xfId="33426"/>
    <cellStyle name="RowTitles-Detail 3 2 4 4 3" xfId="33427"/>
    <cellStyle name="RowTitles-Detail 3 2 4 4 3 2" xfId="33428"/>
    <cellStyle name="RowTitles-Detail 3 2 4 4 3 2 2" xfId="33429"/>
    <cellStyle name="RowTitles-Detail 3 2 4 4 3 2 2 2" xfId="33430"/>
    <cellStyle name="RowTitles-Detail 3 2 4 4 3 2 3" xfId="33431"/>
    <cellStyle name="RowTitles-Detail 3 2 4 4 3 3" xfId="33432"/>
    <cellStyle name="RowTitles-Detail 3 2 4 4 3 3 2" xfId="33433"/>
    <cellStyle name="RowTitles-Detail 3 2 4 4 3 3 2 2" xfId="33434"/>
    <cellStyle name="RowTitles-Detail 3 2 4 4 3 4" xfId="33435"/>
    <cellStyle name="RowTitles-Detail 3 2 4 4 3 4 2" xfId="33436"/>
    <cellStyle name="RowTitles-Detail 3 2 4 4 3 5" xfId="33437"/>
    <cellStyle name="RowTitles-Detail 3 2 4 4 4" xfId="33438"/>
    <cellStyle name="RowTitles-Detail 3 2 4 4 4 2" xfId="33439"/>
    <cellStyle name="RowTitles-Detail 3 2 4 4 4 2 2" xfId="33440"/>
    <cellStyle name="RowTitles-Detail 3 2 4 4 4 3" xfId="33441"/>
    <cellStyle name="RowTitles-Detail 3 2 4 4 5" xfId="33442"/>
    <cellStyle name="RowTitles-Detail 3 2 4 4 5 2" xfId="33443"/>
    <cellStyle name="RowTitles-Detail 3 2 4 4 5 2 2" xfId="33444"/>
    <cellStyle name="RowTitles-Detail 3 2 4 4 6" xfId="33445"/>
    <cellStyle name="RowTitles-Detail 3 2 4 4 6 2" xfId="33446"/>
    <cellStyle name="RowTitles-Detail 3 2 4 4 7" xfId="33447"/>
    <cellStyle name="RowTitles-Detail 3 2 4 5" xfId="33448"/>
    <cellStyle name="RowTitles-Detail 3 2 4 5 2" xfId="33449"/>
    <cellStyle name="RowTitles-Detail 3 2 4 5 2 2" xfId="33450"/>
    <cellStyle name="RowTitles-Detail 3 2 4 5 2 2 2" xfId="33451"/>
    <cellStyle name="RowTitles-Detail 3 2 4 5 2 2 2 2" xfId="33452"/>
    <cellStyle name="RowTitles-Detail 3 2 4 5 2 2 3" xfId="33453"/>
    <cellStyle name="RowTitles-Detail 3 2 4 5 2 3" xfId="33454"/>
    <cellStyle name="RowTitles-Detail 3 2 4 5 2 3 2" xfId="33455"/>
    <cellStyle name="RowTitles-Detail 3 2 4 5 2 3 2 2" xfId="33456"/>
    <cellStyle name="RowTitles-Detail 3 2 4 5 2 4" xfId="33457"/>
    <cellStyle name="RowTitles-Detail 3 2 4 5 2 4 2" xfId="33458"/>
    <cellStyle name="RowTitles-Detail 3 2 4 5 2 5" xfId="33459"/>
    <cellStyle name="RowTitles-Detail 3 2 4 5 3" xfId="33460"/>
    <cellStyle name="RowTitles-Detail 3 2 4 5 3 2" xfId="33461"/>
    <cellStyle name="RowTitles-Detail 3 2 4 5 3 2 2" xfId="33462"/>
    <cellStyle name="RowTitles-Detail 3 2 4 5 3 2 2 2" xfId="33463"/>
    <cellStyle name="RowTitles-Detail 3 2 4 5 3 2 3" xfId="33464"/>
    <cellStyle name="RowTitles-Detail 3 2 4 5 3 3" xfId="33465"/>
    <cellStyle name="RowTitles-Detail 3 2 4 5 3 3 2" xfId="33466"/>
    <cellStyle name="RowTitles-Detail 3 2 4 5 3 3 2 2" xfId="33467"/>
    <cellStyle name="RowTitles-Detail 3 2 4 5 3 4" xfId="33468"/>
    <cellStyle name="RowTitles-Detail 3 2 4 5 3 4 2" xfId="33469"/>
    <cellStyle name="RowTitles-Detail 3 2 4 5 3 5" xfId="33470"/>
    <cellStyle name="RowTitles-Detail 3 2 4 5 4" xfId="33471"/>
    <cellStyle name="RowTitles-Detail 3 2 4 5 4 2" xfId="33472"/>
    <cellStyle name="RowTitles-Detail 3 2 4 5 4 2 2" xfId="33473"/>
    <cellStyle name="RowTitles-Detail 3 2 4 5 4 3" xfId="33474"/>
    <cellStyle name="RowTitles-Detail 3 2 4 5 5" xfId="33475"/>
    <cellStyle name="RowTitles-Detail 3 2 4 5 5 2" xfId="33476"/>
    <cellStyle name="RowTitles-Detail 3 2 4 5 5 2 2" xfId="33477"/>
    <cellStyle name="RowTitles-Detail 3 2 4 5 6" xfId="33478"/>
    <cellStyle name="RowTitles-Detail 3 2 4 5 6 2" xfId="33479"/>
    <cellStyle name="RowTitles-Detail 3 2 4 5 7" xfId="33480"/>
    <cellStyle name="RowTitles-Detail 3 2 4 6" xfId="33481"/>
    <cellStyle name="RowTitles-Detail 3 2 4 6 2" xfId="33482"/>
    <cellStyle name="RowTitles-Detail 3 2 4 6 2 2" xfId="33483"/>
    <cellStyle name="RowTitles-Detail 3 2 4 6 2 2 2" xfId="33484"/>
    <cellStyle name="RowTitles-Detail 3 2 4 6 2 2 2 2" xfId="33485"/>
    <cellStyle name="RowTitles-Detail 3 2 4 6 2 2 3" xfId="33486"/>
    <cellStyle name="RowTitles-Detail 3 2 4 6 2 3" xfId="33487"/>
    <cellStyle name="RowTitles-Detail 3 2 4 6 2 3 2" xfId="33488"/>
    <cellStyle name="RowTitles-Detail 3 2 4 6 2 3 2 2" xfId="33489"/>
    <cellStyle name="RowTitles-Detail 3 2 4 6 2 4" xfId="33490"/>
    <cellStyle name="RowTitles-Detail 3 2 4 6 2 4 2" xfId="33491"/>
    <cellStyle name="RowTitles-Detail 3 2 4 6 2 5" xfId="33492"/>
    <cellStyle name="RowTitles-Detail 3 2 4 6 3" xfId="33493"/>
    <cellStyle name="RowTitles-Detail 3 2 4 6 3 2" xfId="33494"/>
    <cellStyle name="RowTitles-Detail 3 2 4 6 3 2 2" xfId="33495"/>
    <cellStyle name="RowTitles-Detail 3 2 4 6 3 2 2 2" xfId="33496"/>
    <cellStyle name="RowTitles-Detail 3 2 4 6 3 2 3" xfId="33497"/>
    <cellStyle name="RowTitles-Detail 3 2 4 6 3 3" xfId="33498"/>
    <cellStyle name="RowTitles-Detail 3 2 4 6 3 3 2" xfId="33499"/>
    <cellStyle name="RowTitles-Detail 3 2 4 6 3 3 2 2" xfId="33500"/>
    <cellStyle name="RowTitles-Detail 3 2 4 6 3 4" xfId="33501"/>
    <cellStyle name="RowTitles-Detail 3 2 4 6 3 4 2" xfId="33502"/>
    <cellStyle name="RowTitles-Detail 3 2 4 6 3 5" xfId="33503"/>
    <cellStyle name="RowTitles-Detail 3 2 4 6 4" xfId="33504"/>
    <cellStyle name="RowTitles-Detail 3 2 4 6 4 2" xfId="33505"/>
    <cellStyle name="RowTitles-Detail 3 2 4 6 4 2 2" xfId="33506"/>
    <cellStyle name="RowTitles-Detail 3 2 4 6 4 3" xfId="33507"/>
    <cellStyle name="RowTitles-Detail 3 2 4 6 5" xfId="33508"/>
    <cellStyle name="RowTitles-Detail 3 2 4 6 5 2" xfId="33509"/>
    <cellStyle name="RowTitles-Detail 3 2 4 6 5 2 2" xfId="33510"/>
    <cellStyle name="RowTitles-Detail 3 2 4 6 6" xfId="33511"/>
    <cellStyle name="RowTitles-Detail 3 2 4 6 6 2" xfId="33512"/>
    <cellStyle name="RowTitles-Detail 3 2 4 6 7" xfId="33513"/>
    <cellStyle name="RowTitles-Detail 3 2 4 7" xfId="33514"/>
    <cellStyle name="RowTitles-Detail 3 2 4 7 2" xfId="33515"/>
    <cellStyle name="RowTitles-Detail 3 2 4 7 2 2" xfId="33516"/>
    <cellStyle name="RowTitles-Detail 3 2 4 7 2 2 2" xfId="33517"/>
    <cellStyle name="RowTitles-Detail 3 2 4 7 2 3" xfId="33518"/>
    <cellStyle name="RowTitles-Detail 3 2 4 7 3" xfId="33519"/>
    <cellStyle name="RowTitles-Detail 3 2 4 7 3 2" xfId="33520"/>
    <cellStyle name="RowTitles-Detail 3 2 4 7 3 2 2" xfId="33521"/>
    <cellStyle name="RowTitles-Detail 3 2 4 7 4" xfId="33522"/>
    <cellStyle name="RowTitles-Detail 3 2 4 7 4 2" xfId="33523"/>
    <cellStyle name="RowTitles-Detail 3 2 4 7 5" xfId="33524"/>
    <cellStyle name="RowTitles-Detail 3 2 4 8" xfId="33525"/>
    <cellStyle name="RowTitles-Detail 3 2 4 8 2" xfId="33526"/>
    <cellStyle name="RowTitles-Detail 3 2 4 8 2 2" xfId="33527"/>
    <cellStyle name="RowTitles-Detail 3 2 4 8 2 2 2" xfId="33528"/>
    <cellStyle name="RowTitles-Detail 3 2 4 8 2 3" xfId="33529"/>
    <cellStyle name="RowTitles-Detail 3 2 4 8 3" xfId="33530"/>
    <cellStyle name="RowTitles-Detail 3 2 4 8 3 2" xfId="33531"/>
    <cellStyle name="RowTitles-Detail 3 2 4 8 3 2 2" xfId="33532"/>
    <cellStyle name="RowTitles-Detail 3 2 4 8 4" xfId="33533"/>
    <cellStyle name="RowTitles-Detail 3 2 4 8 4 2" xfId="33534"/>
    <cellStyle name="RowTitles-Detail 3 2 4 8 5" xfId="33535"/>
    <cellStyle name="RowTitles-Detail 3 2 4 9" xfId="33536"/>
    <cellStyle name="RowTitles-Detail 3 2 4 9 2" xfId="33537"/>
    <cellStyle name="RowTitles-Detail 3 2 4 9 2 2" xfId="33538"/>
    <cellStyle name="RowTitles-Detail 3 2 4_STUD aligned by INSTIT" xfId="33539"/>
    <cellStyle name="RowTitles-Detail 3 2 5" xfId="33540"/>
    <cellStyle name="RowTitles-Detail 3 2 5 2" xfId="33541"/>
    <cellStyle name="RowTitles-Detail 3 2 5 2 2" xfId="33542"/>
    <cellStyle name="RowTitles-Detail 3 2 5 2 2 2" xfId="33543"/>
    <cellStyle name="RowTitles-Detail 3 2 5 2 2 2 2" xfId="33544"/>
    <cellStyle name="RowTitles-Detail 3 2 5 2 2 2 2 2" xfId="33545"/>
    <cellStyle name="RowTitles-Detail 3 2 5 2 2 2 3" xfId="33546"/>
    <cellStyle name="RowTitles-Detail 3 2 5 2 2 3" xfId="33547"/>
    <cellStyle name="RowTitles-Detail 3 2 5 2 2 3 2" xfId="33548"/>
    <cellStyle name="RowTitles-Detail 3 2 5 2 2 3 2 2" xfId="33549"/>
    <cellStyle name="RowTitles-Detail 3 2 5 2 2 4" xfId="33550"/>
    <cellStyle name="RowTitles-Detail 3 2 5 2 2 4 2" xfId="33551"/>
    <cellStyle name="RowTitles-Detail 3 2 5 2 2 5" xfId="33552"/>
    <cellStyle name="RowTitles-Detail 3 2 5 2 3" xfId="33553"/>
    <cellStyle name="RowTitles-Detail 3 2 5 2 3 2" xfId="33554"/>
    <cellStyle name="RowTitles-Detail 3 2 5 2 3 2 2" xfId="33555"/>
    <cellStyle name="RowTitles-Detail 3 2 5 2 3 2 2 2" xfId="33556"/>
    <cellStyle name="RowTitles-Detail 3 2 5 2 3 2 3" xfId="33557"/>
    <cellStyle name="RowTitles-Detail 3 2 5 2 3 3" xfId="33558"/>
    <cellStyle name="RowTitles-Detail 3 2 5 2 3 3 2" xfId="33559"/>
    <cellStyle name="RowTitles-Detail 3 2 5 2 3 3 2 2" xfId="33560"/>
    <cellStyle name="RowTitles-Detail 3 2 5 2 3 4" xfId="33561"/>
    <cellStyle name="RowTitles-Detail 3 2 5 2 3 4 2" xfId="33562"/>
    <cellStyle name="RowTitles-Detail 3 2 5 2 3 5" xfId="33563"/>
    <cellStyle name="RowTitles-Detail 3 2 5 2 4" xfId="33564"/>
    <cellStyle name="RowTitles-Detail 3 2 5 2 4 2" xfId="33565"/>
    <cellStyle name="RowTitles-Detail 3 2 5 2 5" xfId="33566"/>
    <cellStyle name="RowTitles-Detail 3 2 5 2 5 2" xfId="33567"/>
    <cellStyle name="RowTitles-Detail 3 2 5 2 5 2 2" xfId="33568"/>
    <cellStyle name="RowTitles-Detail 3 2 5 2 5 3" xfId="33569"/>
    <cellStyle name="RowTitles-Detail 3 2 5 2 6" xfId="33570"/>
    <cellStyle name="RowTitles-Detail 3 2 5 2 6 2" xfId="33571"/>
    <cellStyle name="RowTitles-Detail 3 2 5 2 6 2 2" xfId="33572"/>
    <cellStyle name="RowTitles-Detail 3 2 5 3" xfId="33573"/>
    <cellStyle name="RowTitles-Detail 3 2 5 3 2" xfId="33574"/>
    <cellStyle name="RowTitles-Detail 3 2 5 3 2 2" xfId="33575"/>
    <cellStyle name="RowTitles-Detail 3 2 5 3 2 2 2" xfId="33576"/>
    <cellStyle name="RowTitles-Detail 3 2 5 3 2 2 2 2" xfId="33577"/>
    <cellStyle name="RowTitles-Detail 3 2 5 3 2 2 3" xfId="33578"/>
    <cellStyle name="RowTitles-Detail 3 2 5 3 2 3" xfId="33579"/>
    <cellStyle name="RowTitles-Detail 3 2 5 3 2 3 2" xfId="33580"/>
    <cellStyle name="RowTitles-Detail 3 2 5 3 2 3 2 2" xfId="33581"/>
    <cellStyle name="RowTitles-Detail 3 2 5 3 2 4" xfId="33582"/>
    <cellStyle name="RowTitles-Detail 3 2 5 3 2 4 2" xfId="33583"/>
    <cellStyle name="RowTitles-Detail 3 2 5 3 2 5" xfId="33584"/>
    <cellStyle name="RowTitles-Detail 3 2 5 3 3" xfId="33585"/>
    <cellStyle name="RowTitles-Detail 3 2 5 3 3 2" xfId="33586"/>
    <cellStyle name="RowTitles-Detail 3 2 5 3 3 2 2" xfId="33587"/>
    <cellStyle name="RowTitles-Detail 3 2 5 3 3 2 2 2" xfId="33588"/>
    <cellStyle name="RowTitles-Detail 3 2 5 3 3 2 3" xfId="33589"/>
    <cellStyle name="RowTitles-Detail 3 2 5 3 3 3" xfId="33590"/>
    <cellStyle name="RowTitles-Detail 3 2 5 3 3 3 2" xfId="33591"/>
    <cellStyle name="RowTitles-Detail 3 2 5 3 3 3 2 2" xfId="33592"/>
    <cellStyle name="RowTitles-Detail 3 2 5 3 3 4" xfId="33593"/>
    <cellStyle name="RowTitles-Detail 3 2 5 3 3 4 2" xfId="33594"/>
    <cellStyle name="RowTitles-Detail 3 2 5 3 3 5" xfId="33595"/>
    <cellStyle name="RowTitles-Detail 3 2 5 3 4" xfId="33596"/>
    <cellStyle name="RowTitles-Detail 3 2 5 3 4 2" xfId="33597"/>
    <cellStyle name="RowTitles-Detail 3 2 5 3 5" xfId="33598"/>
    <cellStyle name="RowTitles-Detail 3 2 5 3 5 2" xfId="33599"/>
    <cellStyle name="RowTitles-Detail 3 2 5 3 5 2 2" xfId="33600"/>
    <cellStyle name="RowTitles-Detail 3 2 5 3 6" xfId="33601"/>
    <cellStyle name="RowTitles-Detail 3 2 5 3 6 2" xfId="33602"/>
    <cellStyle name="RowTitles-Detail 3 2 5 3 7" xfId="33603"/>
    <cellStyle name="RowTitles-Detail 3 2 5 4" xfId="33604"/>
    <cellStyle name="RowTitles-Detail 3 2 5 4 2" xfId="33605"/>
    <cellStyle name="RowTitles-Detail 3 2 5 4 2 2" xfId="33606"/>
    <cellStyle name="RowTitles-Detail 3 2 5 4 2 2 2" xfId="33607"/>
    <cellStyle name="RowTitles-Detail 3 2 5 4 2 2 2 2" xfId="33608"/>
    <cellStyle name="RowTitles-Detail 3 2 5 4 2 2 3" xfId="33609"/>
    <cellStyle name="RowTitles-Detail 3 2 5 4 2 3" xfId="33610"/>
    <cellStyle name="RowTitles-Detail 3 2 5 4 2 3 2" xfId="33611"/>
    <cellStyle name="RowTitles-Detail 3 2 5 4 2 3 2 2" xfId="33612"/>
    <cellStyle name="RowTitles-Detail 3 2 5 4 2 4" xfId="33613"/>
    <cellStyle name="RowTitles-Detail 3 2 5 4 2 4 2" xfId="33614"/>
    <cellStyle name="RowTitles-Detail 3 2 5 4 2 5" xfId="33615"/>
    <cellStyle name="RowTitles-Detail 3 2 5 4 3" xfId="33616"/>
    <cellStyle name="RowTitles-Detail 3 2 5 4 3 2" xfId="33617"/>
    <cellStyle name="RowTitles-Detail 3 2 5 4 3 2 2" xfId="33618"/>
    <cellStyle name="RowTitles-Detail 3 2 5 4 3 2 2 2" xfId="33619"/>
    <cellStyle name="RowTitles-Detail 3 2 5 4 3 2 3" xfId="33620"/>
    <cellStyle name="RowTitles-Detail 3 2 5 4 3 3" xfId="33621"/>
    <cellStyle name="RowTitles-Detail 3 2 5 4 3 3 2" xfId="33622"/>
    <cellStyle name="RowTitles-Detail 3 2 5 4 3 3 2 2" xfId="33623"/>
    <cellStyle name="RowTitles-Detail 3 2 5 4 3 4" xfId="33624"/>
    <cellStyle name="RowTitles-Detail 3 2 5 4 3 4 2" xfId="33625"/>
    <cellStyle name="RowTitles-Detail 3 2 5 4 3 5" xfId="33626"/>
    <cellStyle name="RowTitles-Detail 3 2 5 4 4" xfId="33627"/>
    <cellStyle name="RowTitles-Detail 3 2 5 4 4 2" xfId="33628"/>
    <cellStyle name="RowTitles-Detail 3 2 5 4 5" xfId="33629"/>
    <cellStyle name="RowTitles-Detail 3 2 5 4 5 2" xfId="33630"/>
    <cellStyle name="RowTitles-Detail 3 2 5 4 5 2 2" xfId="33631"/>
    <cellStyle name="RowTitles-Detail 3 2 5 4 5 3" xfId="33632"/>
    <cellStyle name="RowTitles-Detail 3 2 5 4 6" xfId="33633"/>
    <cellStyle name="RowTitles-Detail 3 2 5 4 6 2" xfId="33634"/>
    <cellStyle name="RowTitles-Detail 3 2 5 4 6 2 2" xfId="33635"/>
    <cellStyle name="RowTitles-Detail 3 2 5 4 7" xfId="33636"/>
    <cellStyle name="RowTitles-Detail 3 2 5 4 7 2" xfId="33637"/>
    <cellStyle name="RowTitles-Detail 3 2 5 4 8" xfId="33638"/>
    <cellStyle name="RowTitles-Detail 3 2 5 5" xfId="33639"/>
    <cellStyle name="RowTitles-Detail 3 2 5 5 2" xfId="33640"/>
    <cellStyle name="RowTitles-Detail 3 2 5 5 2 2" xfId="33641"/>
    <cellStyle name="RowTitles-Detail 3 2 5 5 2 2 2" xfId="33642"/>
    <cellStyle name="RowTitles-Detail 3 2 5 5 2 2 2 2" xfId="33643"/>
    <cellStyle name="RowTitles-Detail 3 2 5 5 2 2 3" xfId="33644"/>
    <cellStyle name="RowTitles-Detail 3 2 5 5 2 3" xfId="33645"/>
    <cellStyle name="RowTitles-Detail 3 2 5 5 2 3 2" xfId="33646"/>
    <cellStyle name="RowTitles-Detail 3 2 5 5 2 3 2 2" xfId="33647"/>
    <cellStyle name="RowTitles-Detail 3 2 5 5 2 4" xfId="33648"/>
    <cellStyle name="RowTitles-Detail 3 2 5 5 2 4 2" xfId="33649"/>
    <cellStyle name="RowTitles-Detail 3 2 5 5 2 5" xfId="33650"/>
    <cellStyle name="RowTitles-Detail 3 2 5 5 3" xfId="33651"/>
    <cellStyle name="RowTitles-Detail 3 2 5 5 3 2" xfId="33652"/>
    <cellStyle name="RowTitles-Detail 3 2 5 5 3 2 2" xfId="33653"/>
    <cellStyle name="RowTitles-Detail 3 2 5 5 3 2 2 2" xfId="33654"/>
    <cellStyle name="RowTitles-Detail 3 2 5 5 3 2 3" xfId="33655"/>
    <cellStyle name="RowTitles-Detail 3 2 5 5 3 3" xfId="33656"/>
    <cellStyle name="RowTitles-Detail 3 2 5 5 3 3 2" xfId="33657"/>
    <cellStyle name="RowTitles-Detail 3 2 5 5 3 3 2 2" xfId="33658"/>
    <cellStyle name="RowTitles-Detail 3 2 5 5 3 4" xfId="33659"/>
    <cellStyle name="RowTitles-Detail 3 2 5 5 3 4 2" xfId="33660"/>
    <cellStyle name="RowTitles-Detail 3 2 5 5 3 5" xfId="33661"/>
    <cellStyle name="RowTitles-Detail 3 2 5 5 4" xfId="33662"/>
    <cellStyle name="RowTitles-Detail 3 2 5 5 4 2" xfId="33663"/>
    <cellStyle name="RowTitles-Detail 3 2 5 5 4 2 2" xfId="33664"/>
    <cellStyle name="RowTitles-Detail 3 2 5 5 4 3" xfId="33665"/>
    <cellStyle name="RowTitles-Detail 3 2 5 5 5" xfId="33666"/>
    <cellStyle name="RowTitles-Detail 3 2 5 5 5 2" xfId="33667"/>
    <cellStyle name="RowTitles-Detail 3 2 5 5 5 2 2" xfId="33668"/>
    <cellStyle name="RowTitles-Detail 3 2 5 5 6" xfId="33669"/>
    <cellStyle name="RowTitles-Detail 3 2 5 5 6 2" xfId="33670"/>
    <cellStyle name="RowTitles-Detail 3 2 5 5 7" xfId="33671"/>
    <cellStyle name="RowTitles-Detail 3 2 5 6" xfId="33672"/>
    <cellStyle name="RowTitles-Detail 3 2 5 6 2" xfId="33673"/>
    <cellStyle name="RowTitles-Detail 3 2 5 6 2 2" xfId="33674"/>
    <cellStyle name="RowTitles-Detail 3 2 5 6 2 2 2" xfId="33675"/>
    <cellStyle name="RowTitles-Detail 3 2 5 6 2 2 2 2" xfId="33676"/>
    <cellStyle name="RowTitles-Detail 3 2 5 6 2 2 3" xfId="33677"/>
    <cellStyle name="RowTitles-Detail 3 2 5 6 2 3" xfId="33678"/>
    <cellStyle name="RowTitles-Detail 3 2 5 6 2 3 2" xfId="33679"/>
    <cellStyle name="RowTitles-Detail 3 2 5 6 2 3 2 2" xfId="33680"/>
    <cellStyle name="RowTitles-Detail 3 2 5 6 2 4" xfId="33681"/>
    <cellStyle name="RowTitles-Detail 3 2 5 6 2 4 2" xfId="33682"/>
    <cellStyle name="RowTitles-Detail 3 2 5 6 2 5" xfId="33683"/>
    <cellStyle name="RowTitles-Detail 3 2 5 6 3" xfId="33684"/>
    <cellStyle name="RowTitles-Detail 3 2 5 6 3 2" xfId="33685"/>
    <cellStyle name="RowTitles-Detail 3 2 5 6 3 2 2" xfId="33686"/>
    <cellStyle name="RowTitles-Detail 3 2 5 6 3 2 2 2" xfId="33687"/>
    <cellStyle name="RowTitles-Detail 3 2 5 6 3 2 3" xfId="33688"/>
    <cellStyle name="RowTitles-Detail 3 2 5 6 3 3" xfId="33689"/>
    <cellStyle name="RowTitles-Detail 3 2 5 6 3 3 2" xfId="33690"/>
    <cellStyle name="RowTitles-Detail 3 2 5 6 3 3 2 2" xfId="33691"/>
    <cellStyle name="RowTitles-Detail 3 2 5 6 3 4" xfId="33692"/>
    <cellStyle name="RowTitles-Detail 3 2 5 6 3 4 2" xfId="33693"/>
    <cellStyle name="RowTitles-Detail 3 2 5 6 3 5" xfId="33694"/>
    <cellStyle name="RowTitles-Detail 3 2 5 6 4" xfId="33695"/>
    <cellStyle name="RowTitles-Detail 3 2 5 6 4 2" xfId="33696"/>
    <cellStyle name="RowTitles-Detail 3 2 5 6 4 2 2" xfId="33697"/>
    <cellStyle name="RowTitles-Detail 3 2 5 6 4 3" xfId="33698"/>
    <cellStyle name="RowTitles-Detail 3 2 5 6 5" xfId="33699"/>
    <cellStyle name="RowTitles-Detail 3 2 5 6 5 2" xfId="33700"/>
    <cellStyle name="RowTitles-Detail 3 2 5 6 5 2 2" xfId="33701"/>
    <cellStyle name="RowTitles-Detail 3 2 5 6 6" xfId="33702"/>
    <cellStyle name="RowTitles-Detail 3 2 5 6 6 2" xfId="33703"/>
    <cellStyle name="RowTitles-Detail 3 2 5 6 7" xfId="33704"/>
    <cellStyle name="RowTitles-Detail 3 2 5 7" xfId="33705"/>
    <cellStyle name="RowTitles-Detail 3 2 5 7 2" xfId="33706"/>
    <cellStyle name="RowTitles-Detail 3 2 5 7 2 2" xfId="33707"/>
    <cellStyle name="RowTitles-Detail 3 2 5 7 2 2 2" xfId="33708"/>
    <cellStyle name="RowTitles-Detail 3 2 5 7 2 3" xfId="33709"/>
    <cellStyle name="RowTitles-Detail 3 2 5 7 3" xfId="33710"/>
    <cellStyle name="RowTitles-Detail 3 2 5 7 3 2" xfId="33711"/>
    <cellStyle name="RowTitles-Detail 3 2 5 7 3 2 2" xfId="33712"/>
    <cellStyle name="RowTitles-Detail 3 2 5 7 4" xfId="33713"/>
    <cellStyle name="RowTitles-Detail 3 2 5 7 4 2" xfId="33714"/>
    <cellStyle name="RowTitles-Detail 3 2 5 7 5" xfId="33715"/>
    <cellStyle name="RowTitles-Detail 3 2 5 8" xfId="33716"/>
    <cellStyle name="RowTitles-Detail 3 2 5 8 2" xfId="33717"/>
    <cellStyle name="RowTitles-Detail 3 2 5 9" xfId="33718"/>
    <cellStyle name="RowTitles-Detail 3 2 5 9 2" xfId="33719"/>
    <cellStyle name="RowTitles-Detail 3 2 5 9 2 2" xfId="33720"/>
    <cellStyle name="RowTitles-Detail 3 2 5_STUD aligned by INSTIT" xfId="33721"/>
    <cellStyle name="RowTitles-Detail 3 2 6" xfId="33722"/>
    <cellStyle name="RowTitles-Detail 3 2 6 2" xfId="33723"/>
    <cellStyle name="RowTitles-Detail 3 2 6 2 2" xfId="33724"/>
    <cellStyle name="RowTitles-Detail 3 2 6 2 2 2" xfId="33725"/>
    <cellStyle name="RowTitles-Detail 3 2 6 2 2 2 2" xfId="33726"/>
    <cellStyle name="RowTitles-Detail 3 2 6 2 2 3" xfId="33727"/>
    <cellStyle name="RowTitles-Detail 3 2 6 2 3" xfId="33728"/>
    <cellStyle name="RowTitles-Detail 3 2 6 2 3 2" xfId="33729"/>
    <cellStyle name="RowTitles-Detail 3 2 6 2 3 2 2" xfId="33730"/>
    <cellStyle name="RowTitles-Detail 3 2 6 2 4" xfId="33731"/>
    <cellStyle name="RowTitles-Detail 3 2 6 2 4 2" xfId="33732"/>
    <cellStyle name="RowTitles-Detail 3 2 6 2 5" xfId="33733"/>
    <cellStyle name="RowTitles-Detail 3 2 6 3" xfId="33734"/>
    <cellStyle name="RowTitles-Detail 3 2 6 3 2" xfId="33735"/>
    <cellStyle name="RowTitles-Detail 3 2 6 3 2 2" xfId="33736"/>
    <cellStyle name="RowTitles-Detail 3 2 6 3 2 2 2" xfId="33737"/>
    <cellStyle name="RowTitles-Detail 3 2 6 3 2 3" xfId="33738"/>
    <cellStyle name="RowTitles-Detail 3 2 6 3 3" xfId="33739"/>
    <cellStyle name="RowTitles-Detail 3 2 6 3 3 2" xfId="33740"/>
    <cellStyle name="RowTitles-Detail 3 2 6 3 3 2 2" xfId="33741"/>
    <cellStyle name="RowTitles-Detail 3 2 6 3 4" xfId="33742"/>
    <cellStyle name="RowTitles-Detail 3 2 6 3 4 2" xfId="33743"/>
    <cellStyle name="RowTitles-Detail 3 2 6 3 5" xfId="33744"/>
    <cellStyle name="RowTitles-Detail 3 2 6 4" xfId="33745"/>
    <cellStyle name="RowTitles-Detail 3 2 6 4 2" xfId="33746"/>
    <cellStyle name="RowTitles-Detail 3 2 6 5" xfId="33747"/>
    <cellStyle name="RowTitles-Detail 3 2 6 5 2" xfId="33748"/>
    <cellStyle name="RowTitles-Detail 3 2 6 5 2 2" xfId="33749"/>
    <cellStyle name="RowTitles-Detail 3 2 6 5 3" xfId="33750"/>
    <cellStyle name="RowTitles-Detail 3 2 6 6" xfId="33751"/>
    <cellStyle name="RowTitles-Detail 3 2 6 6 2" xfId="33752"/>
    <cellStyle name="RowTitles-Detail 3 2 6 6 2 2" xfId="33753"/>
    <cellStyle name="RowTitles-Detail 3 2 7" xfId="33754"/>
    <cellStyle name="RowTitles-Detail 3 2 7 2" xfId="33755"/>
    <cellStyle name="RowTitles-Detail 3 2 7 2 2" xfId="33756"/>
    <cellStyle name="RowTitles-Detail 3 2 7 2 2 2" xfId="33757"/>
    <cellStyle name="RowTitles-Detail 3 2 7 2 2 2 2" xfId="33758"/>
    <cellStyle name="RowTitles-Detail 3 2 7 2 2 3" xfId="33759"/>
    <cellStyle name="RowTitles-Detail 3 2 7 2 3" xfId="33760"/>
    <cellStyle name="RowTitles-Detail 3 2 7 2 3 2" xfId="33761"/>
    <cellStyle name="RowTitles-Detail 3 2 7 2 3 2 2" xfId="33762"/>
    <cellStyle name="RowTitles-Detail 3 2 7 2 4" xfId="33763"/>
    <cellStyle name="RowTitles-Detail 3 2 7 2 4 2" xfId="33764"/>
    <cellStyle name="RowTitles-Detail 3 2 7 2 5" xfId="33765"/>
    <cellStyle name="RowTitles-Detail 3 2 7 3" xfId="33766"/>
    <cellStyle name="RowTitles-Detail 3 2 7 3 2" xfId="33767"/>
    <cellStyle name="RowTitles-Detail 3 2 7 3 2 2" xfId="33768"/>
    <cellStyle name="RowTitles-Detail 3 2 7 3 2 2 2" xfId="33769"/>
    <cellStyle name="RowTitles-Detail 3 2 7 3 2 3" xfId="33770"/>
    <cellStyle name="RowTitles-Detail 3 2 7 3 3" xfId="33771"/>
    <cellStyle name="RowTitles-Detail 3 2 7 3 3 2" xfId="33772"/>
    <cellStyle name="RowTitles-Detail 3 2 7 3 3 2 2" xfId="33773"/>
    <cellStyle name="RowTitles-Detail 3 2 7 3 4" xfId="33774"/>
    <cellStyle name="RowTitles-Detail 3 2 7 3 4 2" xfId="33775"/>
    <cellStyle name="RowTitles-Detail 3 2 7 3 5" xfId="33776"/>
    <cellStyle name="RowTitles-Detail 3 2 7 4" xfId="33777"/>
    <cellStyle name="RowTitles-Detail 3 2 7 4 2" xfId="33778"/>
    <cellStyle name="RowTitles-Detail 3 2 7 5" xfId="33779"/>
    <cellStyle name="RowTitles-Detail 3 2 7 5 2" xfId="33780"/>
    <cellStyle name="RowTitles-Detail 3 2 7 5 2 2" xfId="33781"/>
    <cellStyle name="RowTitles-Detail 3 2 7 6" xfId="33782"/>
    <cellStyle name="RowTitles-Detail 3 2 7 6 2" xfId="33783"/>
    <cellStyle name="RowTitles-Detail 3 2 7 7" xfId="33784"/>
    <cellStyle name="RowTitles-Detail 3 2 8" xfId="33785"/>
    <cellStyle name="RowTitles-Detail 3 2 8 2" xfId="33786"/>
    <cellStyle name="RowTitles-Detail 3 2 8 2 2" xfId="33787"/>
    <cellStyle name="RowTitles-Detail 3 2 8 2 2 2" xfId="33788"/>
    <cellStyle name="RowTitles-Detail 3 2 8 2 2 2 2" xfId="33789"/>
    <cellStyle name="RowTitles-Detail 3 2 8 2 2 3" xfId="33790"/>
    <cellStyle name="RowTitles-Detail 3 2 8 2 3" xfId="33791"/>
    <cellStyle name="RowTitles-Detail 3 2 8 2 3 2" xfId="33792"/>
    <cellStyle name="RowTitles-Detail 3 2 8 2 3 2 2" xfId="33793"/>
    <cellStyle name="RowTitles-Detail 3 2 8 2 4" xfId="33794"/>
    <cellStyle name="RowTitles-Detail 3 2 8 2 4 2" xfId="33795"/>
    <cellStyle name="RowTitles-Detail 3 2 8 2 5" xfId="33796"/>
    <cellStyle name="RowTitles-Detail 3 2 8 3" xfId="33797"/>
    <cellStyle name="RowTitles-Detail 3 2 8 3 2" xfId="33798"/>
    <cellStyle name="RowTitles-Detail 3 2 8 3 2 2" xfId="33799"/>
    <cellStyle name="RowTitles-Detail 3 2 8 3 2 2 2" xfId="33800"/>
    <cellStyle name="RowTitles-Detail 3 2 8 3 2 3" xfId="33801"/>
    <cellStyle name="RowTitles-Detail 3 2 8 3 3" xfId="33802"/>
    <cellStyle name="RowTitles-Detail 3 2 8 3 3 2" xfId="33803"/>
    <cellStyle name="RowTitles-Detail 3 2 8 3 3 2 2" xfId="33804"/>
    <cellStyle name="RowTitles-Detail 3 2 8 3 4" xfId="33805"/>
    <cellStyle name="RowTitles-Detail 3 2 8 3 4 2" xfId="33806"/>
    <cellStyle name="RowTitles-Detail 3 2 8 3 5" xfId="33807"/>
    <cellStyle name="RowTitles-Detail 3 2 8 4" xfId="33808"/>
    <cellStyle name="RowTitles-Detail 3 2 8 4 2" xfId="33809"/>
    <cellStyle name="RowTitles-Detail 3 2 8 5" xfId="33810"/>
    <cellStyle name="RowTitles-Detail 3 2 8 5 2" xfId="33811"/>
    <cellStyle name="RowTitles-Detail 3 2 8 5 2 2" xfId="33812"/>
    <cellStyle name="RowTitles-Detail 3 2 8 5 3" xfId="33813"/>
    <cellStyle name="RowTitles-Detail 3 2 8 6" xfId="33814"/>
    <cellStyle name="RowTitles-Detail 3 2 8 6 2" xfId="33815"/>
    <cellStyle name="RowTitles-Detail 3 2 8 6 2 2" xfId="33816"/>
    <cellStyle name="RowTitles-Detail 3 2 8 7" xfId="33817"/>
    <cellStyle name="RowTitles-Detail 3 2 8 7 2" xfId="33818"/>
    <cellStyle name="RowTitles-Detail 3 2 8 8" xfId="33819"/>
    <cellStyle name="RowTitles-Detail 3 2 9" xfId="33820"/>
    <cellStyle name="RowTitles-Detail 3 2 9 2" xfId="33821"/>
    <cellStyle name="RowTitles-Detail 3 2 9 2 2" xfId="33822"/>
    <cellStyle name="RowTitles-Detail 3 2 9 2 2 2" xfId="33823"/>
    <cellStyle name="RowTitles-Detail 3 2 9 2 2 2 2" xfId="33824"/>
    <cellStyle name="RowTitles-Detail 3 2 9 2 2 3" xfId="33825"/>
    <cellStyle name="RowTitles-Detail 3 2 9 2 3" xfId="33826"/>
    <cellStyle name="RowTitles-Detail 3 2 9 2 3 2" xfId="33827"/>
    <cellStyle name="RowTitles-Detail 3 2 9 2 3 2 2" xfId="33828"/>
    <cellStyle name="RowTitles-Detail 3 2 9 2 4" xfId="33829"/>
    <cellStyle name="RowTitles-Detail 3 2 9 2 4 2" xfId="33830"/>
    <cellStyle name="RowTitles-Detail 3 2 9 2 5" xfId="33831"/>
    <cellStyle name="RowTitles-Detail 3 2 9 3" xfId="33832"/>
    <cellStyle name="RowTitles-Detail 3 2 9 3 2" xfId="33833"/>
    <cellStyle name="RowTitles-Detail 3 2 9 3 2 2" xfId="33834"/>
    <cellStyle name="RowTitles-Detail 3 2 9 3 2 2 2" xfId="33835"/>
    <cellStyle name="RowTitles-Detail 3 2 9 3 2 3" xfId="33836"/>
    <cellStyle name="RowTitles-Detail 3 2 9 3 3" xfId="33837"/>
    <cellStyle name="RowTitles-Detail 3 2 9 3 3 2" xfId="33838"/>
    <cellStyle name="RowTitles-Detail 3 2 9 3 3 2 2" xfId="33839"/>
    <cellStyle name="RowTitles-Detail 3 2 9 3 4" xfId="33840"/>
    <cellStyle name="RowTitles-Detail 3 2 9 3 4 2" xfId="33841"/>
    <cellStyle name="RowTitles-Detail 3 2 9 3 5" xfId="33842"/>
    <cellStyle name="RowTitles-Detail 3 2 9 4" xfId="33843"/>
    <cellStyle name="RowTitles-Detail 3 2 9 4 2" xfId="33844"/>
    <cellStyle name="RowTitles-Detail 3 2 9 4 2 2" xfId="33845"/>
    <cellStyle name="RowTitles-Detail 3 2 9 4 3" xfId="33846"/>
    <cellStyle name="RowTitles-Detail 3 2 9 5" xfId="33847"/>
    <cellStyle name="RowTitles-Detail 3 2 9 5 2" xfId="33848"/>
    <cellStyle name="RowTitles-Detail 3 2 9 5 2 2" xfId="33849"/>
    <cellStyle name="RowTitles-Detail 3 2 9 6" xfId="33850"/>
    <cellStyle name="RowTitles-Detail 3 2 9 6 2" xfId="33851"/>
    <cellStyle name="RowTitles-Detail 3 2 9 7" xfId="33852"/>
    <cellStyle name="RowTitles-Detail 3 2_STUD aligned by INSTIT" xfId="33853"/>
    <cellStyle name="RowTitles-Detail 3 3" xfId="33854"/>
    <cellStyle name="RowTitles-Detail 3 3 10" xfId="33855"/>
    <cellStyle name="RowTitles-Detail 3 3 10 2" xfId="33856"/>
    <cellStyle name="RowTitles-Detail 3 3 10 2 2" xfId="33857"/>
    <cellStyle name="RowTitles-Detail 3 3 10 2 2 2" xfId="33858"/>
    <cellStyle name="RowTitles-Detail 3 3 10 2 3" xfId="33859"/>
    <cellStyle name="RowTitles-Detail 3 3 10 3" xfId="33860"/>
    <cellStyle name="RowTitles-Detail 3 3 10 3 2" xfId="33861"/>
    <cellStyle name="RowTitles-Detail 3 3 10 3 2 2" xfId="33862"/>
    <cellStyle name="RowTitles-Detail 3 3 10 4" xfId="33863"/>
    <cellStyle name="RowTitles-Detail 3 3 10 4 2" xfId="33864"/>
    <cellStyle name="RowTitles-Detail 3 3 10 5" xfId="33865"/>
    <cellStyle name="RowTitles-Detail 3 3 11" xfId="33866"/>
    <cellStyle name="RowTitles-Detail 3 3 11 2" xfId="33867"/>
    <cellStyle name="RowTitles-Detail 3 3 12" xfId="33868"/>
    <cellStyle name="RowTitles-Detail 3 3 12 2" xfId="33869"/>
    <cellStyle name="RowTitles-Detail 3 3 12 2 2" xfId="33870"/>
    <cellStyle name="RowTitles-Detail 3 3 2" xfId="33871"/>
    <cellStyle name="RowTitles-Detail 3 3 2 2" xfId="33872"/>
    <cellStyle name="RowTitles-Detail 3 3 2 2 2" xfId="33873"/>
    <cellStyle name="RowTitles-Detail 3 3 2 2 2 2" xfId="33874"/>
    <cellStyle name="RowTitles-Detail 3 3 2 2 2 2 2" xfId="33875"/>
    <cellStyle name="RowTitles-Detail 3 3 2 2 2 2 2 2" xfId="33876"/>
    <cellStyle name="RowTitles-Detail 3 3 2 2 2 2 3" xfId="33877"/>
    <cellStyle name="RowTitles-Detail 3 3 2 2 2 3" xfId="33878"/>
    <cellStyle name="RowTitles-Detail 3 3 2 2 2 3 2" xfId="33879"/>
    <cellStyle name="RowTitles-Detail 3 3 2 2 2 3 2 2" xfId="33880"/>
    <cellStyle name="RowTitles-Detail 3 3 2 2 2 4" xfId="33881"/>
    <cellStyle name="RowTitles-Detail 3 3 2 2 2 4 2" xfId="33882"/>
    <cellStyle name="RowTitles-Detail 3 3 2 2 2 5" xfId="33883"/>
    <cellStyle name="RowTitles-Detail 3 3 2 2 3" xfId="33884"/>
    <cellStyle name="RowTitles-Detail 3 3 2 2 3 2" xfId="33885"/>
    <cellStyle name="RowTitles-Detail 3 3 2 2 3 2 2" xfId="33886"/>
    <cellStyle name="RowTitles-Detail 3 3 2 2 3 2 2 2" xfId="33887"/>
    <cellStyle name="RowTitles-Detail 3 3 2 2 3 2 3" xfId="33888"/>
    <cellStyle name="RowTitles-Detail 3 3 2 2 3 3" xfId="33889"/>
    <cellStyle name="RowTitles-Detail 3 3 2 2 3 3 2" xfId="33890"/>
    <cellStyle name="RowTitles-Detail 3 3 2 2 3 3 2 2" xfId="33891"/>
    <cellStyle name="RowTitles-Detail 3 3 2 2 3 4" xfId="33892"/>
    <cellStyle name="RowTitles-Detail 3 3 2 2 3 4 2" xfId="33893"/>
    <cellStyle name="RowTitles-Detail 3 3 2 2 3 5" xfId="33894"/>
    <cellStyle name="RowTitles-Detail 3 3 2 2 4" xfId="33895"/>
    <cellStyle name="RowTitles-Detail 3 3 2 2 4 2" xfId="33896"/>
    <cellStyle name="RowTitles-Detail 3 3 2 2 5" xfId="33897"/>
    <cellStyle name="RowTitles-Detail 3 3 2 2 5 2" xfId="33898"/>
    <cellStyle name="RowTitles-Detail 3 3 2 2 5 2 2" xfId="33899"/>
    <cellStyle name="RowTitles-Detail 3 3 2 3" xfId="33900"/>
    <cellStyle name="RowTitles-Detail 3 3 2 3 2" xfId="33901"/>
    <cellStyle name="RowTitles-Detail 3 3 2 3 2 2" xfId="33902"/>
    <cellStyle name="RowTitles-Detail 3 3 2 3 2 2 2" xfId="33903"/>
    <cellStyle name="RowTitles-Detail 3 3 2 3 2 2 2 2" xfId="33904"/>
    <cellStyle name="RowTitles-Detail 3 3 2 3 2 2 3" xfId="33905"/>
    <cellStyle name="RowTitles-Detail 3 3 2 3 2 3" xfId="33906"/>
    <cellStyle name="RowTitles-Detail 3 3 2 3 2 3 2" xfId="33907"/>
    <cellStyle name="RowTitles-Detail 3 3 2 3 2 3 2 2" xfId="33908"/>
    <cellStyle name="RowTitles-Detail 3 3 2 3 2 4" xfId="33909"/>
    <cellStyle name="RowTitles-Detail 3 3 2 3 2 4 2" xfId="33910"/>
    <cellStyle name="RowTitles-Detail 3 3 2 3 2 5" xfId="33911"/>
    <cellStyle name="RowTitles-Detail 3 3 2 3 3" xfId="33912"/>
    <cellStyle name="RowTitles-Detail 3 3 2 3 3 2" xfId="33913"/>
    <cellStyle name="RowTitles-Detail 3 3 2 3 3 2 2" xfId="33914"/>
    <cellStyle name="RowTitles-Detail 3 3 2 3 3 2 2 2" xfId="33915"/>
    <cellStyle name="RowTitles-Detail 3 3 2 3 3 2 3" xfId="33916"/>
    <cellStyle name="RowTitles-Detail 3 3 2 3 3 3" xfId="33917"/>
    <cellStyle name="RowTitles-Detail 3 3 2 3 3 3 2" xfId="33918"/>
    <cellStyle name="RowTitles-Detail 3 3 2 3 3 3 2 2" xfId="33919"/>
    <cellStyle name="RowTitles-Detail 3 3 2 3 3 4" xfId="33920"/>
    <cellStyle name="RowTitles-Detail 3 3 2 3 3 4 2" xfId="33921"/>
    <cellStyle name="RowTitles-Detail 3 3 2 3 3 5" xfId="33922"/>
    <cellStyle name="RowTitles-Detail 3 3 2 3 4" xfId="33923"/>
    <cellStyle name="RowTitles-Detail 3 3 2 3 4 2" xfId="33924"/>
    <cellStyle name="RowTitles-Detail 3 3 2 3 5" xfId="33925"/>
    <cellStyle name="RowTitles-Detail 3 3 2 3 5 2" xfId="33926"/>
    <cellStyle name="RowTitles-Detail 3 3 2 3 5 2 2" xfId="33927"/>
    <cellStyle name="RowTitles-Detail 3 3 2 3 5 3" xfId="33928"/>
    <cellStyle name="RowTitles-Detail 3 3 2 3 6" xfId="33929"/>
    <cellStyle name="RowTitles-Detail 3 3 2 3 6 2" xfId="33930"/>
    <cellStyle name="RowTitles-Detail 3 3 2 3 6 2 2" xfId="33931"/>
    <cellStyle name="RowTitles-Detail 3 3 2 3 7" xfId="33932"/>
    <cellStyle name="RowTitles-Detail 3 3 2 3 7 2" xfId="33933"/>
    <cellStyle name="RowTitles-Detail 3 3 2 3 8" xfId="33934"/>
    <cellStyle name="RowTitles-Detail 3 3 2 4" xfId="33935"/>
    <cellStyle name="RowTitles-Detail 3 3 2 4 2" xfId="33936"/>
    <cellStyle name="RowTitles-Detail 3 3 2 4 2 2" xfId="33937"/>
    <cellStyle name="RowTitles-Detail 3 3 2 4 2 2 2" xfId="33938"/>
    <cellStyle name="RowTitles-Detail 3 3 2 4 2 2 2 2" xfId="33939"/>
    <cellStyle name="RowTitles-Detail 3 3 2 4 2 2 3" xfId="33940"/>
    <cellStyle name="RowTitles-Detail 3 3 2 4 2 3" xfId="33941"/>
    <cellStyle name="RowTitles-Detail 3 3 2 4 2 3 2" xfId="33942"/>
    <cellStyle name="RowTitles-Detail 3 3 2 4 2 3 2 2" xfId="33943"/>
    <cellStyle name="RowTitles-Detail 3 3 2 4 2 4" xfId="33944"/>
    <cellStyle name="RowTitles-Detail 3 3 2 4 2 4 2" xfId="33945"/>
    <cellStyle name="RowTitles-Detail 3 3 2 4 2 5" xfId="33946"/>
    <cellStyle name="RowTitles-Detail 3 3 2 4 3" xfId="33947"/>
    <cellStyle name="RowTitles-Detail 3 3 2 4 3 2" xfId="33948"/>
    <cellStyle name="RowTitles-Detail 3 3 2 4 3 2 2" xfId="33949"/>
    <cellStyle name="RowTitles-Detail 3 3 2 4 3 2 2 2" xfId="33950"/>
    <cellStyle name="RowTitles-Detail 3 3 2 4 3 2 3" xfId="33951"/>
    <cellStyle name="RowTitles-Detail 3 3 2 4 3 3" xfId="33952"/>
    <cellStyle name="RowTitles-Detail 3 3 2 4 3 3 2" xfId="33953"/>
    <cellStyle name="RowTitles-Detail 3 3 2 4 3 3 2 2" xfId="33954"/>
    <cellStyle name="RowTitles-Detail 3 3 2 4 3 4" xfId="33955"/>
    <cellStyle name="RowTitles-Detail 3 3 2 4 3 4 2" xfId="33956"/>
    <cellStyle name="RowTitles-Detail 3 3 2 4 3 5" xfId="33957"/>
    <cellStyle name="RowTitles-Detail 3 3 2 4 4" xfId="33958"/>
    <cellStyle name="RowTitles-Detail 3 3 2 4 4 2" xfId="33959"/>
    <cellStyle name="RowTitles-Detail 3 3 2 4 4 2 2" xfId="33960"/>
    <cellStyle name="RowTitles-Detail 3 3 2 4 4 3" xfId="33961"/>
    <cellStyle name="RowTitles-Detail 3 3 2 4 5" xfId="33962"/>
    <cellStyle name="RowTitles-Detail 3 3 2 4 5 2" xfId="33963"/>
    <cellStyle name="RowTitles-Detail 3 3 2 4 5 2 2" xfId="33964"/>
    <cellStyle name="RowTitles-Detail 3 3 2 4 6" xfId="33965"/>
    <cellStyle name="RowTitles-Detail 3 3 2 4 6 2" xfId="33966"/>
    <cellStyle name="RowTitles-Detail 3 3 2 4 7" xfId="33967"/>
    <cellStyle name="RowTitles-Detail 3 3 2 5" xfId="33968"/>
    <cellStyle name="RowTitles-Detail 3 3 2 5 2" xfId="33969"/>
    <cellStyle name="RowTitles-Detail 3 3 2 5 2 2" xfId="33970"/>
    <cellStyle name="RowTitles-Detail 3 3 2 5 2 2 2" xfId="33971"/>
    <cellStyle name="RowTitles-Detail 3 3 2 5 2 2 2 2" xfId="33972"/>
    <cellStyle name="RowTitles-Detail 3 3 2 5 2 2 3" xfId="33973"/>
    <cellStyle name="RowTitles-Detail 3 3 2 5 2 3" xfId="33974"/>
    <cellStyle name="RowTitles-Detail 3 3 2 5 2 3 2" xfId="33975"/>
    <cellStyle name="RowTitles-Detail 3 3 2 5 2 3 2 2" xfId="33976"/>
    <cellStyle name="RowTitles-Detail 3 3 2 5 2 4" xfId="33977"/>
    <cellStyle name="RowTitles-Detail 3 3 2 5 2 4 2" xfId="33978"/>
    <cellStyle name="RowTitles-Detail 3 3 2 5 2 5" xfId="33979"/>
    <cellStyle name="RowTitles-Detail 3 3 2 5 3" xfId="33980"/>
    <cellStyle name="RowTitles-Detail 3 3 2 5 3 2" xfId="33981"/>
    <cellStyle name="RowTitles-Detail 3 3 2 5 3 2 2" xfId="33982"/>
    <cellStyle name="RowTitles-Detail 3 3 2 5 3 2 2 2" xfId="33983"/>
    <cellStyle name="RowTitles-Detail 3 3 2 5 3 2 3" xfId="33984"/>
    <cellStyle name="RowTitles-Detail 3 3 2 5 3 3" xfId="33985"/>
    <cellStyle name="RowTitles-Detail 3 3 2 5 3 3 2" xfId="33986"/>
    <cellStyle name="RowTitles-Detail 3 3 2 5 3 3 2 2" xfId="33987"/>
    <cellStyle name="RowTitles-Detail 3 3 2 5 3 4" xfId="33988"/>
    <cellStyle name="RowTitles-Detail 3 3 2 5 3 4 2" xfId="33989"/>
    <cellStyle name="RowTitles-Detail 3 3 2 5 3 5" xfId="33990"/>
    <cellStyle name="RowTitles-Detail 3 3 2 5 4" xfId="33991"/>
    <cellStyle name="RowTitles-Detail 3 3 2 5 4 2" xfId="33992"/>
    <cellStyle name="RowTitles-Detail 3 3 2 5 4 2 2" xfId="33993"/>
    <cellStyle name="RowTitles-Detail 3 3 2 5 4 3" xfId="33994"/>
    <cellStyle name="RowTitles-Detail 3 3 2 5 5" xfId="33995"/>
    <cellStyle name="RowTitles-Detail 3 3 2 5 5 2" xfId="33996"/>
    <cellStyle name="RowTitles-Detail 3 3 2 5 5 2 2" xfId="33997"/>
    <cellStyle name="RowTitles-Detail 3 3 2 5 6" xfId="33998"/>
    <cellStyle name="RowTitles-Detail 3 3 2 5 6 2" xfId="33999"/>
    <cellStyle name="RowTitles-Detail 3 3 2 5 7" xfId="34000"/>
    <cellStyle name="RowTitles-Detail 3 3 2 6" xfId="34001"/>
    <cellStyle name="RowTitles-Detail 3 3 2 6 2" xfId="34002"/>
    <cellStyle name="RowTitles-Detail 3 3 2 6 2 2" xfId="34003"/>
    <cellStyle name="RowTitles-Detail 3 3 2 6 2 2 2" xfId="34004"/>
    <cellStyle name="RowTitles-Detail 3 3 2 6 2 2 2 2" xfId="34005"/>
    <cellStyle name="RowTitles-Detail 3 3 2 6 2 2 3" xfId="34006"/>
    <cellStyle name="RowTitles-Detail 3 3 2 6 2 3" xfId="34007"/>
    <cellStyle name="RowTitles-Detail 3 3 2 6 2 3 2" xfId="34008"/>
    <cellStyle name="RowTitles-Detail 3 3 2 6 2 3 2 2" xfId="34009"/>
    <cellStyle name="RowTitles-Detail 3 3 2 6 2 4" xfId="34010"/>
    <cellStyle name="RowTitles-Detail 3 3 2 6 2 4 2" xfId="34011"/>
    <cellStyle name="RowTitles-Detail 3 3 2 6 2 5" xfId="34012"/>
    <cellStyle name="RowTitles-Detail 3 3 2 6 3" xfId="34013"/>
    <cellStyle name="RowTitles-Detail 3 3 2 6 3 2" xfId="34014"/>
    <cellStyle name="RowTitles-Detail 3 3 2 6 3 2 2" xfId="34015"/>
    <cellStyle name="RowTitles-Detail 3 3 2 6 3 2 2 2" xfId="34016"/>
    <cellStyle name="RowTitles-Detail 3 3 2 6 3 2 3" xfId="34017"/>
    <cellStyle name="RowTitles-Detail 3 3 2 6 3 3" xfId="34018"/>
    <cellStyle name="RowTitles-Detail 3 3 2 6 3 3 2" xfId="34019"/>
    <cellStyle name="RowTitles-Detail 3 3 2 6 3 3 2 2" xfId="34020"/>
    <cellStyle name="RowTitles-Detail 3 3 2 6 3 4" xfId="34021"/>
    <cellStyle name="RowTitles-Detail 3 3 2 6 3 4 2" xfId="34022"/>
    <cellStyle name="RowTitles-Detail 3 3 2 6 3 5" xfId="34023"/>
    <cellStyle name="RowTitles-Detail 3 3 2 6 4" xfId="34024"/>
    <cellStyle name="RowTitles-Detail 3 3 2 6 4 2" xfId="34025"/>
    <cellStyle name="RowTitles-Detail 3 3 2 6 4 2 2" xfId="34026"/>
    <cellStyle name="RowTitles-Detail 3 3 2 6 4 3" xfId="34027"/>
    <cellStyle name="RowTitles-Detail 3 3 2 6 5" xfId="34028"/>
    <cellStyle name="RowTitles-Detail 3 3 2 6 5 2" xfId="34029"/>
    <cellStyle name="RowTitles-Detail 3 3 2 6 5 2 2" xfId="34030"/>
    <cellStyle name="RowTitles-Detail 3 3 2 6 6" xfId="34031"/>
    <cellStyle name="RowTitles-Detail 3 3 2 6 6 2" xfId="34032"/>
    <cellStyle name="RowTitles-Detail 3 3 2 6 7" xfId="34033"/>
    <cellStyle name="RowTitles-Detail 3 3 2 7" xfId="34034"/>
    <cellStyle name="RowTitles-Detail 3 3 2 7 2" xfId="34035"/>
    <cellStyle name="RowTitles-Detail 3 3 2 7 2 2" xfId="34036"/>
    <cellStyle name="RowTitles-Detail 3 3 2 7 2 2 2" xfId="34037"/>
    <cellStyle name="RowTitles-Detail 3 3 2 7 2 3" xfId="34038"/>
    <cellStyle name="RowTitles-Detail 3 3 2 7 3" xfId="34039"/>
    <cellStyle name="RowTitles-Detail 3 3 2 7 3 2" xfId="34040"/>
    <cellStyle name="RowTitles-Detail 3 3 2 7 3 2 2" xfId="34041"/>
    <cellStyle name="RowTitles-Detail 3 3 2 7 4" xfId="34042"/>
    <cellStyle name="RowTitles-Detail 3 3 2 7 4 2" xfId="34043"/>
    <cellStyle name="RowTitles-Detail 3 3 2 7 5" xfId="34044"/>
    <cellStyle name="RowTitles-Detail 3 3 2 8" xfId="34045"/>
    <cellStyle name="RowTitles-Detail 3 3 2 8 2" xfId="34046"/>
    <cellStyle name="RowTitles-Detail 3 3 2 9" xfId="34047"/>
    <cellStyle name="RowTitles-Detail 3 3 2 9 2" xfId="34048"/>
    <cellStyle name="RowTitles-Detail 3 3 2 9 2 2" xfId="34049"/>
    <cellStyle name="RowTitles-Detail 3 3 2_STUD aligned by INSTIT" xfId="34050"/>
    <cellStyle name="RowTitles-Detail 3 3 3" xfId="34051"/>
    <cellStyle name="RowTitles-Detail 3 3 3 2" xfId="34052"/>
    <cellStyle name="RowTitles-Detail 3 3 3 2 2" xfId="34053"/>
    <cellStyle name="RowTitles-Detail 3 3 3 2 2 2" xfId="34054"/>
    <cellStyle name="RowTitles-Detail 3 3 3 2 2 2 2" xfId="34055"/>
    <cellStyle name="RowTitles-Detail 3 3 3 2 2 2 2 2" xfId="34056"/>
    <cellStyle name="RowTitles-Detail 3 3 3 2 2 2 3" xfId="34057"/>
    <cellStyle name="RowTitles-Detail 3 3 3 2 2 3" xfId="34058"/>
    <cellStyle name="RowTitles-Detail 3 3 3 2 2 3 2" xfId="34059"/>
    <cellStyle name="RowTitles-Detail 3 3 3 2 2 3 2 2" xfId="34060"/>
    <cellStyle name="RowTitles-Detail 3 3 3 2 2 4" xfId="34061"/>
    <cellStyle name="RowTitles-Detail 3 3 3 2 2 4 2" xfId="34062"/>
    <cellStyle name="RowTitles-Detail 3 3 3 2 2 5" xfId="34063"/>
    <cellStyle name="RowTitles-Detail 3 3 3 2 3" xfId="34064"/>
    <cellStyle name="RowTitles-Detail 3 3 3 2 3 2" xfId="34065"/>
    <cellStyle name="RowTitles-Detail 3 3 3 2 3 2 2" xfId="34066"/>
    <cellStyle name="RowTitles-Detail 3 3 3 2 3 2 2 2" xfId="34067"/>
    <cellStyle name="RowTitles-Detail 3 3 3 2 3 2 3" xfId="34068"/>
    <cellStyle name="RowTitles-Detail 3 3 3 2 3 3" xfId="34069"/>
    <cellStyle name="RowTitles-Detail 3 3 3 2 3 3 2" xfId="34070"/>
    <cellStyle name="RowTitles-Detail 3 3 3 2 3 3 2 2" xfId="34071"/>
    <cellStyle name="RowTitles-Detail 3 3 3 2 3 4" xfId="34072"/>
    <cellStyle name="RowTitles-Detail 3 3 3 2 3 4 2" xfId="34073"/>
    <cellStyle name="RowTitles-Detail 3 3 3 2 3 5" xfId="34074"/>
    <cellStyle name="RowTitles-Detail 3 3 3 2 4" xfId="34075"/>
    <cellStyle name="RowTitles-Detail 3 3 3 2 4 2" xfId="34076"/>
    <cellStyle name="RowTitles-Detail 3 3 3 2 5" xfId="34077"/>
    <cellStyle name="RowTitles-Detail 3 3 3 2 5 2" xfId="34078"/>
    <cellStyle name="RowTitles-Detail 3 3 3 2 5 2 2" xfId="34079"/>
    <cellStyle name="RowTitles-Detail 3 3 3 2 5 3" xfId="34080"/>
    <cellStyle name="RowTitles-Detail 3 3 3 2 6" xfId="34081"/>
    <cellStyle name="RowTitles-Detail 3 3 3 2 6 2" xfId="34082"/>
    <cellStyle name="RowTitles-Detail 3 3 3 2 6 2 2" xfId="34083"/>
    <cellStyle name="RowTitles-Detail 3 3 3 2 7" xfId="34084"/>
    <cellStyle name="RowTitles-Detail 3 3 3 2 7 2" xfId="34085"/>
    <cellStyle name="RowTitles-Detail 3 3 3 2 8" xfId="34086"/>
    <cellStyle name="RowTitles-Detail 3 3 3 3" xfId="34087"/>
    <cellStyle name="RowTitles-Detail 3 3 3 3 2" xfId="34088"/>
    <cellStyle name="RowTitles-Detail 3 3 3 3 2 2" xfId="34089"/>
    <cellStyle name="RowTitles-Detail 3 3 3 3 2 2 2" xfId="34090"/>
    <cellStyle name="RowTitles-Detail 3 3 3 3 2 2 2 2" xfId="34091"/>
    <cellStyle name="RowTitles-Detail 3 3 3 3 2 2 3" xfId="34092"/>
    <cellStyle name="RowTitles-Detail 3 3 3 3 2 3" xfId="34093"/>
    <cellStyle name="RowTitles-Detail 3 3 3 3 2 3 2" xfId="34094"/>
    <cellStyle name="RowTitles-Detail 3 3 3 3 2 3 2 2" xfId="34095"/>
    <cellStyle name="RowTitles-Detail 3 3 3 3 2 4" xfId="34096"/>
    <cellStyle name="RowTitles-Detail 3 3 3 3 2 4 2" xfId="34097"/>
    <cellStyle name="RowTitles-Detail 3 3 3 3 2 5" xfId="34098"/>
    <cellStyle name="RowTitles-Detail 3 3 3 3 3" xfId="34099"/>
    <cellStyle name="RowTitles-Detail 3 3 3 3 3 2" xfId="34100"/>
    <cellStyle name="RowTitles-Detail 3 3 3 3 3 2 2" xfId="34101"/>
    <cellStyle name="RowTitles-Detail 3 3 3 3 3 2 2 2" xfId="34102"/>
    <cellStyle name="RowTitles-Detail 3 3 3 3 3 2 3" xfId="34103"/>
    <cellStyle name="RowTitles-Detail 3 3 3 3 3 3" xfId="34104"/>
    <cellStyle name="RowTitles-Detail 3 3 3 3 3 3 2" xfId="34105"/>
    <cellStyle name="RowTitles-Detail 3 3 3 3 3 3 2 2" xfId="34106"/>
    <cellStyle name="RowTitles-Detail 3 3 3 3 3 4" xfId="34107"/>
    <cellStyle name="RowTitles-Detail 3 3 3 3 3 4 2" xfId="34108"/>
    <cellStyle name="RowTitles-Detail 3 3 3 3 3 5" xfId="34109"/>
    <cellStyle name="RowTitles-Detail 3 3 3 3 4" xfId="34110"/>
    <cellStyle name="RowTitles-Detail 3 3 3 3 4 2" xfId="34111"/>
    <cellStyle name="RowTitles-Detail 3 3 3 3 5" xfId="34112"/>
    <cellStyle name="RowTitles-Detail 3 3 3 3 5 2" xfId="34113"/>
    <cellStyle name="RowTitles-Detail 3 3 3 3 5 2 2" xfId="34114"/>
    <cellStyle name="RowTitles-Detail 3 3 3 4" xfId="34115"/>
    <cellStyle name="RowTitles-Detail 3 3 3 4 2" xfId="34116"/>
    <cellStyle name="RowTitles-Detail 3 3 3 4 2 2" xfId="34117"/>
    <cellStyle name="RowTitles-Detail 3 3 3 4 2 2 2" xfId="34118"/>
    <cellStyle name="RowTitles-Detail 3 3 3 4 2 2 2 2" xfId="34119"/>
    <cellStyle name="RowTitles-Detail 3 3 3 4 2 2 3" xfId="34120"/>
    <cellStyle name="RowTitles-Detail 3 3 3 4 2 3" xfId="34121"/>
    <cellStyle name="RowTitles-Detail 3 3 3 4 2 3 2" xfId="34122"/>
    <cellStyle name="RowTitles-Detail 3 3 3 4 2 3 2 2" xfId="34123"/>
    <cellStyle name="RowTitles-Detail 3 3 3 4 2 4" xfId="34124"/>
    <cellStyle name="RowTitles-Detail 3 3 3 4 2 4 2" xfId="34125"/>
    <cellStyle name="RowTitles-Detail 3 3 3 4 2 5" xfId="34126"/>
    <cellStyle name="RowTitles-Detail 3 3 3 4 3" xfId="34127"/>
    <cellStyle name="RowTitles-Detail 3 3 3 4 3 2" xfId="34128"/>
    <cellStyle name="RowTitles-Detail 3 3 3 4 3 2 2" xfId="34129"/>
    <cellStyle name="RowTitles-Detail 3 3 3 4 3 2 2 2" xfId="34130"/>
    <cellStyle name="RowTitles-Detail 3 3 3 4 3 2 3" xfId="34131"/>
    <cellStyle name="RowTitles-Detail 3 3 3 4 3 3" xfId="34132"/>
    <cellStyle name="RowTitles-Detail 3 3 3 4 3 3 2" xfId="34133"/>
    <cellStyle name="RowTitles-Detail 3 3 3 4 3 3 2 2" xfId="34134"/>
    <cellStyle name="RowTitles-Detail 3 3 3 4 3 4" xfId="34135"/>
    <cellStyle name="RowTitles-Detail 3 3 3 4 3 4 2" xfId="34136"/>
    <cellStyle name="RowTitles-Detail 3 3 3 4 3 5" xfId="34137"/>
    <cellStyle name="RowTitles-Detail 3 3 3 4 4" xfId="34138"/>
    <cellStyle name="RowTitles-Detail 3 3 3 4 4 2" xfId="34139"/>
    <cellStyle name="RowTitles-Detail 3 3 3 4 4 2 2" xfId="34140"/>
    <cellStyle name="RowTitles-Detail 3 3 3 4 4 3" xfId="34141"/>
    <cellStyle name="RowTitles-Detail 3 3 3 4 5" xfId="34142"/>
    <cellStyle name="RowTitles-Detail 3 3 3 4 5 2" xfId="34143"/>
    <cellStyle name="RowTitles-Detail 3 3 3 4 5 2 2" xfId="34144"/>
    <cellStyle name="RowTitles-Detail 3 3 3 4 6" xfId="34145"/>
    <cellStyle name="RowTitles-Detail 3 3 3 4 6 2" xfId="34146"/>
    <cellStyle name="RowTitles-Detail 3 3 3 4 7" xfId="34147"/>
    <cellStyle name="RowTitles-Detail 3 3 3 5" xfId="34148"/>
    <cellStyle name="RowTitles-Detail 3 3 3 5 2" xfId="34149"/>
    <cellStyle name="RowTitles-Detail 3 3 3 5 2 2" xfId="34150"/>
    <cellStyle name="RowTitles-Detail 3 3 3 5 2 2 2" xfId="34151"/>
    <cellStyle name="RowTitles-Detail 3 3 3 5 2 2 2 2" xfId="34152"/>
    <cellStyle name="RowTitles-Detail 3 3 3 5 2 2 3" xfId="34153"/>
    <cellStyle name="RowTitles-Detail 3 3 3 5 2 3" xfId="34154"/>
    <cellStyle name="RowTitles-Detail 3 3 3 5 2 3 2" xfId="34155"/>
    <cellStyle name="RowTitles-Detail 3 3 3 5 2 3 2 2" xfId="34156"/>
    <cellStyle name="RowTitles-Detail 3 3 3 5 2 4" xfId="34157"/>
    <cellStyle name="RowTitles-Detail 3 3 3 5 2 4 2" xfId="34158"/>
    <cellStyle name="RowTitles-Detail 3 3 3 5 2 5" xfId="34159"/>
    <cellStyle name="RowTitles-Detail 3 3 3 5 3" xfId="34160"/>
    <cellStyle name="RowTitles-Detail 3 3 3 5 3 2" xfId="34161"/>
    <cellStyle name="RowTitles-Detail 3 3 3 5 3 2 2" xfId="34162"/>
    <cellStyle name="RowTitles-Detail 3 3 3 5 3 2 2 2" xfId="34163"/>
    <cellStyle name="RowTitles-Detail 3 3 3 5 3 2 3" xfId="34164"/>
    <cellStyle name="RowTitles-Detail 3 3 3 5 3 3" xfId="34165"/>
    <cellStyle name="RowTitles-Detail 3 3 3 5 3 3 2" xfId="34166"/>
    <cellStyle name="RowTitles-Detail 3 3 3 5 3 3 2 2" xfId="34167"/>
    <cellStyle name="RowTitles-Detail 3 3 3 5 3 4" xfId="34168"/>
    <cellStyle name="RowTitles-Detail 3 3 3 5 3 4 2" xfId="34169"/>
    <cellStyle name="RowTitles-Detail 3 3 3 5 3 5" xfId="34170"/>
    <cellStyle name="RowTitles-Detail 3 3 3 5 4" xfId="34171"/>
    <cellStyle name="RowTitles-Detail 3 3 3 5 4 2" xfId="34172"/>
    <cellStyle name="RowTitles-Detail 3 3 3 5 4 2 2" xfId="34173"/>
    <cellStyle name="RowTitles-Detail 3 3 3 5 4 3" xfId="34174"/>
    <cellStyle name="RowTitles-Detail 3 3 3 5 5" xfId="34175"/>
    <cellStyle name="RowTitles-Detail 3 3 3 5 5 2" xfId="34176"/>
    <cellStyle name="RowTitles-Detail 3 3 3 5 5 2 2" xfId="34177"/>
    <cellStyle name="RowTitles-Detail 3 3 3 5 6" xfId="34178"/>
    <cellStyle name="RowTitles-Detail 3 3 3 5 6 2" xfId="34179"/>
    <cellStyle name="RowTitles-Detail 3 3 3 5 7" xfId="34180"/>
    <cellStyle name="RowTitles-Detail 3 3 3 6" xfId="34181"/>
    <cellStyle name="RowTitles-Detail 3 3 3 6 2" xfId="34182"/>
    <cellStyle name="RowTitles-Detail 3 3 3 6 2 2" xfId="34183"/>
    <cellStyle name="RowTitles-Detail 3 3 3 6 2 2 2" xfId="34184"/>
    <cellStyle name="RowTitles-Detail 3 3 3 6 2 2 2 2" xfId="34185"/>
    <cellStyle name="RowTitles-Detail 3 3 3 6 2 2 3" xfId="34186"/>
    <cellStyle name="RowTitles-Detail 3 3 3 6 2 3" xfId="34187"/>
    <cellStyle name="RowTitles-Detail 3 3 3 6 2 3 2" xfId="34188"/>
    <cellStyle name="RowTitles-Detail 3 3 3 6 2 3 2 2" xfId="34189"/>
    <cellStyle name="RowTitles-Detail 3 3 3 6 2 4" xfId="34190"/>
    <cellStyle name="RowTitles-Detail 3 3 3 6 2 4 2" xfId="34191"/>
    <cellStyle name="RowTitles-Detail 3 3 3 6 2 5" xfId="34192"/>
    <cellStyle name="RowTitles-Detail 3 3 3 6 3" xfId="34193"/>
    <cellStyle name="RowTitles-Detail 3 3 3 6 3 2" xfId="34194"/>
    <cellStyle name="RowTitles-Detail 3 3 3 6 3 2 2" xfId="34195"/>
    <cellStyle name="RowTitles-Detail 3 3 3 6 3 2 2 2" xfId="34196"/>
    <cellStyle name="RowTitles-Detail 3 3 3 6 3 2 3" xfId="34197"/>
    <cellStyle name="RowTitles-Detail 3 3 3 6 3 3" xfId="34198"/>
    <cellStyle name="RowTitles-Detail 3 3 3 6 3 3 2" xfId="34199"/>
    <cellStyle name="RowTitles-Detail 3 3 3 6 3 3 2 2" xfId="34200"/>
    <cellStyle name="RowTitles-Detail 3 3 3 6 3 4" xfId="34201"/>
    <cellStyle name="RowTitles-Detail 3 3 3 6 3 4 2" xfId="34202"/>
    <cellStyle name="RowTitles-Detail 3 3 3 6 3 5" xfId="34203"/>
    <cellStyle name="RowTitles-Detail 3 3 3 6 4" xfId="34204"/>
    <cellStyle name="RowTitles-Detail 3 3 3 6 4 2" xfId="34205"/>
    <cellStyle name="RowTitles-Detail 3 3 3 6 4 2 2" xfId="34206"/>
    <cellStyle name="RowTitles-Detail 3 3 3 6 4 3" xfId="34207"/>
    <cellStyle name="RowTitles-Detail 3 3 3 6 5" xfId="34208"/>
    <cellStyle name="RowTitles-Detail 3 3 3 6 5 2" xfId="34209"/>
    <cellStyle name="RowTitles-Detail 3 3 3 6 5 2 2" xfId="34210"/>
    <cellStyle name="RowTitles-Detail 3 3 3 6 6" xfId="34211"/>
    <cellStyle name="RowTitles-Detail 3 3 3 6 6 2" xfId="34212"/>
    <cellStyle name="RowTitles-Detail 3 3 3 6 7" xfId="34213"/>
    <cellStyle name="RowTitles-Detail 3 3 3 7" xfId="34214"/>
    <cellStyle name="RowTitles-Detail 3 3 3 7 2" xfId="34215"/>
    <cellStyle name="RowTitles-Detail 3 3 3 7 2 2" xfId="34216"/>
    <cellStyle name="RowTitles-Detail 3 3 3 7 2 2 2" xfId="34217"/>
    <cellStyle name="RowTitles-Detail 3 3 3 7 2 3" xfId="34218"/>
    <cellStyle name="RowTitles-Detail 3 3 3 7 3" xfId="34219"/>
    <cellStyle name="RowTitles-Detail 3 3 3 7 3 2" xfId="34220"/>
    <cellStyle name="RowTitles-Detail 3 3 3 7 3 2 2" xfId="34221"/>
    <cellStyle name="RowTitles-Detail 3 3 3 7 4" xfId="34222"/>
    <cellStyle name="RowTitles-Detail 3 3 3 7 4 2" xfId="34223"/>
    <cellStyle name="RowTitles-Detail 3 3 3 7 5" xfId="34224"/>
    <cellStyle name="RowTitles-Detail 3 3 3 8" xfId="34225"/>
    <cellStyle name="RowTitles-Detail 3 3 3 8 2" xfId="34226"/>
    <cellStyle name="RowTitles-Detail 3 3 3 8 2 2" xfId="34227"/>
    <cellStyle name="RowTitles-Detail 3 3 3 8 2 2 2" xfId="34228"/>
    <cellStyle name="RowTitles-Detail 3 3 3 8 2 3" xfId="34229"/>
    <cellStyle name="RowTitles-Detail 3 3 3 8 3" xfId="34230"/>
    <cellStyle name="RowTitles-Detail 3 3 3 8 3 2" xfId="34231"/>
    <cellStyle name="RowTitles-Detail 3 3 3 8 3 2 2" xfId="34232"/>
    <cellStyle name="RowTitles-Detail 3 3 3 8 4" xfId="34233"/>
    <cellStyle name="RowTitles-Detail 3 3 3 8 4 2" xfId="34234"/>
    <cellStyle name="RowTitles-Detail 3 3 3 8 5" xfId="34235"/>
    <cellStyle name="RowTitles-Detail 3 3 3 9" xfId="34236"/>
    <cellStyle name="RowTitles-Detail 3 3 3 9 2" xfId="34237"/>
    <cellStyle name="RowTitles-Detail 3 3 3 9 2 2" xfId="34238"/>
    <cellStyle name="RowTitles-Detail 3 3 3_STUD aligned by INSTIT" xfId="34239"/>
    <cellStyle name="RowTitles-Detail 3 3 4" xfId="34240"/>
    <cellStyle name="RowTitles-Detail 3 3 4 2" xfId="34241"/>
    <cellStyle name="RowTitles-Detail 3 3 4 2 2" xfId="34242"/>
    <cellStyle name="RowTitles-Detail 3 3 4 2 2 2" xfId="34243"/>
    <cellStyle name="RowTitles-Detail 3 3 4 2 2 2 2" xfId="34244"/>
    <cellStyle name="RowTitles-Detail 3 3 4 2 2 2 2 2" xfId="34245"/>
    <cellStyle name="RowTitles-Detail 3 3 4 2 2 2 3" xfId="34246"/>
    <cellStyle name="RowTitles-Detail 3 3 4 2 2 3" xfId="34247"/>
    <cellStyle name="RowTitles-Detail 3 3 4 2 2 3 2" xfId="34248"/>
    <cellStyle name="RowTitles-Detail 3 3 4 2 2 3 2 2" xfId="34249"/>
    <cellStyle name="RowTitles-Detail 3 3 4 2 2 4" xfId="34250"/>
    <cellStyle name="RowTitles-Detail 3 3 4 2 2 4 2" xfId="34251"/>
    <cellStyle name="RowTitles-Detail 3 3 4 2 2 5" xfId="34252"/>
    <cellStyle name="RowTitles-Detail 3 3 4 2 3" xfId="34253"/>
    <cellStyle name="RowTitles-Detail 3 3 4 2 3 2" xfId="34254"/>
    <cellStyle name="RowTitles-Detail 3 3 4 2 3 2 2" xfId="34255"/>
    <cellStyle name="RowTitles-Detail 3 3 4 2 3 2 2 2" xfId="34256"/>
    <cellStyle name="RowTitles-Detail 3 3 4 2 3 2 3" xfId="34257"/>
    <cellStyle name="RowTitles-Detail 3 3 4 2 3 3" xfId="34258"/>
    <cellStyle name="RowTitles-Detail 3 3 4 2 3 3 2" xfId="34259"/>
    <cellStyle name="RowTitles-Detail 3 3 4 2 3 3 2 2" xfId="34260"/>
    <cellStyle name="RowTitles-Detail 3 3 4 2 3 4" xfId="34261"/>
    <cellStyle name="RowTitles-Detail 3 3 4 2 3 4 2" xfId="34262"/>
    <cellStyle name="RowTitles-Detail 3 3 4 2 3 5" xfId="34263"/>
    <cellStyle name="RowTitles-Detail 3 3 4 2 4" xfId="34264"/>
    <cellStyle name="RowTitles-Detail 3 3 4 2 4 2" xfId="34265"/>
    <cellStyle name="RowTitles-Detail 3 3 4 2 5" xfId="34266"/>
    <cellStyle name="RowTitles-Detail 3 3 4 2 5 2" xfId="34267"/>
    <cellStyle name="RowTitles-Detail 3 3 4 2 5 2 2" xfId="34268"/>
    <cellStyle name="RowTitles-Detail 3 3 4 2 5 3" xfId="34269"/>
    <cellStyle name="RowTitles-Detail 3 3 4 2 6" xfId="34270"/>
    <cellStyle name="RowTitles-Detail 3 3 4 2 6 2" xfId="34271"/>
    <cellStyle name="RowTitles-Detail 3 3 4 2 6 2 2" xfId="34272"/>
    <cellStyle name="RowTitles-Detail 3 3 4 3" xfId="34273"/>
    <cellStyle name="RowTitles-Detail 3 3 4 3 2" xfId="34274"/>
    <cellStyle name="RowTitles-Detail 3 3 4 3 2 2" xfId="34275"/>
    <cellStyle name="RowTitles-Detail 3 3 4 3 2 2 2" xfId="34276"/>
    <cellStyle name="RowTitles-Detail 3 3 4 3 2 2 2 2" xfId="34277"/>
    <cellStyle name="RowTitles-Detail 3 3 4 3 2 2 3" xfId="34278"/>
    <cellStyle name="RowTitles-Detail 3 3 4 3 2 3" xfId="34279"/>
    <cellStyle name="RowTitles-Detail 3 3 4 3 2 3 2" xfId="34280"/>
    <cellStyle name="RowTitles-Detail 3 3 4 3 2 3 2 2" xfId="34281"/>
    <cellStyle name="RowTitles-Detail 3 3 4 3 2 4" xfId="34282"/>
    <cellStyle name="RowTitles-Detail 3 3 4 3 2 4 2" xfId="34283"/>
    <cellStyle name="RowTitles-Detail 3 3 4 3 2 5" xfId="34284"/>
    <cellStyle name="RowTitles-Detail 3 3 4 3 3" xfId="34285"/>
    <cellStyle name="RowTitles-Detail 3 3 4 3 3 2" xfId="34286"/>
    <cellStyle name="RowTitles-Detail 3 3 4 3 3 2 2" xfId="34287"/>
    <cellStyle name="RowTitles-Detail 3 3 4 3 3 2 2 2" xfId="34288"/>
    <cellStyle name="RowTitles-Detail 3 3 4 3 3 2 3" xfId="34289"/>
    <cellStyle name="RowTitles-Detail 3 3 4 3 3 3" xfId="34290"/>
    <cellStyle name="RowTitles-Detail 3 3 4 3 3 3 2" xfId="34291"/>
    <cellStyle name="RowTitles-Detail 3 3 4 3 3 3 2 2" xfId="34292"/>
    <cellStyle name="RowTitles-Detail 3 3 4 3 3 4" xfId="34293"/>
    <cellStyle name="RowTitles-Detail 3 3 4 3 3 4 2" xfId="34294"/>
    <cellStyle name="RowTitles-Detail 3 3 4 3 3 5" xfId="34295"/>
    <cellStyle name="RowTitles-Detail 3 3 4 3 4" xfId="34296"/>
    <cellStyle name="RowTitles-Detail 3 3 4 3 4 2" xfId="34297"/>
    <cellStyle name="RowTitles-Detail 3 3 4 3 5" xfId="34298"/>
    <cellStyle name="RowTitles-Detail 3 3 4 3 5 2" xfId="34299"/>
    <cellStyle name="RowTitles-Detail 3 3 4 3 5 2 2" xfId="34300"/>
    <cellStyle name="RowTitles-Detail 3 3 4 3 6" xfId="34301"/>
    <cellStyle name="RowTitles-Detail 3 3 4 3 6 2" xfId="34302"/>
    <cellStyle name="RowTitles-Detail 3 3 4 3 7" xfId="34303"/>
    <cellStyle name="RowTitles-Detail 3 3 4 4" xfId="34304"/>
    <cellStyle name="RowTitles-Detail 3 3 4 4 2" xfId="34305"/>
    <cellStyle name="RowTitles-Detail 3 3 4 4 2 2" xfId="34306"/>
    <cellStyle name="RowTitles-Detail 3 3 4 4 2 2 2" xfId="34307"/>
    <cellStyle name="RowTitles-Detail 3 3 4 4 2 2 2 2" xfId="34308"/>
    <cellStyle name="RowTitles-Detail 3 3 4 4 2 2 3" xfId="34309"/>
    <cellStyle name="RowTitles-Detail 3 3 4 4 2 3" xfId="34310"/>
    <cellStyle name="RowTitles-Detail 3 3 4 4 2 3 2" xfId="34311"/>
    <cellStyle name="RowTitles-Detail 3 3 4 4 2 3 2 2" xfId="34312"/>
    <cellStyle name="RowTitles-Detail 3 3 4 4 2 4" xfId="34313"/>
    <cellStyle name="RowTitles-Detail 3 3 4 4 2 4 2" xfId="34314"/>
    <cellStyle name="RowTitles-Detail 3 3 4 4 2 5" xfId="34315"/>
    <cellStyle name="RowTitles-Detail 3 3 4 4 3" xfId="34316"/>
    <cellStyle name="RowTitles-Detail 3 3 4 4 3 2" xfId="34317"/>
    <cellStyle name="RowTitles-Detail 3 3 4 4 3 2 2" xfId="34318"/>
    <cellStyle name="RowTitles-Detail 3 3 4 4 3 2 2 2" xfId="34319"/>
    <cellStyle name="RowTitles-Detail 3 3 4 4 3 2 3" xfId="34320"/>
    <cellStyle name="RowTitles-Detail 3 3 4 4 3 3" xfId="34321"/>
    <cellStyle name="RowTitles-Detail 3 3 4 4 3 3 2" xfId="34322"/>
    <cellStyle name="RowTitles-Detail 3 3 4 4 3 3 2 2" xfId="34323"/>
    <cellStyle name="RowTitles-Detail 3 3 4 4 3 4" xfId="34324"/>
    <cellStyle name="RowTitles-Detail 3 3 4 4 3 4 2" xfId="34325"/>
    <cellStyle name="RowTitles-Detail 3 3 4 4 3 5" xfId="34326"/>
    <cellStyle name="RowTitles-Detail 3 3 4 4 4" xfId="34327"/>
    <cellStyle name="RowTitles-Detail 3 3 4 4 4 2" xfId="34328"/>
    <cellStyle name="RowTitles-Detail 3 3 4 4 5" xfId="34329"/>
    <cellStyle name="RowTitles-Detail 3 3 4 4 5 2" xfId="34330"/>
    <cellStyle name="RowTitles-Detail 3 3 4 4 5 2 2" xfId="34331"/>
    <cellStyle name="RowTitles-Detail 3 3 4 4 5 3" xfId="34332"/>
    <cellStyle name="RowTitles-Detail 3 3 4 4 6" xfId="34333"/>
    <cellStyle name="RowTitles-Detail 3 3 4 4 6 2" xfId="34334"/>
    <cellStyle name="RowTitles-Detail 3 3 4 4 6 2 2" xfId="34335"/>
    <cellStyle name="RowTitles-Detail 3 3 4 4 7" xfId="34336"/>
    <cellStyle name="RowTitles-Detail 3 3 4 4 7 2" xfId="34337"/>
    <cellStyle name="RowTitles-Detail 3 3 4 4 8" xfId="34338"/>
    <cellStyle name="RowTitles-Detail 3 3 4 5" xfId="34339"/>
    <cellStyle name="RowTitles-Detail 3 3 4 5 2" xfId="34340"/>
    <cellStyle name="RowTitles-Detail 3 3 4 5 2 2" xfId="34341"/>
    <cellStyle name="RowTitles-Detail 3 3 4 5 2 2 2" xfId="34342"/>
    <cellStyle name="RowTitles-Detail 3 3 4 5 2 2 2 2" xfId="34343"/>
    <cellStyle name="RowTitles-Detail 3 3 4 5 2 2 3" xfId="34344"/>
    <cellStyle name="RowTitles-Detail 3 3 4 5 2 3" xfId="34345"/>
    <cellStyle name="RowTitles-Detail 3 3 4 5 2 3 2" xfId="34346"/>
    <cellStyle name="RowTitles-Detail 3 3 4 5 2 3 2 2" xfId="34347"/>
    <cellStyle name="RowTitles-Detail 3 3 4 5 2 4" xfId="34348"/>
    <cellStyle name="RowTitles-Detail 3 3 4 5 2 4 2" xfId="34349"/>
    <cellStyle name="RowTitles-Detail 3 3 4 5 2 5" xfId="34350"/>
    <cellStyle name="RowTitles-Detail 3 3 4 5 3" xfId="34351"/>
    <cellStyle name="RowTitles-Detail 3 3 4 5 3 2" xfId="34352"/>
    <cellStyle name="RowTitles-Detail 3 3 4 5 3 2 2" xfId="34353"/>
    <cellStyle name="RowTitles-Detail 3 3 4 5 3 2 2 2" xfId="34354"/>
    <cellStyle name="RowTitles-Detail 3 3 4 5 3 2 3" xfId="34355"/>
    <cellStyle name="RowTitles-Detail 3 3 4 5 3 3" xfId="34356"/>
    <cellStyle name="RowTitles-Detail 3 3 4 5 3 3 2" xfId="34357"/>
    <cellStyle name="RowTitles-Detail 3 3 4 5 3 3 2 2" xfId="34358"/>
    <cellStyle name="RowTitles-Detail 3 3 4 5 3 4" xfId="34359"/>
    <cellStyle name="RowTitles-Detail 3 3 4 5 3 4 2" xfId="34360"/>
    <cellStyle name="RowTitles-Detail 3 3 4 5 3 5" xfId="34361"/>
    <cellStyle name="RowTitles-Detail 3 3 4 5 4" xfId="34362"/>
    <cellStyle name="RowTitles-Detail 3 3 4 5 4 2" xfId="34363"/>
    <cellStyle name="RowTitles-Detail 3 3 4 5 4 2 2" xfId="34364"/>
    <cellStyle name="RowTitles-Detail 3 3 4 5 4 3" xfId="34365"/>
    <cellStyle name="RowTitles-Detail 3 3 4 5 5" xfId="34366"/>
    <cellStyle name="RowTitles-Detail 3 3 4 5 5 2" xfId="34367"/>
    <cellStyle name="RowTitles-Detail 3 3 4 5 5 2 2" xfId="34368"/>
    <cellStyle name="RowTitles-Detail 3 3 4 5 6" xfId="34369"/>
    <cellStyle name="RowTitles-Detail 3 3 4 5 6 2" xfId="34370"/>
    <cellStyle name="RowTitles-Detail 3 3 4 5 7" xfId="34371"/>
    <cellStyle name="RowTitles-Detail 3 3 4 6" xfId="34372"/>
    <cellStyle name="RowTitles-Detail 3 3 4 6 2" xfId="34373"/>
    <cellStyle name="RowTitles-Detail 3 3 4 6 2 2" xfId="34374"/>
    <cellStyle name="RowTitles-Detail 3 3 4 6 2 2 2" xfId="34375"/>
    <cellStyle name="RowTitles-Detail 3 3 4 6 2 2 2 2" xfId="34376"/>
    <cellStyle name="RowTitles-Detail 3 3 4 6 2 2 3" xfId="34377"/>
    <cellStyle name="RowTitles-Detail 3 3 4 6 2 3" xfId="34378"/>
    <cellStyle name="RowTitles-Detail 3 3 4 6 2 3 2" xfId="34379"/>
    <cellStyle name="RowTitles-Detail 3 3 4 6 2 3 2 2" xfId="34380"/>
    <cellStyle name="RowTitles-Detail 3 3 4 6 2 4" xfId="34381"/>
    <cellStyle name="RowTitles-Detail 3 3 4 6 2 4 2" xfId="34382"/>
    <cellStyle name="RowTitles-Detail 3 3 4 6 2 5" xfId="34383"/>
    <cellStyle name="RowTitles-Detail 3 3 4 6 3" xfId="34384"/>
    <cellStyle name="RowTitles-Detail 3 3 4 6 3 2" xfId="34385"/>
    <cellStyle name="RowTitles-Detail 3 3 4 6 3 2 2" xfId="34386"/>
    <cellStyle name="RowTitles-Detail 3 3 4 6 3 2 2 2" xfId="34387"/>
    <cellStyle name="RowTitles-Detail 3 3 4 6 3 2 3" xfId="34388"/>
    <cellStyle name="RowTitles-Detail 3 3 4 6 3 3" xfId="34389"/>
    <cellStyle name="RowTitles-Detail 3 3 4 6 3 3 2" xfId="34390"/>
    <cellStyle name="RowTitles-Detail 3 3 4 6 3 3 2 2" xfId="34391"/>
    <cellStyle name="RowTitles-Detail 3 3 4 6 3 4" xfId="34392"/>
    <cellStyle name="RowTitles-Detail 3 3 4 6 3 4 2" xfId="34393"/>
    <cellStyle name="RowTitles-Detail 3 3 4 6 3 5" xfId="34394"/>
    <cellStyle name="RowTitles-Detail 3 3 4 6 4" xfId="34395"/>
    <cellStyle name="RowTitles-Detail 3 3 4 6 4 2" xfId="34396"/>
    <cellStyle name="RowTitles-Detail 3 3 4 6 4 2 2" xfId="34397"/>
    <cellStyle name="RowTitles-Detail 3 3 4 6 4 3" xfId="34398"/>
    <cellStyle name="RowTitles-Detail 3 3 4 6 5" xfId="34399"/>
    <cellStyle name="RowTitles-Detail 3 3 4 6 5 2" xfId="34400"/>
    <cellStyle name="RowTitles-Detail 3 3 4 6 5 2 2" xfId="34401"/>
    <cellStyle name="RowTitles-Detail 3 3 4 6 6" xfId="34402"/>
    <cellStyle name="RowTitles-Detail 3 3 4 6 6 2" xfId="34403"/>
    <cellStyle name="RowTitles-Detail 3 3 4 6 7" xfId="34404"/>
    <cellStyle name="RowTitles-Detail 3 3 4 7" xfId="34405"/>
    <cellStyle name="RowTitles-Detail 3 3 4 7 2" xfId="34406"/>
    <cellStyle name="RowTitles-Detail 3 3 4 7 2 2" xfId="34407"/>
    <cellStyle name="RowTitles-Detail 3 3 4 7 2 2 2" xfId="34408"/>
    <cellStyle name="RowTitles-Detail 3 3 4 7 2 3" xfId="34409"/>
    <cellStyle name="RowTitles-Detail 3 3 4 7 3" xfId="34410"/>
    <cellStyle name="RowTitles-Detail 3 3 4 7 3 2" xfId="34411"/>
    <cellStyle name="RowTitles-Detail 3 3 4 7 3 2 2" xfId="34412"/>
    <cellStyle name="RowTitles-Detail 3 3 4 7 4" xfId="34413"/>
    <cellStyle name="RowTitles-Detail 3 3 4 7 4 2" xfId="34414"/>
    <cellStyle name="RowTitles-Detail 3 3 4 7 5" xfId="34415"/>
    <cellStyle name="RowTitles-Detail 3 3 4 8" xfId="34416"/>
    <cellStyle name="RowTitles-Detail 3 3 4 8 2" xfId="34417"/>
    <cellStyle name="RowTitles-Detail 3 3 4 9" xfId="34418"/>
    <cellStyle name="RowTitles-Detail 3 3 4 9 2" xfId="34419"/>
    <cellStyle name="RowTitles-Detail 3 3 4 9 2 2" xfId="34420"/>
    <cellStyle name="RowTitles-Detail 3 3 4_STUD aligned by INSTIT" xfId="34421"/>
    <cellStyle name="RowTitles-Detail 3 3 5" xfId="34422"/>
    <cellStyle name="RowTitles-Detail 3 3 5 2" xfId="34423"/>
    <cellStyle name="RowTitles-Detail 3 3 5 2 2" xfId="34424"/>
    <cellStyle name="RowTitles-Detail 3 3 5 2 2 2" xfId="34425"/>
    <cellStyle name="RowTitles-Detail 3 3 5 2 2 2 2" xfId="34426"/>
    <cellStyle name="RowTitles-Detail 3 3 5 2 2 3" xfId="34427"/>
    <cellStyle name="RowTitles-Detail 3 3 5 2 3" xfId="34428"/>
    <cellStyle name="RowTitles-Detail 3 3 5 2 3 2" xfId="34429"/>
    <cellStyle name="RowTitles-Detail 3 3 5 2 3 2 2" xfId="34430"/>
    <cellStyle name="RowTitles-Detail 3 3 5 2 4" xfId="34431"/>
    <cellStyle name="RowTitles-Detail 3 3 5 2 4 2" xfId="34432"/>
    <cellStyle name="RowTitles-Detail 3 3 5 2 5" xfId="34433"/>
    <cellStyle name="RowTitles-Detail 3 3 5 3" xfId="34434"/>
    <cellStyle name="RowTitles-Detail 3 3 5 3 2" xfId="34435"/>
    <cellStyle name="RowTitles-Detail 3 3 5 3 2 2" xfId="34436"/>
    <cellStyle name="RowTitles-Detail 3 3 5 3 2 2 2" xfId="34437"/>
    <cellStyle name="RowTitles-Detail 3 3 5 3 2 3" xfId="34438"/>
    <cellStyle name="RowTitles-Detail 3 3 5 3 3" xfId="34439"/>
    <cellStyle name="RowTitles-Detail 3 3 5 3 3 2" xfId="34440"/>
    <cellStyle name="RowTitles-Detail 3 3 5 3 3 2 2" xfId="34441"/>
    <cellStyle name="RowTitles-Detail 3 3 5 3 4" xfId="34442"/>
    <cellStyle name="RowTitles-Detail 3 3 5 3 4 2" xfId="34443"/>
    <cellStyle name="RowTitles-Detail 3 3 5 3 5" xfId="34444"/>
    <cellStyle name="RowTitles-Detail 3 3 5 4" xfId="34445"/>
    <cellStyle name="RowTitles-Detail 3 3 5 4 2" xfId="34446"/>
    <cellStyle name="RowTitles-Detail 3 3 5 5" xfId="34447"/>
    <cellStyle name="RowTitles-Detail 3 3 5 5 2" xfId="34448"/>
    <cellStyle name="RowTitles-Detail 3 3 5 5 2 2" xfId="34449"/>
    <cellStyle name="RowTitles-Detail 3 3 5 5 3" xfId="34450"/>
    <cellStyle name="RowTitles-Detail 3 3 5 6" xfId="34451"/>
    <cellStyle name="RowTitles-Detail 3 3 5 6 2" xfId="34452"/>
    <cellStyle name="RowTitles-Detail 3 3 5 6 2 2" xfId="34453"/>
    <cellStyle name="RowTitles-Detail 3 3 6" xfId="34454"/>
    <cellStyle name="RowTitles-Detail 3 3 6 2" xfId="34455"/>
    <cellStyle name="RowTitles-Detail 3 3 6 2 2" xfId="34456"/>
    <cellStyle name="RowTitles-Detail 3 3 6 2 2 2" xfId="34457"/>
    <cellStyle name="RowTitles-Detail 3 3 6 2 2 2 2" xfId="34458"/>
    <cellStyle name="RowTitles-Detail 3 3 6 2 2 3" xfId="34459"/>
    <cellStyle name="RowTitles-Detail 3 3 6 2 3" xfId="34460"/>
    <cellStyle name="RowTitles-Detail 3 3 6 2 3 2" xfId="34461"/>
    <cellStyle name="RowTitles-Detail 3 3 6 2 3 2 2" xfId="34462"/>
    <cellStyle name="RowTitles-Detail 3 3 6 2 4" xfId="34463"/>
    <cellStyle name="RowTitles-Detail 3 3 6 2 4 2" xfId="34464"/>
    <cellStyle name="RowTitles-Detail 3 3 6 2 5" xfId="34465"/>
    <cellStyle name="RowTitles-Detail 3 3 6 3" xfId="34466"/>
    <cellStyle name="RowTitles-Detail 3 3 6 3 2" xfId="34467"/>
    <cellStyle name="RowTitles-Detail 3 3 6 3 2 2" xfId="34468"/>
    <cellStyle name="RowTitles-Detail 3 3 6 3 2 2 2" xfId="34469"/>
    <cellStyle name="RowTitles-Detail 3 3 6 3 2 3" xfId="34470"/>
    <cellStyle name="RowTitles-Detail 3 3 6 3 3" xfId="34471"/>
    <cellStyle name="RowTitles-Detail 3 3 6 3 3 2" xfId="34472"/>
    <cellStyle name="RowTitles-Detail 3 3 6 3 3 2 2" xfId="34473"/>
    <cellStyle name="RowTitles-Detail 3 3 6 3 4" xfId="34474"/>
    <cellStyle name="RowTitles-Detail 3 3 6 3 4 2" xfId="34475"/>
    <cellStyle name="RowTitles-Detail 3 3 6 3 5" xfId="34476"/>
    <cellStyle name="RowTitles-Detail 3 3 6 4" xfId="34477"/>
    <cellStyle name="RowTitles-Detail 3 3 6 4 2" xfId="34478"/>
    <cellStyle name="RowTitles-Detail 3 3 6 5" xfId="34479"/>
    <cellStyle name="RowTitles-Detail 3 3 6 5 2" xfId="34480"/>
    <cellStyle name="RowTitles-Detail 3 3 6 5 2 2" xfId="34481"/>
    <cellStyle name="RowTitles-Detail 3 3 6 6" xfId="34482"/>
    <cellStyle name="RowTitles-Detail 3 3 6 6 2" xfId="34483"/>
    <cellStyle name="RowTitles-Detail 3 3 6 7" xfId="34484"/>
    <cellStyle name="RowTitles-Detail 3 3 7" xfId="34485"/>
    <cellStyle name="RowTitles-Detail 3 3 7 2" xfId="34486"/>
    <cellStyle name="RowTitles-Detail 3 3 7 2 2" xfId="34487"/>
    <cellStyle name="RowTitles-Detail 3 3 7 2 2 2" xfId="34488"/>
    <cellStyle name="RowTitles-Detail 3 3 7 2 2 2 2" xfId="34489"/>
    <cellStyle name="RowTitles-Detail 3 3 7 2 2 3" xfId="34490"/>
    <cellStyle name="RowTitles-Detail 3 3 7 2 3" xfId="34491"/>
    <cellStyle name="RowTitles-Detail 3 3 7 2 3 2" xfId="34492"/>
    <cellStyle name="RowTitles-Detail 3 3 7 2 3 2 2" xfId="34493"/>
    <cellStyle name="RowTitles-Detail 3 3 7 2 4" xfId="34494"/>
    <cellStyle name="RowTitles-Detail 3 3 7 2 4 2" xfId="34495"/>
    <cellStyle name="RowTitles-Detail 3 3 7 2 5" xfId="34496"/>
    <cellStyle name="RowTitles-Detail 3 3 7 3" xfId="34497"/>
    <cellStyle name="RowTitles-Detail 3 3 7 3 2" xfId="34498"/>
    <cellStyle name="RowTitles-Detail 3 3 7 3 2 2" xfId="34499"/>
    <cellStyle name="RowTitles-Detail 3 3 7 3 2 2 2" xfId="34500"/>
    <cellStyle name="RowTitles-Detail 3 3 7 3 2 3" xfId="34501"/>
    <cellStyle name="RowTitles-Detail 3 3 7 3 3" xfId="34502"/>
    <cellStyle name="RowTitles-Detail 3 3 7 3 3 2" xfId="34503"/>
    <cellStyle name="RowTitles-Detail 3 3 7 3 3 2 2" xfId="34504"/>
    <cellStyle name="RowTitles-Detail 3 3 7 3 4" xfId="34505"/>
    <cellStyle name="RowTitles-Detail 3 3 7 3 4 2" xfId="34506"/>
    <cellStyle name="RowTitles-Detail 3 3 7 3 5" xfId="34507"/>
    <cellStyle name="RowTitles-Detail 3 3 7 4" xfId="34508"/>
    <cellStyle name="RowTitles-Detail 3 3 7 4 2" xfId="34509"/>
    <cellStyle name="RowTitles-Detail 3 3 7 5" xfId="34510"/>
    <cellStyle name="RowTitles-Detail 3 3 7 5 2" xfId="34511"/>
    <cellStyle name="RowTitles-Detail 3 3 7 5 2 2" xfId="34512"/>
    <cellStyle name="RowTitles-Detail 3 3 7 5 3" xfId="34513"/>
    <cellStyle name="RowTitles-Detail 3 3 7 6" xfId="34514"/>
    <cellStyle name="RowTitles-Detail 3 3 7 6 2" xfId="34515"/>
    <cellStyle name="RowTitles-Detail 3 3 7 6 2 2" xfId="34516"/>
    <cellStyle name="RowTitles-Detail 3 3 7 7" xfId="34517"/>
    <cellStyle name="RowTitles-Detail 3 3 7 7 2" xfId="34518"/>
    <cellStyle name="RowTitles-Detail 3 3 7 8" xfId="34519"/>
    <cellStyle name="RowTitles-Detail 3 3 8" xfId="34520"/>
    <cellStyle name="RowTitles-Detail 3 3 8 2" xfId="34521"/>
    <cellStyle name="RowTitles-Detail 3 3 8 2 2" xfId="34522"/>
    <cellStyle name="RowTitles-Detail 3 3 8 2 2 2" xfId="34523"/>
    <cellStyle name="RowTitles-Detail 3 3 8 2 2 2 2" xfId="34524"/>
    <cellStyle name="RowTitles-Detail 3 3 8 2 2 3" xfId="34525"/>
    <cellStyle name="RowTitles-Detail 3 3 8 2 3" xfId="34526"/>
    <cellStyle name="RowTitles-Detail 3 3 8 2 3 2" xfId="34527"/>
    <cellStyle name="RowTitles-Detail 3 3 8 2 3 2 2" xfId="34528"/>
    <cellStyle name="RowTitles-Detail 3 3 8 2 4" xfId="34529"/>
    <cellStyle name="RowTitles-Detail 3 3 8 2 4 2" xfId="34530"/>
    <cellStyle name="RowTitles-Detail 3 3 8 2 5" xfId="34531"/>
    <cellStyle name="RowTitles-Detail 3 3 8 3" xfId="34532"/>
    <cellStyle name="RowTitles-Detail 3 3 8 3 2" xfId="34533"/>
    <cellStyle name="RowTitles-Detail 3 3 8 3 2 2" xfId="34534"/>
    <cellStyle name="RowTitles-Detail 3 3 8 3 2 2 2" xfId="34535"/>
    <cellStyle name="RowTitles-Detail 3 3 8 3 2 3" xfId="34536"/>
    <cellStyle name="RowTitles-Detail 3 3 8 3 3" xfId="34537"/>
    <cellStyle name="RowTitles-Detail 3 3 8 3 3 2" xfId="34538"/>
    <cellStyle name="RowTitles-Detail 3 3 8 3 3 2 2" xfId="34539"/>
    <cellStyle name="RowTitles-Detail 3 3 8 3 4" xfId="34540"/>
    <cellStyle name="RowTitles-Detail 3 3 8 3 4 2" xfId="34541"/>
    <cellStyle name="RowTitles-Detail 3 3 8 3 5" xfId="34542"/>
    <cellStyle name="RowTitles-Detail 3 3 8 4" xfId="34543"/>
    <cellStyle name="RowTitles-Detail 3 3 8 4 2" xfId="34544"/>
    <cellStyle name="RowTitles-Detail 3 3 8 4 2 2" xfId="34545"/>
    <cellStyle name="RowTitles-Detail 3 3 8 4 3" xfId="34546"/>
    <cellStyle name="RowTitles-Detail 3 3 8 5" xfId="34547"/>
    <cellStyle name="RowTitles-Detail 3 3 8 5 2" xfId="34548"/>
    <cellStyle name="RowTitles-Detail 3 3 8 5 2 2" xfId="34549"/>
    <cellStyle name="RowTitles-Detail 3 3 8 6" xfId="34550"/>
    <cellStyle name="RowTitles-Detail 3 3 8 6 2" xfId="34551"/>
    <cellStyle name="RowTitles-Detail 3 3 8 7" xfId="34552"/>
    <cellStyle name="RowTitles-Detail 3 3 9" xfId="34553"/>
    <cellStyle name="RowTitles-Detail 3 3 9 2" xfId="34554"/>
    <cellStyle name="RowTitles-Detail 3 3 9 2 2" xfId="34555"/>
    <cellStyle name="RowTitles-Detail 3 3 9 2 2 2" xfId="34556"/>
    <cellStyle name="RowTitles-Detail 3 3 9 2 2 2 2" xfId="34557"/>
    <cellStyle name="RowTitles-Detail 3 3 9 2 2 3" xfId="34558"/>
    <cellStyle name="RowTitles-Detail 3 3 9 2 3" xfId="34559"/>
    <cellStyle name="RowTitles-Detail 3 3 9 2 3 2" xfId="34560"/>
    <cellStyle name="RowTitles-Detail 3 3 9 2 3 2 2" xfId="34561"/>
    <cellStyle name="RowTitles-Detail 3 3 9 2 4" xfId="34562"/>
    <cellStyle name="RowTitles-Detail 3 3 9 2 4 2" xfId="34563"/>
    <cellStyle name="RowTitles-Detail 3 3 9 2 5" xfId="34564"/>
    <cellStyle name="RowTitles-Detail 3 3 9 3" xfId="34565"/>
    <cellStyle name="RowTitles-Detail 3 3 9 3 2" xfId="34566"/>
    <cellStyle name="RowTitles-Detail 3 3 9 3 2 2" xfId="34567"/>
    <cellStyle name="RowTitles-Detail 3 3 9 3 2 2 2" xfId="34568"/>
    <cellStyle name="RowTitles-Detail 3 3 9 3 2 3" xfId="34569"/>
    <cellStyle name="RowTitles-Detail 3 3 9 3 3" xfId="34570"/>
    <cellStyle name="RowTitles-Detail 3 3 9 3 3 2" xfId="34571"/>
    <cellStyle name="RowTitles-Detail 3 3 9 3 3 2 2" xfId="34572"/>
    <cellStyle name="RowTitles-Detail 3 3 9 3 4" xfId="34573"/>
    <cellStyle name="RowTitles-Detail 3 3 9 3 4 2" xfId="34574"/>
    <cellStyle name="RowTitles-Detail 3 3 9 3 5" xfId="34575"/>
    <cellStyle name="RowTitles-Detail 3 3 9 4" xfId="34576"/>
    <cellStyle name="RowTitles-Detail 3 3 9 4 2" xfId="34577"/>
    <cellStyle name="RowTitles-Detail 3 3 9 4 2 2" xfId="34578"/>
    <cellStyle name="RowTitles-Detail 3 3 9 4 3" xfId="34579"/>
    <cellStyle name="RowTitles-Detail 3 3 9 5" xfId="34580"/>
    <cellStyle name="RowTitles-Detail 3 3 9 5 2" xfId="34581"/>
    <cellStyle name="RowTitles-Detail 3 3 9 5 2 2" xfId="34582"/>
    <cellStyle name="RowTitles-Detail 3 3 9 6" xfId="34583"/>
    <cellStyle name="RowTitles-Detail 3 3 9 6 2" xfId="34584"/>
    <cellStyle name="RowTitles-Detail 3 3 9 7" xfId="34585"/>
    <cellStyle name="RowTitles-Detail 3 3_STUD aligned by INSTIT" xfId="34586"/>
    <cellStyle name="RowTitles-Detail 3 4" xfId="34587"/>
    <cellStyle name="RowTitles-Detail 3 4 2" xfId="34588"/>
    <cellStyle name="RowTitles-Detail 3 4 2 2" xfId="34589"/>
    <cellStyle name="RowTitles-Detail 3 4 2 2 2" xfId="34590"/>
    <cellStyle name="RowTitles-Detail 3 4 2 2 2 2" xfId="34591"/>
    <cellStyle name="RowTitles-Detail 3 4 2 2 2 2 2" xfId="34592"/>
    <cellStyle name="RowTitles-Detail 3 4 2 2 2 3" xfId="34593"/>
    <cellStyle name="RowTitles-Detail 3 4 2 2 3" xfId="34594"/>
    <cellStyle name="RowTitles-Detail 3 4 2 2 3 2" xfId="34595"/>
    <cellStyle name="RowTitles-Detail 3 4 2 2 3 2 2" xfId="34596"/>
    <cellStyle name="RowTitles-Detail 3 4 2 2 4" xfId="34597"/>
    <cellStyle name="RowTitles-Detail 3 4 2 2 4 2" xfId="34598"/>
    <cellStyle name="RowTitles-Detail 3 4 2 2 5" xfId="34599"/>
    <cellStyle name="RowTitles-Detail 3 4 2 3" xfId="34600"/>
    <cellStyle name="RowTitles-Detail 3 4 2 3 2" xfId="34601"/>
    <cellStyle name="RowTitles-Detail 3 4 2 3 2 2" xfId="34602"/>
    <cellStyle name="RowTitles-Detail 3 4 2 3 2 2 2" xfId="34603"/>
    <cellStyle name="RowTitles-Detail 3 4 2 3 2 3" xfId="34604"/>
    <cellStyle name="RowTitles-Detail 3 4 2 3 3" xfId="34605"/>
    <cellStyle name="RowTitles-Detail 3 4 2 3 3 2" xfId="34606"/>
    <cellStyle name="RowTitles-Detail 3 4 2 3 3 2 2" xfId="34607"/>
    <cellStyle name="RowTitles-Detail 3 4 2 3 4" xfId="34608"/>
    <cellStyle name="RowTitles-Detail 3 4 2 3 4 2" xfId="34609"/>
    <cellStyle name="RowTitles-Detail 3 4 2 3 5" xfId="34610"/>
    <cellStyle name="RowTitles-Detail 3 4 2 4" xfId="34611"/>
    <cellStyle name="RowTitles-Detail 3 4 2 4 2" xfId="34612"/>
    <cellStyle name="RowTitles-Detail 3 4 2 5" xfId="34613"/>
    <cellStyle name="RowTitles-Detail 3 4 2 5 2" xfId="34614"/>
    <cellStyle name="RowTitles-Detail 3 4 2 5 2 2" xfId="34615"/>
    <cellStyle name="RowTitles-Detail 3 4 3" xfId="34616"/>
    <cellStyle name="RowTitles-Detail 3 4 3 2" xfId="34617"/>
    <cellStyle name="RowTitles-Detail 3 4 3 2 2" xfId="34618"/>
    <cellStyle name="RowTitles-Detail 3 4 3 2 2 2" xfId="34619"/>
    <cellStyle name="RowTitles-Detail 3 4 3 2 2 2 2" xfId="34620"/>
    <cellStyle name="RowTitles-Detail 3 4 3 2 2 3" xfId="34621"/>
    <cellStyle name="RowTitles-Detail 3 4 3 2 3" xfId="34622"/>
    <cellStyle name="RowTitles-Detail 3 4 3 2 3 2" xfId="34623"/>
    <cellStyle name="RowTitles-Detail 3 4 3 2 3 2 2" xfId="34624"/>
    <cellStyle name="RowTitles-Detail 3 4 3 2 4" xfId="34625"/>
    <cellStyle name="RowTitles-Detail 3 4 3 2 4 2" xfId="34626"/>
    <cellStyle name="RowTitles-Detail 3 4 3 2 5" xfId="34627"/>
    <cellStyle name="RowTitles-Detail 3 4 3 3" xfId="34628"/>
    <cellStyle name="RowTitles-Detail 3 4 3 3 2" xfId="34629"/>
    <cellStyle name="RowTitles-Detail 3 4 3 3 2 2" xfId="34630"/>
    <cellStyle name="RowTitles-Detail 3 4 3 3 2 2 2" xfId="34631"/>
    <cellStyle name="RowTitles-Detail 3 4 3 3 2 3" xfId="34632"/>
    <cellStyle name="RowTitles-Detail 3 4 3 3 3" xfId="34633"/>
    <cellStyle name="RowTitles-Detail 3 4 3 3 3 2" xfId="34634"/>
    <cellStyle name="RowTitles-Detail 3 4 3 3 3 2 2" xfId="34635"/>
    <cellStyle name="RowTitles-Detail 3 4 3 3 4" xfId="34636"/>
    <cellStyle name="RowTitles-Detail 3 4 3 3 4 2" xfId="34637"/>
    <cellStyle name="RowTitles-Detail 3 4 3 3 5" xfId="34638"/>
    <cellStyle name="RowTitles-Detail 3 4 3 4" xfId="34639"/>
    <cellStyle name="RowTitles-Detail 3 4 3 4 2" xfId="34640"/>
    <cellStyle name="RowTitles-Detail 3 4 3 5" xfId="34641"/>
    <cellStyle name="RowTitles-Detail 3 4 3 5 2" xfId="34642"/>
    <cellStyle name="RowTitles-Detail 3 4 3 5 2 2" xfId="34643"/>
    <cellStyle name="RowTitles-Detail 3 4 3 5 3" xfId="34644"/>
    <cellStyle name="RowTitles-Detail 3 4 3 6" xfId="34645"/>
    <cellStyle name="RowTitles-Detail 3 4 3 6 2" xfId="34646"/>
    <cellStyle name="RowTitles-Detail 3 4 3 6 2 2" xfId="34647"/>
    <cellStyle name="RowTitles-Detail 3 4 3 7" xfId="34648"/>
    <cellStyle name="RowTitles-Detail 3 4 3 7 2" xfId="34649"/>
    <cellStyle name="RowTitles-Detail 3 4 3 8" xfId="34650"/>
    <cellStyle name="RowTitles-Detail 3 4 4" xfId="34651"/>
    <cellStyle name="RowTitles-Detail 3 4 4 2" xfId="34652"/>
    <cellStyle name="RowTitles-Detail 3 4 4 2 2" xfId="34653"/>
    <cellStyle name="RowTitles-Detail 3 4 4 2 2 2" xfId="34654"/>
    <cellStyle name="RowTitles-Detail 3 4 4 2 2 2 2" xfId="34655"/>
    <cellStyle name="RowTitles-Detail 3 4 4 2 2 3" xfId="34656"/>
    <cellStyle name="RowTitles-Detail 3 4 4 2 3" xfId="34657"/>
    <cellStyle name="RowTitles-Detail 3 4 4 2 3 2" xfId="34658"/>
    <cellStyle name="RowTitles-Detail 3 4 4 2 3 2 2" xfId="34659"/>
    <cellStyle name="RowTitles-Detail 3 4 4 2 4" xfId="34660"/>
    <cellStyle name="RowTitles-Detail 3 4 4 2 4 2" xfId="34661"/>
    <cellStyle name="RowTitles-Detail 3 4 4 2 5" xfId="34662"/>
    <cellStyle name="RowTitles-Detail 3 4 4 3" xfId="34663"/>
    <cellStyle name="RowTitles-Detail 3 4 4 3 2" xfId="34664"/>
    <cellStyle name="RowTitles-Detail 3 4 4 3 2 2" xfId="34665"/>
    <cellStyle name="RowTitles-Detail 3 4 4 3 2 2 2" xfId="34666"/>
    <cellStyle name="RowTitles-Detail 3 4 4 3 2 3" xfId="34667"/>
    <cellStyle name="RowTitles-Detail 3 4 4 3 3" xfId="34668"/>
    <cellStyle name="RowTitles-Detail 3 4 4 3 3 2" xfId="34669"/>
    <cellStyle name="RowTitles-Detail 3 4 4 3 3 2 2" xfId="34670"/>
    <cellStyle name="RowTitles-Detail 3 4 4 3 4" xfId="34671"/>
    <cellStyle name="RowTitles-Detail 3 4 4 3 4 2" xfId="34672"/>
    <cellStyle name="RowTitles-Detail 3 4 4 3 5" xfId="34673"/>
    <cellStyle name="RowTitles-Detail 3 4 4 4" xfId="34674"/>
    <cellStyle name="RowTitles-Detail 3 4 4 4 2" xfId="34675"/>
    <cellStyle name="RowTitles-Detail 3 4 4 4 2 2" xfId="34676"/>
    <cellStyle name="RowTitles-Detail 3 4 4 4 3" xfId="34677"/>
    <cellStyle name="RowTitles-Detail 3 4 4 5" xfId="34678"/>
    <cellStyle name="RowTitles-Detail 3 4 4 5 2" xfId="34679"/>
    <cellStyle name="RowTitles-Detail 3 4 4 5 2 2" xfId="34680"/>
    <cellStyle name="RowTitles-Detail 3 4 4 6" xfId="34681"/>
    <cellStyle name="RowTitles-Detail 3 4 4 6 2" xfId="34682"/>
    <cellStyle name="RowTitles-Detail 3 4 4 7" xfId="34683"/>
    <cellStyle name="RowTitles-Detail 3 4 5" xfId="34684"/>
    <cellStyle name="RowTitles-Detail 3 4 5 2" xfId="34685"/>
    <cellStyle name="RowTitles-Detail 3 4 5 2 2" xfId="34686"/>
    <cellStyle name="RowTitles-Detail 3 4 5 2 2 2" xfId="34687"/>
    <cellStyle name="RowTitles-Detail 3 4 5 2 2 2 2" xfId="34688"/>
    <cellStyle name="RowTitles-Detail 3 4 5 2 2 3" xfId="34689"/>
    <cellStyle name="RowTitles-Detail 3 4 5 2 3" xfId="34690"/>
    <cellStyle name="RowTitles-Detail 3 4 5 2 3 2" xfId="34691"/>
    <cellStyle name="RowTitles-Detail 3 4 5 2 3 2 2" xfId="34692"/>
    <cellStyle name="RowTitles-Detail 3 4 5 2 4" xfId="34693"/>
    <cellStyle name="RowTitles-Detail 3 4 5 2 4 2" xfId="34694"/>
    <cellStyle name="RowTitles-Detail 3 4 5 2 5" xfId="34695"/>
    <cellStyle name="RowTitles-Detail 3 4 5 3" xfId="34696"/>
    <cellStyle name="RowTitles-Detail 3 4 5 3 2" xfId="34697"/>
    <cellStyle name="RowTitles-Detail 3 4 5 3 2 2" xfId="34698"/>
    <cellStyle name="RowTitles-Detail 3 4 5 3 2 2 2" xfId="34699"/>
    <cellStyle name="RowTitles-Detail 3 4 5 3 2 3" xfId="34700"/>
    <cellStyle name="RowTitles-Detail 3 4 5 3 3" xfId="34701"/>
    <cellStyle name="RowTitles-Detail 3 4 5 3 3 2" xfId="34702"/>
    <cellStyle name="RowTitles-Detail 3 4 5 3 3 2 2" xfId="34703"/>
    <cellStyle name="RowTitles-Detail 3 4 5 3 4" xfId="34704"/>
    <cellStyle name="RowTitles-Detail 3 4 5 3 4 2" xfId="34705"/>
    <cellStyle name="RowTitles-Detail 3 4 5 3 5" xfId="34706"/>
    <cellStyle name="RowTitles-Detail 3 4 5 4" xfId="34707"/>
    <cellStyle name="RowTitles-Detail 3 4 5 4 2" xfId="34708"/>
    <cellStyle name="RowTitles-Detail 3 4 5 4 2 2" xfId="34709"/>
    <cellStyle name="RowTitles-Detail 3 4 5 4 3" xfId="34710"/>
    <cellStyle name="RowTitles-Detail 3 4 5 5" xfId="34711"/>
    <cellStyle name="RowTitles-Detail 3 4 5 5 2" xfId="34712"/>
    <cellStyle name="RowTitles-Detail 3 4 5 5 2 2" xfId="34713"/>
    <cellStyle name="RowTitles-Detail 3 4 5 6" xfId="34714"/>
    <cellStyle name="RowTitles-Detail 3 4 5 6 2" xfId="34715"/>
    <cellStyle name="RowTitles-Detail 3 4 5 7" xfId="34716"/>
    <cellStyle name="RowTitles-Detail 3 4 6" xfId="34717"/>
    <cellStyle name="RowTitles-Detail 3 4 6 2" xfId="34718"/>
    <cellStyle name="RowTitles-Detail 3 4 6 2 2" xfId="34719"/>
    <cellStyle name="RowTitles-Detail 3 4 6 2 2 2" xfId="34720"/>
    <cellStyle name="RowTitles-Detail 3 4 6 2 2 2 2" xfId="34721"/>
    <cellStyle name="RowTitles-Detail 3 4 6 2 2 3" xfId="34722"/>
    <cellStyle name="RowTitles-Detail 3 4 6 2 3" xfId="34723"/>
    <cellStyle name="RowTitles-Detail 3 4 6 2 3 2" xfId="34724"/>
    <cellStyle name="RowTitles-Detail 3 4 6 2 3 2 2" xfId="34725"/>
    <cellStyle name="RowTitles-Detail 3 4 6 2 4" xfId="34726"/>
    <cellStyle name="RowTitles-Detail 3 4 6 2 4 2" xfId="34727"/>
    <cellStyle name="RowTitles-Detail 3 4 6 2 5" xfId="34728"/>
    <cellStyle name="RowTitles-Detail 3 4 6 3" xfId="34729"/>
    <cellStyle name="RowTitles-Detail 3 4 6 3 2" xfId="34730"/>
    <cellStyle name="RowTitles-Detail 3 4 6 3 2 2" xfId="34731"/>
    <cellStyle name="RowTitles-Detail 3 4 6 3 2 2 2" xfId="34732"/>
    <cellStyle name="RowTitles-Detail 3 4 6 3 2 3" xfId="34733"/>
    <cellStyle name="RowTitles-Detail 3 4 6 3 3" xfId="34734"/>
    <cellStyle name="RowTitles-Detail 3 4 6 3 3 2" xfId="34735"/>
    <cellStyle name="RowTitles-Detail 3 4 6 3 3 2 2" xfId="34736"/>
    <cellStyle name="RowTitles-Detail 3 4 6 3 4" xfId="34737"/>
    <cellStyle name="RowTitles-Detail 3 4 6 3 4 2" xfId="34738"/>
    <cellStyle name="RowTitles-Detail 3 4 6 3 5" xfId="34739"/>
    <cellStyle name="RowTitles-Detail 3 4 6 4" xfId="34740"/>
    <cellStyle name="RowTitles-Detail 3 4 6 4 2" xfId="34741"/>
    <cellStyle name="RowTitles-Detail 3 4 6 4 2 2" xfId="34742"/>
    <cellStyle name="RowTitles-Detail 3 4 6 4 3" xfId="34743"/>
    <cellStyle name="RowTitles-Detail 3 4 6 5" xfId="34744"/>
    <cellStyle name="RowTitles-Detail 3 4 6 5 2" xfId="34745"/>
    <cellStyle name="RowTitles-Detail 3 4 6 5 2 2" xfId="34746"/>
    <cellStyle name="RowTitles-Detail 3 4 6 6" xfId="34747"/>
    <cellStyle name="RowTitles-Detail 3 4 6 6 2" xfId="34748"/>
    <cellStyle name="RowTitles-Detail 3 4 6 7" xfId="34749"/>
    <cellStyle name="RowTitles-Detail 3 4 7" xfId="34750"/>
    <cellStyle name="RowTitles-Detail 3 4 7 2" xfId="34751"/>
    <cellStyle name="RowTitles-Detail 3 4 7 2 2" xfId="34752"/>
    <cellStyle name="RowTitles-Detail 3 4 7 2 2 2" xfId="34753"/>
    <cellStyle name="RowTitles-Detail 3 4 7 2 3" xfId="34754"/>
    <cellStyle name="RowTitles-Detail 3 4 7 3" xfId="34755"/>
    <cellStyle name="RowTitles-Detail 3 4 7 3 2" xfId="34756"/>
    <cellStyle name="RowTitles-Detail 3 4 7 3 2 2" xfId="34757"/>
    <cellStyle name="RowTitles-Detail 3 4 7 4" xfId="34758"/>
    <cellStyle name="RowTitles-Detail 3 4 7 4 2" xfId="34759"/>
    <cellStyle name="RowTitles-Detail 3 4 7 5" xfId="34760"/>
    <cellStyle name="RowTitles-Detail 3 4 8" xfId="34761"/>
    <cellStyle name="RowTitles-Detail 3 4 8 2" xfId="34762"/>
    <cellStyle name="RowTitles-Detail 3 4 9" xfId="34763"/>
    <cellStyle name="RowTitles-Detail 3 4 9 2" xfId="34764"/>
    <cellStyle name="RowTitles-Detail 3 4 9 2 2" xfId="34765"/>
    <cellStyle name="RowTitles-Detail 3 4_STUD aligned by INSTIT" xfId="34766"/>
    <cellStyle name="RowTitles-Detail 3 5" xfId="34767"/>
    <cellStyle name="RowTitles-Detail 3 5 2" xfId="34768"/>
    <cellStyle name="RowTitles-Detail 3 5 2 2" xfId="34769"/>
    <cellStyle name="RowTitles-Detail 3 5 2 2 2" xfId="34770"/>
    <cellStyle name="RowTitles-Detail 3 5 2 2 2 2" xfId="34771"/>
    <cellStyle name="RowTitles-Detail 3 5 2 2 2 2 2" xfId="34772"/>
    <cellStyle name="RowTitles-Detail 3 5 2 2 2 3" xfId="34773"/>
    <cellStyle name="RowTitles-Detail 3 5 2 2 3" xfId="34774"/>
    <cellStyle name="RowTitles-Detail 3 5 2 2 3 2" xfId="34775"/>
    <cellStyle name="RowTitles-Detail 3 5 2 2 3 2 2" xfId="34776"/>
    <cellStyle name="RowTitles-Detail 3 5 2 2 4" xfId="34777"/>
    <cellStyle name="RowTitles-Detail 3 5 2 2 4 2" xfId="34778"/>
    <cellStyle name="RowTitles-Detail 3 5 2 2 5" xfId="34779"/>
    <cellStyle name="RowTitles-Detail 3 5 2 3" xfId="34780"/>
    <cellStyle name="RowTitles-Detail 3 5 2 3 2" xfId="34781"/>
    <cellStyle name="RowTitles-Detail 3 5 2 3 2 2" xfId="34782"/>
    <cellStyle name="RowTitles-Detail 3 5 2 3 2 2 2" xfId="34783"/>
    <cellStyle name="RowTitles-Detail 3 5 2 3 2 3" xfId="34784"/>
    <cellStyle name="RowTitles-Detail 3 5 2 3 3" xfId="34785"/>
    <cellStyle name="RowTitles-Detail 3 5 2 3 3 2" xfId="34786"/>
    <cellStyle name="RowTitles-Detail 3 5 2 3 3 2 2" xfId="34787"/>
    <cellStyle name="RowTitles-Detail 3 5 2 3 4" xfId="34788"/>
    <cellStyle name="RowTitles-Detail 3 5 2 3 4 2" xfId="34789"/>
    <cellStyle name="RowTitles-Detail 3 5 2 3 5" xfId="34790"/>
    <cellStyle name="RowTitles-Detail 3 5 2 4" xfId="34791"/>
    <cellStyle name="RowTitles-Detail 3 5 2 4 2" xfId="34792"/>
    <cellStyle name="RowTitles-Detail 3 5 2 5" xfId="34793"/>
    <cellStyle name="RowTitles-Detail 3 5 2 5 2" xfId="34794"/>
    <cellStyle name="RowTitles-Detail 3 5 2 5 2 2" xfId="34795"/>
    <cellStyle name="RowTitles-Detail 3 5 2 5 3" xfId="34796"/>
    <cellStyle name="RowTitles-Detail 3 5 2 6" xfId="34797"/>
    <cellStyle name="RowTitles-Detail 3 5 2 6 2" xfId="34798"/>
    <cellStyle name="RowTitles-Detail 3 5 2 6 2 2" xfId="34799"/>
    <cellStyle name="RowTitles-Detail 3 5 2 7" xfId="34800"/>
    <cellStyle name="RowTitles-Detail 3 5 2 7 2" xfId="34801"/>
    <cellStyle name="RowTitles-Detail 3 5 2 8" xfId="34802"/>
    <cellStyle name="RowTitles-Detail 3 5 3" xfId="34803"/>
    <cellStyle name="RowTitles-Detail 3 5 3 2" xfId="34804"/>
    <cellStyle name="RowTitles-Detail 3 5 3 2 2" xfId="34805"/>
    <cellStyle name="RowTitles-Detail 3 5 3 2 2 2" xfId="34806"/>
    <cellStyle name="RowTitles-Detail 3 5 3 2 2 2 2" xfId="34807"/>
    <cellStyle name="RowTitles-Detail 3 5 3 2 2 3" xfId="34808"/>
    <cellStyle name="RowTitles-Detail 3 5 3 2 3" xfId="34809"/>
    <cellStyle name="RowTitles-Detail 3 5 3 2 3 2" xfId="34810"/>
    <cellStyle name="RowTitles-Detail 3 5 3 2 3 2 2" xfId="34811"/>
    <cellStyle name="RowTitles-Detail 3 5 3 2 4" xfId="34812"/>
    <cellStyle name="RowTitles-Detail 3 5 3 2 4 2" xfId="34813"/>
    <cellStyle name="RowTitles-Detail 3 5 3 2 5" xfId="34814"/>
    <cellStyle name="RowTitles-Detail 3 5 3 3" xfId="34815"/>
    <cellStyle name="RowTitles-Detail 3 5 3 3 2" xfId="34816"/>
    <cellStyle name="RowTitles-Detail 3 5 3 3 2 2" xfId="34817"/>
    <cellStyle name="RowTitles-Detail 3 5 3 3 2 2 2" xfId="34818"/>
    <cellStyle name="RowTitles-Detail 3 5 3 3 2 3" xfId="34819"/>
    <cellStyle name="RowTitles-Detail 3 5 3 3 3" xfId="34820"/>
    <cellStyle name="RowTitles-Detail 3 5 3 3 3 2" xfId="34821"/>
    <cellStyle name="RowTitles-Detail 3 5 3 3 3 2 2" xfId="34822"/>
    <cellStyle name="RowTitles-Detail 3 5 3 3 4" xfId="34823"/>
    <cellStyle name="RowTitles-Detail 3 5 3 3 4 2" xfId="34824"/>
    <cellStyle name="RowTitles-Detail 3 5 3 3 5" xfId="34825"/>
    <cellStyle name="RowTitles-Detail 3 5 3 4" xfId="34826"/>
    <cellStyle name="RowTitles-Detail 3 5 3 4 2" xfId="34827"/>
    <cellStyle name="RowTitles-Detail 3 5 3 5" xfId="34828"/>
    <cellStyle name="RowTitles-Detail 3 5 3 5 2" xfId="34829"/>
    <cellStyle name="RowTitles-Detail 3 5 3 5 2 2" xfId="34830"/>
    <cellStyle name="RowTitles-Detail 3 5 4" xfId="34831"/>
    <cellStyle name="RowTitles-Detail 3 5 4 2" xfId="34832"/>
    <cellStyle name="RowTitles-Detail 3 5 4 2 2" xfId="34833"/>
    <cellStyle name="RowTitles-Detail 3 5 4 2 2 2" xfId="34834"/>
    <cellStyle name="RowTitles-Detail 3 5 4 2 2 2 2" xfId="34835"/>
    <cellStyle name="RowTitles-Detail 3 5 4 2 2 3" xfId="34836"/>
    <cellStyle name="RowTitles-Detail 3 5 4 2 3" xfId="34837"/>
    <cellStyle name="RowTitles-Detail 3 5 4 2 3 2" xfId="34838"/>
    <cellStyle name="RowTitles-Detail 3 5 4 2 3 2 2" xfId="34839"/>
    <cellStyle name="RowTitles-Detail 3 5 4 2 4" xfId="34840"/>
    <cellStyle name="RowTitles-Detail 3 5 4 2 4 2" xfId="34841"/>
    <cellStyle name="RowTitles-Detail 3 5 4 2 5" xfId="34842"/>
    <cellStyle name="RowTitles-Detail 3 5 4 3" xfId="34843"/>
    <cellStyle name="RowTitles-Detail 3 5 4 3 2" xfId="34844"/>
    <cellStyle name="RowTitles-Detail 3 5 4 3 2 2" xfId="34845"/>
    <cellStyle name="RowTitles-Detail 3 5 4 3 2 2 2" xfId="34846"/>
    <cellStyle name="RowTitles-Detail 3 5 4 3 2 3" xfId="34847"/>
    <cellStyle name="RowTitles-Detail 3 5 4 3 3" xfId="34848"/>
    <cellStyle name="RowTitles-Detail 3 5 4 3 3 2" xfId="34849"/>
    <cellStyle name="RowTitles-Detail 3 5 4 3 3 2 2" xfId="34850"/>
    <cellStyle name="RowTitles-Detail 3 5 4 3 4" xfId="34851"/>
    <cellStyle name="RowTitles-Detail 3 5 4 3 4 2" xfId="34852"/>
    <cellStyle name="RowTitles-Detail 3 5 4 3 5" xfId="34853"/>
    <cellStyle name="RowTitles-Detail 3 5 4 4" xfId="34854"/>
    <cellStyle name="RowTitles-Detail 3 5 4 4 2" xfId="34855"/>
    <cellStyle name="RowTitles-Detail 3 5 4 4 2 2" xfId="34856"/>
    <cellStyle name="RowTitles-Detail 3 5 4 4 3" xfId="34857"/>
    <cellStyle name="RowTitles-Detail 3 5 4 5" xfId="34858"/>
    <cellStyle name="RowTitles-Detail 3 5 4 5 2" xfId="34859"/>
    <cellStyle name="RowTitles-Detail 3 5 4 5 2 2" xfId="34860"/>
    <cellStyle name="RowTitles-Detail 3 5 4 6" xfId="34861"/>
    <cellStyle name="RowTitles-Detail 3 5 4 6 2" xfId="34862"/>
    <cellStyle name="RowTitles-Detail 3 5 4 7" xfId="34863"/>
    <cellStyle name="RowTitles-Detail 3 5 5" xfId="34864"/>
    <cellStyle name="RowTitles-Detail 3 5 5 2" xfId="34865"/>
    <cellStyle name="RowTitles-Detail 3 5 5 2 2" xfId="34866"/>
    <cellStyle name="RowTitles-Detail 3 5 5 2 2 2" xfId="34867"/>
    <cellStyle name="RowTitles-Detail 3 5 5 2 2 2 2" xfId="34868"/>
    <cellStyle name="RowTitles-Detail 3 5 5 2 2 3" xfId="34869"/>
    <cellStyle name="RowTitles-Detail 3 5 5 2 3" xfId="34870"/>
    <cellStyle name="RowTitles-Detail 3 5 5 2 3 2" xfId="34871"/>
    <cellStyle name="RowTitles-Detail 3 5 5 2 3 2 2" xfId="34872"/>
    <cellStyle name="RowTitles-Detail 3 5 5 2 4" xfId="34873"/>
    <cellStyle name="RowTitles-Detail 3 5 5 2 4 2" xfId="34874"/>
    <cellStyle name="RowTitles-Detail 3 5 5 2 5" xfId="34875"/>
    <cellStyle name="RowTitles-Detail 3 5 5 3" xfId="34876"/>
    <cellStyle name="RowTitles-Detail 3 5 5 3 2" xfId="34877"/>
    <cellStyle name="RowTitles-Detail 3 5 5 3 2 2" xfId="34878"/>
    <cellStyle name="RowTitles-Detail 3 5 5 3 2 2 2" xfId="34879"/>
    <cellStyle name="RowTitles-Detail 3 5 5 3 2 3" xfId="34880"/>
    <cellStyle name="RowTitles-Detail 3 5 5 3 3" xfId="34881"/>
    <cellStyle name="RowTitles-Detail 3 5 5 3 3 2" xfId="34882"/>
    <cellStyle name="RowTitles-Detail 3 5 5 3 3 2 2" xfId="34883"/>
    <cellStyle name="RowTitles-Detail 3 5 5 3 4" xfId="34884"/>
    <cellStyle name="RowTitles-Detail 3 5 5 3 4 2" xfId="34885"/>
    <cellStyle name="RowTitles-Detail 3 5 5 3 5" xfId="34886"/>
    <cellStyle name="RowTitles-Detail 3 5 5 4" xfId="34887"/>
    <cellStyle name="RowTitles-Detail 3 5 5 4 2" xfId="34888"/>
    <cellStyle name="RowTitles-Detail 3 5 5 4 2 2" xfId="34889"/>
    <cellStyle name="RowTitles-Detail 3 5 5 4 3" xfId="34890"/>
    <cellStyle name="RowTitles-Detail 3 5 5 5" xfId="34891"/>
    <cellStyle name="RowTitles-Detail 3 5 5 5 2" xfId="34892"/>
    <cellStyle name="RowTitles-Detail 3 5 5 5 2 2" xfId="34893"/>
    <cellStyle name="RowTitles-Detail 3 5 5 6" xfId="34894"/>
    <cellStyle name="RowTitles-Detail 3 5 5 6 2" xfId="34895"/>
    <cellStyle name="RowTitles-Detail 3 5 5 7" xfId="34896"/>
    <cellStyle name="RowTitles-Detail 3 5 6" xfId="34897"/>
    <cellStyle name="RowTitles-Detail 3 5 6 2" xfId="34898"/>
    <cellStyle name="RowTitles-Detail 3 5 6 2 2" xfId="34899"/>
    <cellStyle name="RowTitles-Detail 3 5 6 2 2 2" xfId="34900"/>
    <cellStyle name="RowTitles-Detail 3 5 6 2 2 2 2" xfId="34901"/>
    <cellStyle name="RowTitles-Detail 3 5 6 2 2 3" xfId="34902"/>
    <cellStyle name="RowTitles-Detail 3 5 6 2 3" xfId="34903"/>
    <cellStyle name="RowTitles-Detail 3 5 6 2 3 2" xfId="34904"/>
    <cellStyle name="RowTitles-Detail 3 5 6 2 3 2 2" xfId="34905"/>
    <cellStyle name="RowTitles-Detail 3 5 6 2 4" xfId="34906"/>
    <cellStyle name="RowTitles-Detail 3 5 6 2 4 2" xfId="34907"/>
    <cellStyle name="RowTitles-Detail 3 5 6 2 5" xfId="34908"/>
    <cellStyle name="RowTitles-Detail 3 5 6 3" xfId="34909"/>
    <cellStyle name="RowTitles-Detail 3 5 6 3 2" xfId="34910"/>
    <cellStyle name="RowTitles-Detail 3 5 6 3 2 2" xfId="34911"/>
    <cellStyle name="RowTitles-Detail 3 5 6 3 2 2 2" xfId="34912"/>
    <cellStyle name="RowTitles-Detail 3 5 6 3 2 3" xfId="34913"/>
    <cellStyle name="RowTitles-Detail 3 5 6 3 3" xfId="34914"/>
    <cellStyle name="RowTitles-Detail 3 5 6 3 3 2" xfId="34915"/>
    <cellStyle name="RowTitles-Detail 3 5 6 3 3 2 2" xfId="34916"/>
    <cellStyle name="RowTitles-Detail 3 5 6 3 4" xfId="34917"/>
    <cellStyle name="RowTitles-Detail 3 5 6 3 4 2" xfId="34918"/>
    <cellStyle name="RowTitles-Detail 3 5 6 3 5" xfId="34919"/>
    <cellStyle name="RowTitles-Detail 3 5 6 4" xfId="34920"/>
    <cellStyle name="RowTitles-Detail 3 5 6 4 2" xfId="34921"/>
    <cellStyle name="RowTitles-Detail 3 5 6 4 2 2" xfId="34922"/>
    <cellStyle name="RowTitles-Detail 3 5 6 4 3" xfId="34923"/>
    <cellStyle name="RowTitles-Detail 3 5 6 5" xfId="34924"/>
    <cellStyle name="RowTitles-Detail 3 5 6 5 2" xfId="34925"/>
    <cellStyle name="RowTitles-Detail 3 5 6 5 2 2" xfId="34926"/>
    <cellStyle name="RowTitles-Detail 3 5 6 6" xfId="34927"/>
    <cellStyle name="RowTitles-Detail 3 5 6 6 2" xfId="34928"/>
    <cellStyle name="RowTitles-Detail 3 5 6 7" xfId="34929"/>
    <cellStyle name="RowTitles-Detail 3 5 7" xfId="34930"/>
    <cellStyle name="RowTitles-Detail 3 5 7 2" xfId="34931"/>
    <cellStyle name="RowTitles-Detail 3 5 7 2 2" xfId="34932"/>
    <cellStyle name="RowTitles-Detail 3 5 7 2 2 2" xfId="34933"/>
    <cellStyle name="RowTitles-Detail 3 5 7 2 3" xfId="34934"/>
    <cellStyle name="RowTitles-Detail 3 5 7 3" xfId="34935"/>
    <cellStyle name="RowTitles-Detail 3 5 7 3 2" xfId="34936"/>
    <cellStyle name="RowTitles-Detail 3 5 7 3 2 2" xfId="34937"/>
    <cellStyle name="RowTitles-Detail 3 5 7 4" xfId="34938"/>
    <cellStyle name="RowTitles-Detail 3 5 7 4 2" xfId="34939"/>
    <cellStyle name="RowTitles-Detail 3 5 7 5" xfId="34940"/>
    <cellStyle name="RowTitles-Detail 3 5 8" xfId="34941"/>
    <cellStyle name="RowTitles-Detail 3 5 8 2" xfId="34942"/>
    <cellStyle name="RowTitles-Detail 3 5 8 2 2" xfId="34943"/>
    <cellStyle name="RowTitles-Detail 3 5 8 2 2 2" xfId="34944"/>
    <cellStyle name="RowTitles-Detail 3 5 8 2 3" xfId="34945"/>
    <cellStyle name="RowTitles-Detail 3 5 8 3" xfId="34946"/>
    <cellStyle name="RowTitles-Detail 3 5 8 3 2" xfId="34947"/>
    <cellStyle name="RowTitles-Detail 3 5 8 3 2 2" xfId="34948"/>
    <cellStyle name="RowTitles-Detail 3 5 8 4" xfId="34949"/>
    <cellStyle name="RowTitles-Detail 3 5 8 4 2" xfId="34950"/>
    <cellStyle name="RowTitles-Detail 3 5 8 5" xfId="34951"/>
    <cellStyle name="RowTitles-Detail 3 5 9" xfId="34952"/>
    <cellStyle name="RowTitles-Detail 3 5 9 2" xfId="34953"/>
    <cellStyle name="RowTitles-Detail 3 5 9 2 2" xfId="34954"/>
    <cellStyle name="RowTitles-Detail 3 5_STUD aligned by INSTIT" xfId="34955"/>
    <cellStyle name="RowTitles-Detail 3 6" xfId="34956"/>
    <cellStyle name="RowTitles-Detail 3 6 2" xfId="34957"/>
    <cellStyle name="RowTitles-Detail 3 6 2 2" xfId="34958"/>
    <cellStyle name="RowTitles-Detail 3 6 2 2 2" xfId="34959"/>
    <cellStyle name="RowTitles-Detail 3 6 2 2 2 2" xfId="34960"/>
    <cellStyle name="RowTitles-Detail 3 6 2 2 2 2 2" xfId="34961"/>
    <cellStyle name="RowTitles-Detail 3 6 2 2 2 3" xfId="34962"/>
    <cellStyle name="RowTitles-Detail 3 6 2 2 3" xfId="34963"/>
    <cellStyle name="RowTitles-Detail 3 6 2 2 3 2" xfId="34964"/>
    <cellStyle name="RowTitles-Detail 3 6 2 2 3 2 2" xfId="34965"/>
    <cellStyle name="RowTitles-Detail 3 6 2 2 4" xfId="34966"/>
    <cellStyle name="RowTitles-Detail 3 6 2 2 4 2" xfId="34967"/>
    <cellStyle name="RowTitles-Detail 3 6 2 2 5" xfId="34968"/>
    <cellStyle name="RowTitles-Detail 3 6 2 3" xfId="34969"/>
    <cellStyle name="RowTitles-Detail 3 6 2 3 2" xfId="34970"/>
    <cellStyle name="RowTitles-Detail 3 6 2 3 2 2" xfId="34971"/>
    <cellStyle name="RowTitles-Detail 3 6 2 3 2 2 2" xfId="34972"/>
    <cellStyle name="RowTitles-Detail 3 6 2 3 2 3" xfId="34973"/>
    <cellStyle name="RowTitles-Detail 3 6 2 3 3" xfId="34974"/>
    <cellStyle name="RowTitles-Detail 3 6 2 3 3 2" xfId="34975"/>
    <cellStyle name="RowTitles-Detail 3 6 2 3 3 2 2" xfId="34976"/>
    <cellStyle name="RowTitles-Detail 3 6 2 3 4" xfId="34977"/>
    <cellStyle name="RowTitles-Detail 3 6 2 3 4 2" xfId="34978"/>
    <cellStyle name="RowTitles-Detail 3 6 2 3 5" xfId="34979"/>
    <cellStyle name="RowTitles-Detail 3 6 2 4" xfId="34980"/>
    <cellStyle name="RowTitles-Detail 3 6 2 4 2" xfId="34981"/>
    <cellStyle name="RowTitles-Detail 3 6 2 5" xfId="34982"/>
    <cellStyle name="RowTitles-Detail 3 6 2 5 2" xfId="34983"/>
    <cellStyle name="RowTitles-Detail 3 6 2 5 2 2" xfId="34984"/>
    <cellStyle name="RowTitles-Detail 3 6 2 5 3" xfId="34985"/>
    <cellStyle name="RowTitles-Detail 3 6 2 6" xfId="34986"/>
    <cellStyle name="RowTitles-Detail 3 6 2 6 2" xfId="34987"/>
    <cellStyle name="RowTitles-Detail 3 6 2 6 2 2" xfId="34988"/>
    <cellStyle name="RowTitles-Detail 3 6 3" xfId="34989"/>
    <cellStyle name="RowTitles-Detail 3 6 3 2" xfId="34990"/>
    <cellStyle name="RowTitles-Detail 3 6 3 2 2" xfId="34991"/>
    <cellStyle name="RowTitles-Detail 3 6 3 2 2 2" xfId="34992"/>
    <cellStyle name="RowTitles-Detail 3 6 3 2 2 2 2" xfId="34993"/>
    <cellStyle name="RowTitles-Detail 3 6 3 2 2 3" xfId="34994"/>
    <cellStyle name="RowTitles-Detail 3 6 3 2 3" xfId="34995"/>
    <cellStyle name="RowTitles-Detail 3 6 3 2 3 2" xfId="34996"/>
    <cellStyle name="RowTitles-Detail 3 6 3 2 3 2 2" xfId="34997"/>
    <cellStyle name="RowTitles-Detail 3 6 3 2 4" xfId="34998"/>
    <cellStyle name="RowTitles-Detail 3 6 3 2 4 2" xfId="34999"/>
    <cellStyle name="RowTitles-Detail 3 6 3 2 5" xfId="35000"/>
    <cellStyle name="RowTitles-Detail 3 6 3 3" xfId="35001"/>
    <cellStyle name="RowTitles-Detail 3 6 3 3 2" xfId="35002"/>
    <cellStyle name="RowTitles-Detail 3 6 3 3 2 2" xfId="35003"/>
    <cellStyle name="RowTitles-Detail 3 6 3 3 2 2 2" xfId="35004"/>
    <cellStyle name="RowTitles-Detail 3 6 3 3 2 3" xfId="35005"/>
    <cellStyle name="RowTitles-Detail 3 6 3 3 3" xfId="35006"/>
    <cellStyle name="RowTitles-Detail 3 6 3 3 3 2" xfId="35007"/>
    <cellStyle name="RowTitles-Detail 3 6 3 3 3 2 2" xfId="35008"/>
    <cellStyle name="RowTitles-Detail 3 6 3 3 4" xfId="35009"/>
    <cellStyle name="RowTitles-Detail 3 6 3 3 4 2" xfId="35010"/>
    <cellStyle name="RowTitles-Detail 3 6 3 3 5" xfId="35011"/>
    <cellStyle name="RowTitles-Detail 3 6 3 4" xfId="35012"/>
    <cellStyle name="RowTitles-Detail 3 6 3 4 2" xfId="35013"/>
    <cellStyle name="RowTitles-Detail 3 6 3 5" xfId="35014"/>
    <cellStyle name="RowTitles-Detail 3 6 3 5 2" xfId="35015"/>
    <cellStyle name="RowTitles-Detail 3 6 3 5 2 2" xfId="35016"/>
    <cellStyle name="RowTitles-Detail 3 6 3 6" xfId="35017"/>
    <cellStyle name="RowTitles-Detail 3 6 3 6 2" xfId="35018"/>
    <cellStyle name="RowTitles-Detail 3 6 3 7" xfId="35019"/>
    <cellStyle name="RowTitles-Detail 3 6 4" xfId="35020"/>
    <cellStyle name="RowTitles-Detail 3 6 4 2" xfId="35021"/>
    <cellStyle name="RowTitles-Detail 3 6 4 2 2" xfId="35022"/>
    <cellStyle name="RowTitles-Detail 3 6 4 2 2 2" xfId="35023"/>
    <cellStyle name="RowTitles-Detail 3 6 4 2 2 2 2" xfId="35024"/>
    <cellStyle name="RowTitles-Detail 3 6 4 2 2 3" xfId="35025"/>
    <cellStyle name="RowTitles-Detail 3 6 4 2 3" xfId="35026"/>
    <cellStyle name="RowTitles-Detail 3 6 4 2 3 2" xfId="35027"/>
    <cellStyle name="RowTitles-Detail 3 6 4 2 3 2 2" xfId="35028"/>
    <cellStyle name="RowTitles-Detail 3 6 4 2 4" xfId="35029"/>
    <cellStyle name="RowTitles-Detail 3 6 4 2 4 2" xfId="35030"/>
    <cellStyle name="RowTitles-Detail 3 6 4 2 5" xfId="35031"/>
    <cellStyle name="RowTitles-Detail 3 6 4 3" xfId="35032"/>
    <cellStyle name="RowTitles-Detail 3 6 4 3 2" xfId="35033"/>
    <cellStyle name="RowTitles-Detail 3 6 4 3 2 2" xfId="35034"/>
    <cellStyle name="RowTitles-Detail 3 6 4 3 2 2 2" xfId="35035"/>
    <cellStyle name="RowTitles-Detail 3 6 4 3 2 3" xfId="35036"/>
    <cellStyle name="RowTitles-Detail 3 6 4 3 3" xfId="35037"/>
    <cellStyle name="RowTitles-Detail 3 6 4 3 3 2" xfId="35038"/>
    <cellStyle name="RowTitles-Detail 3 6 4 3 3 2 2" xfId="35039"/>
    <cellStyle name="RowTitles-Detail 3 6 4 3 4" xfId="35040"/>
    <cellStyle name="RowTitles-Detail 3 6 4 3 4 2" xfId="35041"/>
    <cellStyle name="RowTitles-Detail 3 6 4 3 5" xfId="35042"/>
    <cellStyle name="RowTitles-Detail 3 6 4 4" xfId="35043"/>
    <cellStyle name="RowTitles-Detail 3 6 4 4 2" xfId="35044"/>
    <cellStyle name="RowTitles-Detail 3 6 4 5" xfId="35045"/>
    <cellStyle name="RowTitles-Detail 3 6 4 5 2" xfId="35046"/>
    <cellStyle name="RowTitles-Detail 3 6 4 5 2 2" xfId="35047"/>
    <cellStyle name="RowTitles-Detail 3 6 4 5 3" xfId="35048"/>
    <cellStyle name="RowTitles-Detail 3 6 4 6" xfId="35049"/>
    <cellStyle name="RowTitles-Detail 3 6 4 6 2" xfId="35050"/>
    <cellStyle name="RowTitles-Detail 3 6 4 6 2 2" xfId="35051"/>
    <cellStyle name="RowTitles-Detail 3 6 4 7" xfId="35052"/>
    <cellStyle name="RowTitles-Detail 3 6 4 7 2" xfId="35053"/>
    <cellStyle name="RowTitles-Detail 3 6 4 8" xfId="35054"/>
    <cellStyle name="RowTitles-Detail 3 6 5" xfId="35055"/>
    <cellStyle name="RowTitles-Detail 3 6 5 2" xfId="35056"/>
    <cellStyle name="RowTitles-Detail 3 6 5 2 2" xfId="35057"/>
    <cellStyle name="RowTitles-Detail 3 6 5 2 2 2" xfId="35058"/>
    <cellStyle name="RowTitles-Detail 3 6 5 2 2 2 2" xfId="35059"/>
    <cellStyle name="RowTitles-Detail 3 6 5 2 2 3" xfId="35060"/>
    <cellStyle name="RowTitles-Detail 3 6 5 2 3" xfId="35061"/>
    <cellStyle name="RowTitles-Detail 3 6 5 2 3 2" xfId="35062"/>
    <cellStyle name="RowTitles-Detail 3 6 5 2 3 2 2" xfId="35063"/>
    <cellStyle name="RowTitles-Detail 3 6 5 2 4" xfId="35064"/>
    <cellStyle name="RowTitles-Detail 3 6 5 2 4 2" xfId="35065"/>
    <cellStyle name="RowTitles-Detail 3 6 5 2 5" xfId="35066"/>
    <cellStyle name="RowTitles-Detail 3 6 5 3" xfId="35067"/>
    <cellStyle name="RowTitles-Detail 3 6 5 3 2" xfId="35068"/>
    <cellStyle name="RowTitles-Detail 3 6 5 3 2 2" xfId="35069"/>
    <cellStyle name="RowTitles-Detail 3 6 5 3 2 2 2" xfId="35070"/>
    <cellStyle name="RowTitles-Detail 3 6 5 3 2 3" xfId="35071"/>
    <cellStyle name="RowTitles-Detail 3 6 5 3 3" xfId="35072"/>
    <cellStyle name="RowTitles-Detail 3 6 5 3 3 2" xfId="35073"/>
    <cellStyle name="RowTitles-Detail 3 6 5 3 3 2 2" xfId="35074"/>
    <cellStyle name="RowTitles-Detail 3 6 5 3 4" xfId="35075"/>
    <cellStyle name="RowTitles-Detail 3 6 5 3 4 2" xfId="35076"/>
    <cellStyle name="RowTitles-Detail 3 6 5 3 5" xfId="35077"/>
    <cellStyle name="RowTitles-Detail 3 6 5 4" xfId="35078"/>
    <cellStyle name="RowTitles-Detail 3 6 5 4 2" xfId="35079"/>
    <cellStyle name="RowTitles-Detail 3 6 5 4 2 2" xfId="35080"/>
    <cellStyle name="RowTitles-Detail 3 6 5 4 3" xfId="35081"/>
    <cellStyle name="RowTitles-Detail 3 6 5 5" xfId="35082"/>
    <cellStyle name="RowTitles-Detail 3 6 5 5 2" xfId="35083"/>
    <cellStyle name="RowTitles-Detail 3 6 5 5 2 2" xfId="35084"/>
    <cellStyle name="RowTitles-Detail 3 6 5 6" xfId="35085"/>
    <cellStyle name="RowTitles-Detail 3 6 5 6 2" xfId="35086"/>
    <cellStyle name="RowTitles-Detail 3 6 5 7" xfId="35087"/>
    <cellStyle name="RowTitles-Detail 3 6 6" xfId="35088"/>
    <cellStyle name="RowTitles-Detail 3 6 6 2" xfId="35089"/>
    <cellStyle name="RowTitles-Detail 3 6 6 2 2" xfId="35090"/>
    <cellStyle name="RowTitles-Detail 3 6 6 2 2 2" xfId="35091"/>
    <cellStyle name="RowTitles-Detail 3 6 6 2 2 2 2" xfId="35092"/>
    <cellStyle name="RowTitles-Detail 3 6 6 2 2 3" xfId="35093"/>
    <cellStyle name="RowTitles-Detail 3 6 6 2 3" xfId="35094"/>
    <cellStyle name="RowTitles-Detail 3 6 6 2 3 2" xfId="35095"/>
    <cellStyle name="RowTitles-Detail 3 6 6 2 3 2 2" xfId="35096"/>
    <cellStyle name="RowTitles-Detail 3 6 6 2 4" xfId="35097"/>
    <cellStyle name="RowTitles-Detail 3 6 6 2 4 2" xfId="35098"/>
    <cellStyle name="RowTitles-Detail 3 6 6 2 5" xfId="35099"/>
    <cellStyle name="RowTitles-Detail 3 6 6 3" xfId="35100"/>
    <cellStyle name="RowTitles-Detail 3 6 6 3 2" xfId="35101"/>
    <cellStyle name="RowTitles-Detail 3 6 6 3 2 2" xfId="35102"/>
    <cellStyle name="RowTitles-Detail 3 6 6 3 2 2 2" xfId="35103"/>
    <cellStyle name="RowTitles-Detail 3 6 6 3 2 3" xfId="35104"/>
    <cellStyle name="RowTitles-Detail 3 6 6 3 3" xfId="35105"/>
    <cellStyle name="RowTitles-Detail 3 6 6 3 3 2" xfId="35106"/>
    <cellStyle name="RowTitles-Detail 3 6 6 3 3 2 2" xfId="35107"/>
    <cellStyle name="RowTitles-Detail 3 6 6 3 4" xfId="35108"/>
    <cellStyle name="RowTitles-Detail 3 6 6 3 4 2" xfId="35109"/>
    <cellStyle name="RowTitles-Detail 3 6 6 3 5" xfId="35110"/>
    <cellStyle name="RowTitles-Detail 3 6 6 4" xfId="35111"/>
    <cellStyle name="RowTitles-Detail 3 6 6 4 2" xfId="35112"/>
    <cellStyle name="RowTitles-Detail 3 6 6 4 2 2" xfId="35113"/>
    <cellStyle name="RowTitles-Detail 3 6 6 4 3" xfId="35114"/>
    <cellStyle name="RowTitles-Detail 3 6 6 5" xfId="35115"/>
    <cellStyle name="RowTitles-Detail 3 6 6 5 2" xfId="35116"/>
    <cellStyle name="RowTitles-Detail 3 6 6 5 2 2" xfId="35117"/>
    <cellStyle name="RowTitles-Detail 3 6 6 6" xfId="35118"/>
    <cellStyle name="RowTitles-Detail 3 6 6 6 2" xfId="35119"/>
    <cellStyle name="RowTitles-Detail 3 6 6 7" xfId="35120"/>
    <cellStyle name="RowTitles-Detail 3 6 7" xfId="35121"/>
    <cellStyle name="RowTitles-Detail 3 6 7 2" xfId="35122"/>
    <cellStyle name="RowTitles-Detail 3 6 7 2 2" xfId="35123"/>
    <cellStyle name="RowTitles-Detail 3 6 7 2 2 2" xfId="35124"/>
    <cellStyle name="RowTitles-Detail 3 6 7 2 3" xfId="35125"/>
    <cellStyle name="RowTitles-Detail 3 6 7 3" xfId="35126"/>
    <cellStyle name="RowTitles-Detail 3 6 7 3 2" xfId="35127"/>
    <cellStyle name="RowTitles-Detail 3 6 7 3 2 2" xfId="35128"/>
    <cellStyle name="RowTitles-Detail 3 6 7 4" xfId="35129"/>
    <cellStyle name="RowTitles-Detail 3 6 7 4 2" xfId="35130"/>
    <cellStyle name="RowTitles-Detail 3 6 7 5" xfId="35131"/>
    <cellStyle name="RowTitles-Detail 3 6 8" xfId="35132"/>
    <cellStyle name="RowTitles-Detail 3 6 8 2" xfId="35133"/>
    <cellStyle name="RowTitles-Detail 3 6 9" xfId="35134"/>
    <cellStyle name="RowTitles-Detail 3 6 9 2" xfId="35135"/>
    <cellStyle name="RowTitles-Detail 3 6 9 2 2" xfId="35136"/>
    <cellStyle name="RowTitles-Detail 3 6_STUD aligned by INSTIT" xfId="35137"/>
    <cellStyle name="RowTitles-Detail 3 7" xfId="35138"/>
    <cellStyle name="RowTitles-Detail 3 7 2" xfId="35139"/>
    <cellStyle name="RowTitles-Detail 3 7 2 2" xfId="35140"/>
    <cellStyle name="RowTitles-Detail 3 7 2 2 2" xfId="35141"/>
    <cellStyle name="RowTitles-Detail 3 7 2 2 2 2" xfId="35142"/>
    <cellStyle name="RowTitles-Detail 3 7 2 2 3" xfId="35143"/>
    <cellStyle name="RowTitles-Detail 3 7 2 3" xfId="35144"/>
    <cellStyle name="RowTitles-Detail 3 7 2 3 2" xfId="35145"/>
    <cellStyle name="RowTitles-Detail 3 7 2 3 2 2" xfId="35146"/>
    <cellStyle name="RowTitles-Detail 3 7 2 4" xfId="35147"/>
    <cellStyle name="RowTitles-Detail 3 7 2 4 2" xfId="35148"/>
    <cellStyle name="RowTitles-Detail 3 7 2 5" xfId="35149"/>
    <cellStyle name="RowTitles-Detail 3 7 3" xfId="35150"/>
    <cellStyle name="RowTitles-Detail 3 7 3 2" xfId="35151"/>
    <cellStyle name="RowTitles-Detail 3 7 3 2 2" xfId="35152"/>
    <cellStyle name="RowTitles-Detail 3 7 3 2 2 2" xfId="35153"/>
    <cellStyle name="RowTitles-Detail 3 7 3 2 3" xfId="35154"/>
    <cellStyle name="RowTitles-Detail 3 7 3 3" xfId="35155"/>
    <cellStyle name="RowTitles-Detail 3 7 3 3 2" xfId="35156"/>
    <cellStyle name="RowTitles-Detail 3 7 3 3 2 2" xfId="35157"/>
    <cellStyle name="RowTitles-Detail 3 7 3 4" xfId="35158"/>
    <cellStyle name="RowTitles-Detail 3 7 3 4 2" xfId="35159"/>
    <cellStyle name="RowTitles-Detail 3 7 3 5" xfId="35160"/>
    <cellStyle name="RowTitles-Detail 3 7 4" xfId="35161"/>
    <cellStyle name="RowTitles-Detail 3 7 4 2" xfId="35162"/>
    <cellStyle name="RowTitles-Detail 3 7 5" xfId="35163"/>
    <cellStyle name="RowTitles-Detail 3 7 5 2" xfId="35164"/>
    <cellStyle name="RowTitles-Detail 3 7 5 2 2" xfId="35165"/>
    <cellStyle name="RowTitles-Detail 3 7 5 3" xfId="35166"/>
    <cellStyle name="RowTitles-Detail 3 7 6" xfId="35167"/>
    <cellStyle name="RowTitles-Detail 3 7 6 2" xfId="35168"/>
    <cellStyle name="RowTitles-Detail 3 7 6 2 2" xfId="35169"/>
    <cellStyle name="RowTitles-Detail 3 8" xfId="35170"/>
    <cellStyle name="RowTitles-Detail 3 8 2" xfId="35171"/>
    <cellStyle name="RowTitles-Detail 3 8 2 2" xfId="35172"/>
    <cellStyle name="RowTitles-Detail 3 8 2 2 2" xfId="35173"/>
    <cellStyle name="RowTitles-Detail 3 8 2 2 2 2" xfId="35174"/>
    <cellStyle name="RowTitles-Detail 3 8 2 2 3" xfId="35175"/>
    <cellStyle name="RowTitles-Detail 3 8 2 3" xfId="35176"/>
    <cellStyle name="RowTitles-Detail 3 8 2 3 2" xfId="35177"/>
    <cellStyle name="RowTitles-Detail 3 8 2 3 2 2" xfId="35178"/>
    <cellStyle name="RowTitles-Detail 3 8 2 4" xfId="35179"/>
    <cellStyle name="RowTitles-Detail 3 8 2 4 2" xfId="35180"/>
    <cellStyle name="RowTitles-Detail 3 8 2 5" xfId="35181"/>
    <cellStyle name="RowTitles-Detail 3 8 3" xfId="35182"/>
    <cellStyle name="RowTitles-Detail 3 8 3 2" xfId="35183"/>
    <cellStyle name="RowTitles-Detail 3 8 3 2 2" xfId="35184"/>
    <cellStyle name="RowTitles-Detail 3 8 3 2 2 2" xfId="35185"/>
    <cellStyle name="RowTitles-Detail 3 8 3 2 3" xfId="35186"/>
    <cellStyle name="RowTitles-Detail 3 8 3 3" xfId="35187"/>
    <cellStyle name="RowTitles-Detail 3 8 3 3 2" xfId="35188"/>
    <cellStyle name="RowTitles-Detail 3 8 3 3 2 2" xfId="35189"/>
    <cellStyle name="RowTitles-Detail 3 8 3 4" xfId="35190"/>
    <cellStyle name="RowTitles-Detail 3 8 3 4 2" xfId="35191"/>
    <cellStyle name="RowTitles-Detail 3 8 3 5" xfId="35192"/>
    <cellStyle name="RowTitles-Detail 3 8 4" xfId="35193"/>
    <cellStyle name="RowTitles-Detail 3 8 4 2" xfId="35194"/>
    <cellStyle name="RowTitles-Detail 3 8 5" xfId="35195"/>
    <cellStyle name="RowTitles-Detail 3 8 5 2" xfId="35196"/>
    <cellStyle name="RowTitles-Detail 3 8 5 2 2" xfId="35197"/>
    <cellStyle name="RowTitles-Detail 3 8 6" xfId="35198"/>
    <cellStyle name="RowTitles-Detail 3 8 6 2" xfId="35199"/>
    <cellStyle name="RowTitles-Detail 3 8 7" xfId="35200"/>
    <cellStyle name="RowTitles-Detail 3 9" xfId="35201"/>
    <cellStyle name="RowTitles-Detail 3 9 2" xfId="35202"/>
    <cellStyle name="RowTitles-Detail 3 9 2 2" xfId="35203"/>
    <cellStyle name="RowTitles-Detail 3 9 2 2 2" xfId="35204"/>
    <cellStyle name="RowTitles-Detail 3 9 2 2 2 2" xfId="35205"/>
    <cellStyle name="RowTitles-Detail 3 9 2 2 3" xfId="35206"/>
    <cellStyle name="RowTitles-Detail 3 9 2 3" xfId="35207"/>
    <cellStyle name="RowTitles-Detail 3 9 2 3 2" xfId="35208"/>
    <cellStyle name="RowTitles-Detail 3 9 2 3 2 2" xfId="35209"/>
    <cellStyle name="RowTitles-Detail 3 9 2 4" xfId="35210"/>
    <cellStyle name="RowTitles-Detail 3 9 2 4 2" xfId="35211"/>
    <cellStyle name="RowTitles-Detail 3 9 2 5" xfId="35212"/>
    <cellStyle name="RowTitles-Detail 3 9 3" xfId="35213"/>
    <cellStyle name="RowTitles-Detail 3 9 3 2" xfId="35214"/>
    <cellStyle name="RowTitles-Detail 3 9 3 2 2" xfId="35215"/>
    <cellStyle name="RowTitles-Detail 3 9 3 2 2 2" xfId="35216"/>
    <cellStyle name="RowTitles-Detail 3 9 3 2 3" xfId="35217"/>
    <cellStyle name="RowTitles-Detail 3 9 3 3" xfId="35218"/>
    <cellStyle name="RowTitles-Detail 3 9 3 3 2" xfId="35219"/>
    <cellStyle name="RowTitles-Detail 3 9 3 3 2 2" xfId="35220"/>
    <cellStyle name="RowTitles-Detail 3 9 3 4" xfId="35221"/>
    <cellStyle name="RowTitles-Detail 3 9 3 4 2" xfId="35222"/>
    <cellStyle name="RowTitles-Detail 3 9 3 5" xfId="35223"/>
    <cellStyle name="RowTitles-Detail 3 9 4" xfId="35224"/>
    <cellStyle name="RowTitles-Detail 3 9 4 2" xfId="35225"/>
    <cellStyle name="RowTitles-Detail 3 9 5" xfId="35226"/>
    <cellStyle name="RowTitles-Detail 3 9 5 2" xfId="35227"/>
    <cellStyle name="RowTitles-Detail 3 9 5 2 2" xfId="35228"/>
    <cellStyle name="RowTitles-Detail 3 9 5 3" xfId="35229"/>
    <cellStyle name="RowTitles-Detail 3 9 6" xfId="35230"/>
    <cellStyle name="RowTitles-Detail 3 9 6 2" xfId="35231"/>
    <cellStyle name="RowTitles-Detail 3 9 6 2 2" xfId="35232"/>
    <cellStyle name="RowTitles-Detail 3 9 7" xfId="35233"/>
    <cellStyle name="RowTitles-Detail 3 9 7 2" xfId="35234"/>
    <cellStyle name="RowTitles-Detail 3 9 8" xfId="35235"/>
    <cellStyle name="RowTitles-Detail 3_STUD aligned by INSTIT" xfId="35236"/>
    <cellStyle name="RowTitles-Detail 4" xfId="74"/>
    <cellStyle name="RowTitles-Detail 4 10" xfId="35237"/>
    <cellStyle name="RowTitles-Detail 4 10 2" xfId="35238"/>
    <cellStyle name="RowTitles-Detail 4 10 2 2" xfId="35239"/>
    <cellStyle name="RowTitles-Detail 4 10 2 2 2" xfId="35240"/>
    <cellStyle name="RowTitles-Detail 4 10 2 2 2 2" xfId="35241"/>
    <cellStyle name="RowTitles-Detail 4 10 2 2 3" xfId="35242"/>
    <cellStyle name="RowTitles-Detail 4 10 2 3" xfId="35243"/>
    <cellStyle name="RowTitles-Detail 4 10 2 3 2" xfId="35244"/>
    <cellStyle name="RowTitles-Detail 4 10 2 3 2 2" xfId="35245"/>
    <cellStyle name="RowTitles-Detail 4 10 2 4" xfId="35246"/>
    <cellStyle name="RowTitles-Detail 4 10 2 4 2" xfId="35247"/>
    <cellStyle name="RowTitles-Detail 4 10 2 5" xfId="35248"/>
    <cellStyle name="RowTitles-Detail 4 10 3" xfId="35249"/>
    <cellStyle name="RowTitles-Detail 4 10 3 2" xfId="35250"/>
    <cellStyle name="RowTitles-Detail 4 10 3 2 2" xfId="35251"/>
    <cellStyle name="RowTitles-Detail 4 10 3 2 2 2" xfId="35252"/>
    <cellStyle name="RowTitles-Detail 4 10 3 2 3" xfId="35253"/>
    <cellStyle name="RowTitles-Detail 4 10 3 3" xfId="35254"/>
    <cellStyle name="RowTitles-Detail 4 10 3 3 2" xfId="35255"/>
    <cellStyle name="RowTitles-Detail 4 10 3 3 2 2" xfId="35256"/>
    <cellStyle name="RowTitles-Detail 4 10 3 4" xfId="35257"/>
    <cellStyle name="RowTitles-Detail 4 10 3 4 2" xfId="35258"/>
    <cellStyle name="RowTitles-Detail 4 10 3 5" xfId="35259"/>
    <cellStyle name="RowTitles-Detail 4 10 4" xfId="35260"/>
    <cellStyle name="RowTitles-Detail 4 10 4 2" xfId="35261"/>
    <cellStyle name="RowTitles-Detail 4 10 4 2 2" xfId="35262"/>
    <cellStyle name="RowTitles-Detail 4 10 4 3" xfId="35263"/>
    <cellStyle name="RowTitles-Detail 4 10 5" xfId="35264"/>
    <cellStyle name="RowTitles-Detail 4 10 5 2" xfId="35265"/>
    <cellStyle name="RowTitles-Detail 4 10 5 2 2" xfId="35266"/>
    <cellStyle name="RowTitles-Detail 4 10 6" xfId="35267"/>
    <cellStyle name="RowTitles-Detail 4 10 6 2" xfId="35268"/>
    <cellStyle name="RowTitles-Detail 4 10 7" xfId="35269"/>
    <cellStyle name="RowTitles-Detail 4 11" xfId="35270"/>
    <cellStyle name="RowTitles-Detail 4 11 2" xfId="35271"/>
    <cellStyle name="RowTitles-Detail 4 11 2 2" xfId="35272"/>
    <cellStyle name="RowTitles-Detail 4 11 2 2 2" xfId="35273"/>
    <cellStyle name="RowTitles-Detail 4 11 2 2 2 2" xfId="35274"/>
    <cellStyle name="RowTitles-Detail 4 11 2 2 3" xfId="35275"/>
    <cellStyle name="RowTitles-Detail 4 11 2 3" xfId="35276"/>
    <cellStyle name="RowTitles-Detail 4 11 2 3 2" xfId="35277"/>
    <cellStyle name="RowTitles-Detail 4 11 2 3 2 2" xfId="35278"/>
    <cellStyle name="RowTitles-Detail 4 11 2 4" xfId="35279"/>
    <cellStyle name="RowTitles-Detail 4 11 2 4 2" xfId="35280"/>
    <cellStyle name="RowTitles-Detail 4 11 2 5" xfId="35281"/>
    <cellStyle name="RowTitles-Detail 4 11 3" xfId="35282"/>
    <cellStyle name="RowTitles-Detail 4 11 3 2" xfId="35283"/>
    <cellStyle name="RowTitles-Detail 4 11 3 2 2" xfId="35284"/>
    <cellStyle name="RowTitles-Detail 4 11 3 2 2 2" xfId="35285"/>
    <cellStyle name="RowTitles-Detail 4 11 3 2 3" xfId="35286"/>
    <cellStyle name="RowTitles-Detail 4 11 3 3" xfId="35287"/>
    <cellStyle name="RowTitles-Detail 4 11 3 3 2" xfId="35288"/>
    <cellStyle name="RowTitles-Detail 4 11 3 3 2 2" xfId="35289"/>
    <cellStyle name="RowTitles-Detail 4 11 3 4" xfId="35290"/>
    <cellStyle name="RowTitles-Detail 4 11 3 4 2" xfId="35291"/>
    <cellStyle name="RowTitles-Detail 4 11 3 5" xfId="35292"/>
    <cellStyle name="RowTitles-Detail 4 11 4" xfId="35293"/>
    <cellStyle name="RowTitles-Detail 4 11 4 2" xfId="35294"/>
    <cellStyle name="RowTitles-Detail 4 11 4 2 2" xfId="35295"/>
    <cellStyle name="RowTitles-Detail 4 11 4 3" xfId="35296"/>
    <cellStyle name="RowTitles-Detail 4 11 5" xfId="35297"/>
    <cellStyle name="RowTitles-Detail 4 11 5 2" xfId="35298"/>
    <cellStyle name="RowTitles-Detail 4 11 5 2 2" xfId="35299"/>
    <cellStyle name="RowTitles-Detail 4 11 6" xfId="35300"/>
    <cellStyle name="RowTitles-Detail 4 11 6 2" xfId="35301"/>
    <cellStyle name="RowTitles-Detail 4 11 7" xfId="35302"/>
    <cellStyle name="RowTitles-Detail 4 12" xfId="35303"/>
    <cellStyle name="RowTitles-Detail 4 12 2" xfId="35304"/>
    <cellStyle name="RowTitles-Detail 4 12 2 2" xfId="35305"/>
    <cellStyle name="RowTitles-Detail 4 12 2 2 2" xfId="35306"/>
    <cellStyle name="RowTitles-Detail 4 12 2 3" xfId="35307"/>
    <cellStyle name="RowTitles-Detail 4 12 3" xfId="35308"/>
    <cellStyle name="RowTitles-Detail 4 12 3 2" xfId="35309"/>
    <cellStyle name="RowTitles-Detail 4 12 3 2 2" xfId="35310"/>
    <cellStyle name="RowTitles-Detail 4 12 4" xfId="35311"/>
    <cellStyle name="RowTitles-Detail 4 12 4 2" xfId="35312"/>
    <cellStyle name="RowTitles-Detail 4 12 5" xfId="35313"/>
    <cellStyle name="RowTitles-Detail 4 13" xfId="35314"/>
    <cellStyle name="RowTitles-Detail 4 13 2" xfId="35315"/>
    <cellStyle name="RowTitles-Detail 4 13 2 2" xfId="35316"/>
    <cellStyle name="RowTitles-Detail 4 14" xfId="35317"/>
    <cellStyle name="RowTitles-Detail 4 14 2" xfId="35318"/>
    <cellStyle name="RowTitles-Detail 4 15" xfId="35319"/>
    <cellStyle name="RowTitles-Detail 4 15 2" xfId="35320"/>
    <cellStyle name="RowTitles-Detail 4 15 2 2" xfId="35321"/>
    <cellStyle name="RowTitles-Detail 4 16" xfId="35322"/>
    <cellStyle name="RowTitles-Detail 4 2" xfId="35323"/>
    <cellStyle name="RowTitles-Detail 4 2 10" xfId="35324"/>
    <cellStyle name="RowTitles-Detail 4 2 10 2" xfId="35325"/>
    <cellStyle name="RowTitles-Detail 4 2 10 2 2" xfId="35326"/>
    <cellStyle name="RowTitles-Detail 4 2 10 2 2 2" xfId="35327"/>
    <cellStyle name="RowTitles-Detail 4 2 10 2 2 2 2" xfId="35328"/>
    <cellStyle name="RowTitles-Detail 4 2 10 2 2 3" xfId="35329"/>
    <cellStyle name="RowTitles-Detail 4 2 10 2 3" xfId="35330"/>
    <cellStyle name="RowTitles-Detail 4 2 10 2 3 2" xfId="35331"/>
    <cellStyle name="RowTitles-Detail 4 2 10 2 3 2 2" xfId="35332"/>
    <cellStyle name="RowTitles-Detail 4 2 10 2 4" xfId="35333"/>
    <cellStyle name="RowTitles-Detail 4 2 10 2 4 2" xfId="35334"/>
    <cellStyle name="RowTitles-Detail 4 2 10 2 5" xfId="35335"/>
    <cellStyle name="RowTitles-Detail 4 2 10 3" xfId="35336"/>
    <cellStyle name="RowTitles-Detail 4 2 10 3 2" xfId="35337"/>
    <cellStyle name="RowTitles-Detail 4 2 10 3 2 2" xfId="35338"/>
    <cellStyle name="RowTitles-Detail 4 2 10 3 2 2 2" xfId="35339"/>
    <cellStyle name="RowTitles-Detail 4 2 10 3 2 3" xfId="35340"/>
    <cellStyle name="RowTitles-Detail 4 2 10 3 3" xfId="35341"/>
    <cellStyle name="RowTitles-Detail 4 2 10 3 3 2" xfId="35342"/>
    <cellStyle name="RowTitles-Detail 4 2 10 3 3 2 2" xfId="35343"/>
    <cellStyle name="RowTitles-Detail 4 2 10 3 4" xfId="35344"/>
    <cellStyle name="RowTitles-Detail 4 2 10 3 4 2" xfId="35345"/>
    <cellStyle name="RowTitles-Detail 4 2 10 3 5" xfId="35346"/>
    <cellStyle name="RowTitles-Detail 4 2 10 4" xfId="35347"/>
    <cellStyle name="RowTitles-Detail 4 2 10 4 2" xfId="35348"/>
    <cellStyle name="RowTitles-Detail 4 2 10 4 2 2" xfId="35349"/>
    <cellStyle name="RowTitles-Detail 4 2 10 4 3" xfId="35350"/>
    <cellStyle name="RowTitles-Detail 4 2 10 5" xfId="35351"/>
    <cellStyle name="RowTitles-Detail 4 2 10 5 2" xfId="35352"/>
    <cellStyle name="RowTitles-Detail 4 2 10 5 2 2" xfId="35353"/>
    <cellStyle name="RowTitles-Detail 4 2 10 6" xfId="35354"/>
    <cellStyle name="RowTitles-Detail 4 2 10 6 2" xfId="35355"/>
    <cellStyle name="RowTitles-Detail 4 2 10 7" xfId="35356"/>
    <cellStyle name="RowTitles-Detail 4 2 11" xfId="35357"/>
    <cellStyle name="RowTitles-Detail 4 2 11 2" xfId="35358"/>
    <cellStyle name="RowTitles-Detail 4 2 11 2 2" xfId="35359"/>
    <cellStyle name="RowTitles-Detail 4 2 11 2 2 2" xfId="35360"/>
    <cellStyle name="RowTitles-Detail 4 2 11 2 3" xfId="35361"/>
    <cellStyle name="RowTitles-Detail 4 2 11 3" xfId="35362"/>
    <cellStyle name="RowTitles-Detail 4 2 11 3 2" xfId="35363"/>
    <cellStyle name="RowTitles-Detail 4 2 11 3 2 2" xfId="35364"/>
    <cellStyle name="RowTitles-Detail 4 2 11 4" xfId="35365"/>
    <cellStyle name="RowTitles-Detail 4 2 11 4 2" xfId="35366"/>
    <cellStyle name="RowTitles-Detail 4 2 11 5" xfId="35367"/>
    <cellStyle name="RowTitles-Detail 4 2 12" xfId="35368"/>
    <cellStyle name="RowTitles-Detail 4 2 12 2" xfId="35369"/>
    <cellStyle name="RowTitles-Detail 4 2 13" xfId="35370"/>
    <cellStyle name="RowTitles-Detail 4 2 13 2" xfId="35371"/>
    <cellStyle name="RowTitles-Detail 4 2 13 2 2" xfId="35372"/>
    <cellStyle name="RowTitles-Detail 4 2 2" xfId="35373"/>
    <cellStyle name="RowTitles-Detail 4 2 2 10" xfId="35374"/>
    <cellStyle name="RowTitles-Detail 4 2 2 10 2" xfId="35375"/>
    <cellStyle name="RowTitles-Detail 4 2 2 10 2 2" xfId="35376"/>
    <cellStyle name="RowTitles-Detail 4 2 2 10 2 2 2" xfId="35377"/>
    <cellStyle name="RowTitles-Detail 4 2 2 10 2 3" xfId="35378"/>
    <cellStyle name="RowTitles-Detail 4 2 2 10 3" xfId="35379"/>
    <cellStyle name="RowTitles-Detail 4 2 2 10 3 2" xfId="35380"/>
    <cellStyle name="RowTitles-Detail 4 2 2 10 3 2 2" xfId="35381"/>
    <cellStyle name="RowTitles-Detail 4 2 2 10 4" xfId="35382"/>
    <cellStyle name="RowTitles-Detail 4 2 2 10 4 2" xfId="35383"/>
    <cellStyle name="RowTitles-Detail 4 2 2 10 5" xfId="35384"/>
    <cellStyle name="RowTitles-Detail 4 2 2 11" xfId="35385"/>
    <cellStyle name="RowTitles-Detail 4 2 2 11 2" xfId="35386"/>
    <cellStyle name="RowTitles-Detail 4 2 2 12" xfId="35387"/>
    <cellStyle name="RowTitles-Detail 4 2 2 12 2" xfId="35388"/>
    <cellStyle name="RowTitles-Detail 4 2 2 12 2 2" xfId="35389"/>
    <cellStyle name="RowTitles-Detail 4 2 2 2" xfId="35390"/>
    <cellStyle name="RowTitles-Detail 4 2 2 2 2" xfId="35391"/>
    <cellStyle name="RowTitles-Detail 4 2 2 2 2 2" xfId="35392"/>
    <cellStyle name="RowTitles-Detail 4 2 2 2 2 2 2" xfId="35393"/>
    <cellStyle name="RowTitles-Detail 4 2 2 2 2 2 2 2" xfId="35394"/>
    <cellStyle name="RowTitles-Detail 4 2 2 2 2 2 2 2 2" xfId="35395"/>
    <cellStyle name="RowTitles-Detail 4 2 2 2 2 2 2 3" xfId="35396"/>
    <cellStyle name="RowTitles-Detail 4 2 2 2 2 2 3" xfId="35397"/>
    <cellStyle name="RowTitles-Detail 4 2 2 2 2 2 3 2" xfId="35398"/>
    <cellStyle name="RowTitles-Detail 4 2 2 2 2 2 3 2 2" xfId="35399"/>
    <cellStyle name="RowTitles-Detail 4 2 2 2 2 2 4" xfId="35400"/>
    <cellStyle name="RowTitles-Detail 4 2 2 2 2 2 4 2" xfId="35401"/>
    <cellStyle name="RowTitles-Detail 4 2 2 2 2 2 5" xfId="35402"/>
    <cellStyle name="RowTitles-Detail 4 2 2 2 2 3" xfId="35403"/>
    <cellStyle name="RowTitles-Detail 4 2 2 2 2 3 2" xfId="35404"/>
    <cellStyle name="RowTitles-Detail 4 2 2 2 2 3 2 2" xfId="35405"/>
    <cellStyle name="RowTitles-Detail 4 2 2 2 2 3 2 2 2" xfId="35406"/>
    <cellStyle name="RowTitles-Detail 4 2 2 2 2 3 2 3" xfId="35407"/>
    <cellStyle name="RowTitles-Detail 4 2 2 2 2 3 3" xfId="35408"/>
    <cellStyle name="RowTitles-Detail 4 2 2 2 2 3 3 2" xfId="35409"/>
    <cellStyle name="RowTitles-Detail 4 2 2 2 2 3 3 2 2" xfId="35410"/>
    <cellStyle name="RowTitles-Detail 4 2 2 2 2 3 4" xfId="35411"/>
    <cellStyle name="RowTitles-Detail 4 2 2 2 2 3 4 2" xfId="35412"/>
    <cellStyle name="RowTitles-Detail 4 2 2 2 2 3 5" xfId="35413"/>
    <cellStyle name="RowTitles-Detail 4 2 2 2 2 4" xfId="35414"/>
    <cellStyle name="RowTitles-Detail 4 2 2 2 2 4 2" xfId="35415"/>
    <cellStyle name="RowTitles-Detail 4 2 2 2 2 5" xfId="35416"/>
    <cellStyle name="RowTitles-Detail 4 2 2 2 2 5 2" xfId="35417"/>
    <cellStyle name="RowTitles-Detail 4 2 2 2 2 5 2 2" xfId="35418"/>
    <cellStyle name="RowTitles-Detail 4 2 2 2 3" xfId="35419"/>
    <cellStyle name="RowTitles-Detail 4 2 2 2 3 2" xfId="35420"/>
    <cellStyle name="RowTitles-Detail 4 2 2 2 3 2 2" xfId="35421"/>
    <cellStyle name="RowTitles-Detail 4 2 2 2 3 2 2 2" xfId="35422"/>
    <cellStyle name="RowTitles-Detail 4 2 2 2 3 2 2 2 2" xfId="35423"/>
    <cellStyle name="RowTitles-Detail 4 2 2 2 3 2 2 3" xfId="35424"/>
    <cellStyle name="RowTitles-Detail 4 2 2 2 3 2 3" xfId="35425"/>
    <cellStyle name="RowTitles-Detail 4 2 2 2 3 2 3 2" xfId="35426"/>
    <cellStyle name="RowTitles-Detail 4 2 2 2 3 2 3 2 2" xfId="35427"/>
    <cellStyle name="RowTitles-Detail 4 2 2 2 3 2 4" xfId="35428"/>
    <cellStyle name="RowTitles-Detail 4 2 2 2 3 2 4 2" xfId="35429"/>
    <cellStyle name="RowTitles-Detail 4 2 2 2 3 2 5" xfId="35430"/>
    <cellStyle name="RowTitles-Detail 4 2 2 2 3 3" xfId="35431"/>
    <cellStyle name="RowTitles-Detail 4 2 2 2 3 3 2" xfId="35432"/>
    <cellStyle name="RowTitles-Detail 4 2 2 2 3 3 2 2" xfId="35433"/>
    <cellStyle name="RowTitles-Detail 4 2 2 2 3 3 2 2 2" xfId="35434"/>
    <cellStyle name="RowTitles-Detail 4 2 2 2 3 3 2 3" xfId="35435"/>
    <cellStyle name="RowTitles-Detail 4 2 2 2 3 3 3" xfId="35436"/>
    <cellStyle name="RowTitles-Detail 4 2 2 2 3 3 3 2" xfId="35437"/>
    <cellStyle name="RowTitles-Detail 4 2 2 2 3 3 3 2 2" xfId="35438"/>
    <cellStyle name="RowTitles-Detail 4 2 2 2 3 3 4" xfId="35439"/>
    <cellStyle name="RowTitles-Detail 4 2 2 2 3 3 4 2" xfId="35440"/>
    <cellStyle name="RowTitles-Detail 4 2 2 2 3 3 5" xfId="35441"/>
    <cellStyle name="RowTitles-Detail 4 2 2 2 3 4" xfId="35442"/>
    <cellStyle name="RowTitles-Detail 4 2 2 2 3 4 2" xfId="35443"/>
    <cellStyle name="RowTitles-Detail 4 2 2 2 3 5" xfId="35444"/>
    <cellStyle name="RowTitles-Detail 4 2 2 2 3 5 2" xfId="35445"/>
    <cellStyle name="RowTitles-Detail 4 2 2 2 3 5 2 2" xfId="35446"/>
    <cellStyle name="RowTitles-Detail 4 2 2 2 3 5 3" xfId="35447"/>
    <cellStyle name="RowTitles-Detail 4 2 2 2 3 6" xfId="35448"/>
    <cellStyle name="RowTitles-Detail 4 2 2 2 3 6 2" xfId="35449"/>
    <cellStyle name="RowTitles-Detail 4 2 2 2 3 6 2 2" xfId="35450"/>
    <cellStyle name="RowTitles-Detail 4 2 2 2 3 7" xfId="35451"/>
    <cellStyle name="RowTitles-Detail 4 2 2 2 3 7 2" xfId="35452"/>
    <cellStyle name="RowTitles-Detail 4 2 2 2 3 8" xfId="35453"/>
    <cellStyle name="RowTitles-Detail 4 2 2 2 4" xfId="35454"/>
    <cellStyle name="RowTitles-Detail 4 2 2 2 4 2" xfId="35455"/>
    <cellStyle name="RowTitles-Detail 4 2 2 2 4 2 2" xfId="35456"/>
    <cellStyle name="RowTitles-Detail 4 2 2 2 4 2 2 2" xfId="35457"/>
    <cellStyle name="RowTitles-Detail 4 2 2 2 4 2 2 2 2" xfId="35458"/>
    <cellStyle name="RowTitles-Detail 4 2 2 2 4 2 2 3" xfId="35459"/>
    <cellStyle name="RowTitles-Detail 4 2 2 2 4 2 3" xfId="35460"/>
    <cellStyle name="RowTitles-Detail 4 2 2 2 4 2 3 2" xfId="35461"/>
    <cellStyle name="RowTitles-Detail 4 2 2 2 4 2 3 2 2" xfId="35462"/>
    <cellStyle name="RowTitles-Detail 4 2 2 2 4 2 4" xfId="35463"/>
    <cellStyle name="RowTitles-Detail 4 2 2 2 4 2 4 2" xfId="35464"/>
    <cellStyle name="RowTitles-Detail 4 2 2 2 4 2 5" xfId="35465"/>
    <cellStyle name="RowTitles-Detail 4 2 2 2 4 3" xfId="35466"/>
    <cellStyle name="RowTitles-Detail 4 2 2 2 4 3 2" xfId="35467"/>
    <cellStyle name="RowTitles-Detail 4 2 2 2 4 3 2 2" xfId="35468"/>
    <cellStyle name="RowTitles-Detail 4 2 2 2 4 3 2 2 2" xfId="35469"/>
    <cellStyle name="RowTitles-Detail 4 2 2 2 4 3 2 3" xfId="35470"/>
    <cellStyle name="RowTitles-Detail 4 2 2 2 4 3 3" xfId="35471"/>
    <cellStyle name="RowTitles-Detail 4 2 2 2 4 3 3 2" xfId="35472"/>
    <cellStyle name="RowTitles-Detail 4 2 2 2 4 3 3 2 2" xfId="35473"/>
    <cellStyle name="RowTitles-Detail 4 2 2 2 4 3 4" xfId="35474"/>
    <cellStyle name="RowTitles-Detail 4 2 2 2 4 3 4 2" xfId="35475"/>
    <cellStyle name="RowTitles-Detail 4 2 2 2 4 3 5" xfId="35476"/>
    <cellStyle name="RowTitles-Detail 4 2 2 2 4 4" xfId="35477"/>
    <cellStyle name="RowTitles-Detail 4 2 2 2 4 4 2" xfId="35478"/>
    <cellStyle name="RowTitles-Detail 4 2 2 2 4 4 2 2" xfId="35479"/>
    <cellStyle name="RowTitles-Detail 4 2 2 2 4 4 3" xfId="35480"/>
    <cellStyle name="RowTitles-Detail 4 2 2 2 4 5" xfId="35481"/>
    <cellStyle name="RowTitles-Detail 4 2 2 2 4 5 2" xfId="35482"/>
    <cellStyle name="RowTitles-Detail 4 2 2 2 4 5 2 2" xfId="35483"/>
    <cellStyle name="RowTitles-Detail 4 2 2 2 4 6" xfId="35484"/>
    <cellStyle name="RowTitles-Detail 4 2 2 2 4 6 2" xfId="35485"/>
    <cellStyle name="RowTitles-Detail 4 2 2 2 4 7" xfId="35486"/>
    <cellStyle name="RowTitles-Detail 4 2 2 2 5" xfId="35487"/>
    <cellStyle name="RowTitles-Detail 4 2 2 2 5 2" xfId="35488"/>
    <cellStyle name="RowTitles-Detail 4 2 2 2 5 2 2" xfId="35489"/>
    <cellStyle name="RowTitles-Detail 4 2 2 2 5 2 2 2" xfId="35490"/>
    <cellStyle name="RowTitles-Detail 4 2 2 2 5 2 2 2 2" xfId="35491"/>
    <cellStyle name="RowTitles-Detail 4 2 2 2 5 2 2 3" xfId="35492"/>
    <cellStyle name="RowTitles-Detail 4 2 2 2 5 2 3" xfId="35493"/>
    <cellStyle name="RowTitles-Detail 4 2 2 2 5 2 3 2" xfId="35494"/>
    <cellStyle name="RowTitles-Detail 4 2 2 2 5 2 3 2 2" xfId="35495"/>
    <cellStyle name="RowTitles-Detail 4 2 2 2 5 2 4" xfId="35496"/>
    <cellStyle name="RowTitles-Detail 4 2 2 2 5 2 4 2" xfId="35497"/>
    <cellStyle name="RowTitles-Detail 4 2 2 2 5 2 5" xfId="35498"/>
    <cellStyle name="RowTitles-Detail 4 2 2 2 5 3" xfId="35499"/>
    <cellStyle name="RowTitles-Detail 4 2 2 2 5 3 2" xfId="35500"/>
    <cellStyle name="RowTitles-Detail 4 2 2 2 5 3 2 2" xfId="35501"/>
    <cellStyle name="RowTitles-Detail 4 2 2 2 5 3 2 2 2" xfId="35502"/>
    <cellStyle name="RowTitles-Detail 4 2 2 2 5 3 2 3" xfId="35503"/>
    <cellStyle name="RowTitles-Detail 4 2 2 2 5 3 3" xfId="35504"/>
    <cellStyle name="RowTitles-Detail 4 2 2 2 5 3 3 2" xfId="35505"/>
    <cellStyle name="RowTitles-Detail 4 2 2 2 5 3 3 2 2" xfId="35506"/>
    <cellStyle name="RowTitles-Detail 4 2 2 2 5 3 4" xfId="35507"/>
    <cellStyle name="RowTitles-Detail 4 2 2 2 5 3 4 2" xfId="35508"/>
    <cellStyle name="RowTitles-Detail 4 2 2 2 5 3 5" xfId="35509"/>
    <cellStyle name="RowTitles-Detail 4 2 2 2 5 4" xfId="35510"/>
    <cellStyle name="RowTitles-Detail 4 2 2 2 5 4 2" xfId="35511"/>
    <cellStyle name="RowTitles-Detail 4 2 2 2 5 4 2 2" xfId="35512"/>
    <cellStyle name="RowTitles-Detail 4 2 2 2 5 4 3" xfId="35513"/>
    <cellStyle name="RowTitles-Detail 4 2 2 2 5 5" xfId="35514"/>
    <cellStyle name="RowTitles-Detail 4 2 2 2 5 5 2" xfId="35515"/>
    <cellStyle name="RowTitles-Detail 4 2 2 2 5 5 2 2" xfId="35516"/>
    <cellStyle name="RowTitles-Detail 4 2 2 2 5 6" xfId="35517"/>
    <cellStyle name="RowTitles-Detail 4 2 2 2 5 6 2" xfId="35518"/>
    <cellStyle name="RowTitles-Detail 4 2 2 2 5 7" xfId="35519"/>
    <cellStyle name="RowTitles-Detail 4 2 2 2 6" xfId="35520"/>
    <cellStyle name="RowTitles-Detail 4 2 2 2 6 2" xfId="35521"/>
    <cellStyle name="RowTitles-Detail 4 2 2 2 6 2 2" xfId="35522"/>
    <cellStyle name="RowTitles-Detail 4 2 2 2 6 2 2 2" xfId="35523"/>
    <cellStyle name="RowTitles-Detail 4 2 2 2 6 2 2 2 2" xfId="35524"/>
    <cellStyle name="RowTitles-Detail 4 2 2 2 6 2 2 3" xfId="35525"/>
    <cellStyle name="RowTitles-Detail 4 2 2 2 6 2 3" xfId="35526"/>
    <cellStyle name="RowTitles-Detail 4 2 2 2 6 2 3 2" xfId="35527"/>
    <cellStyle name="RowTitles-Detail 4 2 2 2 6 2 3 2 2" xfId="35528"/>
    <cellStyle name="RowTitles-Detail 4 2 2 2 6 2 4" xfId="35529"/>
    <cellStyle name="RowTitles-Detail 4 2 2 2 6 2 4 2" xfId="35530"/>
    <cellStyle name="RowTitles-Detail 4 2 2 2 6 2 5" xfId="35531"/>
    <cellStyle name="RowTitles-Detail 4 2 2 2 6 3" xfId="35532"/>
    <cellStyle name="RowTitles-Detail 4 2 2 2 6 3 2" xfId="35533"/>
    <cellStyle name="RowTitles-Detail 4 2 2 2 6 3 2 2" xfId="35534"/>
    <cellStyle name="RowTitles-Detail 4 2 2 2 6 3 2 2 2" xfId="35535"/>
    <cellStyle name="RowTitles-Detail 4 2 2 2 6 3 2 3" xfId="35536"/>
    <cellStyle name="RowTitles-Detail 4 2 2 2 6 3 3" xfId="35537"/>
    <cellStyle name="RowTitles-Detail 4 2 2 2 6 3 3 2" xfId="35538"/>
    <cellStyle name="RowTitles-Detail 4 2 2 2 6 3 3 2 2" xfId="35539"/>
    <cellStyle name="RowTitles-Detail 4 2 2 2 6 3 4" xfId="35540"/>
    <cellStyle name="RowTitles-Detail 4 2 2 2 6 3 4 2" xfId="35541"/>
    <cellStyle name="RowTitles-Detail 4 2 2 2 6 3 5" xfId="35542"/>
    <cellStyle name="RowTitles-Detail 4 2 2 2 6 4" xfId="35543"/>
    <cellStyle name="RowTitles-Detail 4 2 2 2 6 4 2" xfId="35544"/>
    <cellStyle name="RowTitles-Detail 4 2 2 2 6 4 2 2" xfId="35545"/>
    <cellStyle name="RowTitles-Detail 4 2 2 2 6 4 3" xfId="35546"/>
    <cellStyle name="RowTitles-Detail 4 2 2 2 6 5" xfId="35547"/>
    <cellStyle name="RowTitles-Detail 4 2 2 2 6 5 2" xfId="35548"/>
    <cellStyle name="RowTitles-Detail 4 2 2 2 6 5 2 2" xfId="35549"/>
    <cellStyle name="RowTitles-Detail 4 2 2 2 6 6" xfId="35550"/>
    <cellStyle name="RowTitles-Detail 4 2 2 2 6 6 2" xfId="35551"/>
    <cellStyle name="RowTitles-Detail 4 2 2 2 6 7" xfId="35552"/>
    <cellStyle name="RowTitles-Detail 4 2 2 2 7" xfId="35553"/>
    <cellStyle name="RowTitles-Detail 4 2 2 2 7 2" xfId="35554"/>
    <cellStyle name="RowTitles-Detail 4 2 2 2 7 2 2" xfId="35555"/>
    <cellStyle name="RowTitles-Detail 4 2 2 2 7 2 2 2" xfId="35556"/>
    <cellStyle name="RowTitles-Detail 4 2 2 2 7 2 3" xfId="35557"/>
    <cellStyle name="RowTitles-Detail 4 2 2 2 7 3" xfId="35558"/>
    <cellStyle name="RowTitles-Detail 4 2 2 2 7 3 2" xfId="35559"/>
    <cellStyle name="RowTitles-Detail 4 2 2 2 7 3 2 2" xfId="35560"/>
    <cellStyle name="RowTitles-Detail 4 2 2 2 7 4" xfId="35561"/>
    <cellStyle name="RowTitles-Detail 4 2 2 2 7 4 2" xfId="35562"/>
    <cellStyle name="RowTitles-Detail 4 2 2 2 7 5" xfId="35563"/>
    <cellStyle name="RowTitles-Detail 4 2 2 2 8" xfId="35564"/>
    <cellStyle name="RowTitles-Detail 4 2 2 2 8 2" xfId="35565"/>
    <cellStyle name="RowTitles-Detail 4 2 2 2 9" xfId="35566"/>
    <cellStyle name="RowTitles-Detail 4 2 2 2 9 2" xfId="35567"/>
    <cellStyle name="RowTitles-Detail 4 2 2 2 9 2 2" xfId="35568"/>
    <cellStyle name="RowTitles-Detail 4 2 2 2_STUD aligned by INSTIT" xfId="35569"/>
    <cellStyle name="RowTitles-Detail 4 2 2 3" xfId="35570"/>
    <cellStyle name="RowTitles-Detail 4 2 2 3 2" xfId="35571"/>
    <cellStyle name="RowTitles-Detail 4 2 2 3 2 2" xfId="35572"/>
    <cellStyle name="RowTitles-Detail 4 2 2 3 2 2 2" xfId="35573"/>
    <cellStyle name="RowTitles-Detail 4 2 2 3 2 2 2 2" xfId="35574"/>
    <cellStyle name="RowTitles-Detail 4 2 2 3 2 2 2 2 2" xfId="35575"/>
    <cellStyle name="RowTitles-Detail 4 2 2 3 2 2 2 3" xfId="35576"/>
    <cellStyle name="RowTitles-Detail 4 2 2 3 2 2 3" xfId="35577"/>
    <cellStyle name="RowTitles-Detail 4 2 2 3 2 2 3 2" xfId="35578"/>
    <cellStyle name="RowTitles-Detail 4 2 2 3 2 2 3 2 2" xfId="35579"/>
    <cellStyle name="RowTitles-Detail 4 2 2 3 2 2 4" xfId="35580"/>
    <cellStyle name="RowTitles-Detail 4 2 2 3 2 2 4 2" xfId="35581"/>
    <cellStyle name="RowTitles-Detail 4 2 2 3 2 2 5" xfId="35582"/>
    <cellStyle name="RowTitles-Detail 4 2 2 3 2 3" xfId="35583"/>
    <cellStyle name="RowTitles-Detail 4 2 2 3 2 3 2" xfId="35584"/>
    <cellStyle name="RowTitles-Detail 4 2 2 3 2 3 2 2" xfId="35585"/>
    <cellStyle name="RowTitles-Detail 4 2 2 3 2 3 2 2 2" xfId="35586"/>
    <cellStyle name="RowTitles-Detail 4 2 2 3 2 3 2 3" xfId="35587"/>
    <cellStyle name="RowTitles-Detail 4 2 2 3 2 3 3" xfId="35588"/>
    <cellStyle name="RowTitles-Detail 4 2 2 3 2 3 3 2" xfId="35589"/>
    <cellStyle name="RowTitles-Detail 4 2 2 3 2 3 3 2 2" xfId="35590"/>
    <cellStyle name="RowTitles-Detail 4 2 2 3 2 3 4" xfId="35591"/>
    <cellStyle name="RowTitles-Detail 4 2 2 3 2 3 4 2" xfId="35592"/>
    <cellStyle name="RowTitles-Detail 4 2 2 3 2 3 5" xfId="35593"/>
    <cellStyle name="RowTitles-Detail 4 2 2 3 2 4" xfId="35594"/>
    <cellStyle name="RowTitles-Detail 4 2 2 3 2 4 2" xfId="35595"/>
    <cellStyle name="RowTitles-Detail 4 2 2 3 2 5" xfId="35596"/>
    <cellStyle name="RowTitles-Detail 4 2 2 3 2 5 2" xfId="35597"/>
    <cellStyle name="RowTitles-Detail 4 2 2 3 2 5 2 2" xfId="35598"/>
    <cellStyle name="RowTitles-Detail 4 2 2 3 2 5 3" xfId="35599"/>
    <cellStyle name="RowTitles-Detail 4 2 2 3 2 6" xfId="35600"/>
    <cellStyle name="RowTitles-Detail 4 2 2 3 2 6 2" xfId="35601"/>
    <cellStyle name="RowTitles-Detail 4 2 2 3 2 6 2 2" xfId="35602"/>
    <cellStyle name="RowTitles-Detail 4 2 2 3 2 7" xfId="35603"/>
    <cellStyle name="RowTitles-Detail 4 2 2 3 2 7 2" xfId="35604"/>
    <cellStyle name="RowTitles-Detail 4 2 2 3 2 8" xfId="35605"/>
    <cellStyle name="RowTitles-Detail 4 2 2 3 3" xfId="35606"/>
    <cellStyle name="RowTitles-Detail 4 2 2 3 3 2" xfId="35607"/>
    <cellStyle name="RowTitles-Detail 4 2 2 3 3 2 2" xfId="35608"/>
    <cellStyle name="RowTitles-Detail 4 2 2 3 3 2 2 2" xfId="35609"/>
    <cellStyle name="RowTitles-Detail 4 2 2 3 3 2 2 2 2" xfId="35610"/>
    <cellStyle name="RowTitles-Detail 4 2 2 3 3 2 2 3" xfId="35611"/>
    <cellStyle name="RowTitles-Detail 4 2 2 3 3 2 3" xfId="35612"/>
    <cellStyle name="RowTitles-Detail 4 2 2 3 3 2 3 2" xfId="35613"/>
    <cellStyle name="RowTitles-Detail 4 2 2 3 3 2 3 2 2" xfId="35614"/>
    <cellStyle name="RowTitles-Detail 4 2 2 3 3 2 4" xfId="35615"/>
    <cellStyle name="RowTitles-Detail 4 2 2 3 3 2 4 2" xfId="35616"/>
    <cellStyle name="RowTitles-Detail 4 2 2 3 3 2 5" xfId="35617"/>
    <cellStyle name="RowTitles-Detail 4 2 2 3 3 3" xfId="35618"/>
    <cellStyle name="RowTitles-Detail 4 2 2 3 3 3 2" xfId="35619"/>
    <cellStyle name="RowTitles-Detail 4 2 2 3 3 3 2 2" xfId="35620"/>
    <cellStyle name="RowTitles-Detail 4 2 2 3 3 3 2 2 2" xfId="35621"/>
    <cellStyle name="RowTitles-Detail 4 2 2 3 3 3 2 3" xfId="35622"/>
    <cellStyle name="RowTitles-Detail 4 2 2 3 3 3 3" xfId="35623"/>
    <cellStyle name="RowTitles-Detail 4 2 2 3 3 3 3 2" xfId="35624"/>
    <cellStyle name="RowTitles-Detail 4 2 2 3 3 3 3 2 2" xfId="35625"/>
    <cellStyle name="RowTitles-Detail 4 2 2 3 3 3 4" xfId="35626"/>
    <cellStyle name="RowTitles-Detail 4 2 2 3 3 3 4 2" xfId="35627"/>
    <cellStyle name="RowTitles-Detail 4 2 2 3 3 3 5" xfId="35628"/>
    <cellStyle name="RowTitles-Detail 4 2 2 3 3 4" xfId="35629"/>
    <cellStyle name="RowTitles-Detail 4 2 2 3 3 4 2" xfId="35630"/>
    <cellStyle name="RowTitles-Detail 4 2 2 3 3 5" xfId="35631"/>
    <cellStyle name="RowTitles-Detail 4 2 2 3 3 5 2" xfId="35632"/>
    <cellStyle name="RowTitles-Detail 4 2 2 3 3 5 2 2" xfId="35633"/>
    <cellStyle name="RowTitles-Detail 4 2 2 3 4" xfId="35634"/>
    <cellStyle name="RowTitles-Detail 4 2 2 3 4 2" xfId="35635"/>
    <cellStyle name="RowTitles-Detail 4 2 2 3 4 2 2" xfId="35636"/>
    <cellStyle name="RowTitles-Detail 4 2 2 3 4 2 2 2" xfId="35637"/>
    <cellStyle name="RowTitles-Detail 4 2 2 3 4 2 2 2 2" xfId="35638"/>
    <cellStyle name="RowTitles-Detail 4 2 2 3 4 2 2 3" xfId="35639"/>
    <cellStyle name="RowTitles-Detail 4 2 2 3 4 2 3" xfId="35640"/>
    <cellStyle name="RowTitles-Detail 4 2 2 3 4 2 3 2" xfId="35641"/>
    <cellStyle name="RowTitles-Detail 4 2 2 3 4 2 3 2 2" xfId="35642"/>
    <cellStyle name="RowTitles-Detail 4 2 2 3 4 2 4" xfId="35643"/>
    <cellStyle name="RowTitles-Detail 4 2 2 3 4 2 4 2" xfId="35644"/>
    <cellStyle name="RowTitles-Detail 4 2 2 3 4 2 5" xfId="35645"/>
    <cellStyle name="RowTitles-Detail 4 2 2 3 4 3" xfId="35646"/>
    <cellStyle name="RowTitles-Detail 4 2 2 3 4 3 2" xfId="35647"/>
    <cellStyle name="RowTitles-Detail 4 2 2 3 4 3 2 2" xfId="35648"/>
    <cellStyle name="RowTitles-Detail 4 2 2 3 4 3 2 2 2" xfId="35649"/>
    <cellStyle name="RowTitles-Detail 4 2 2 3 4 3 2 3" xfId="35650"/>
    <cellStyle name="RowTitles-Detail 4 2 2 3 4 3 3" xfId="35651"/>
    <cellStyle name="RowTitles-Detail 4 2 2 3 4 3 3 2" xfId="35652"/>
    <cellStyle name="RowTitles-Detail 4 2 2 3 4 3 3 2 2" xfId="35653"/>
    <cellStyle name="RowTitles-Detail 4 2 2 3 4 3 4" xfId="35654"/>
    <cellStyle name="RowTitles-Detail 4 2 2 3 4 3 4 2" xfId="35655"/>
    <cellStyle name="RowTitles-Detail 4 2 2 3 4 3 5" xfId="35656"/>
    <cellStyle name="RowTitles-Detail 4 2 2 3 4 4" xfId="35657"/>
    <cellStyle name="RowTitles-Detail 4 2 2 3 4 4 2" xfId="35658"/>
    <cellStyle name="RowTitles-Detail 4 2 2 3 4 4 2 2" xfId="35659"/>
    <cellStyle name="RowTitles-Detail 4 2 2 3 4 4 3" xfId="35660"/>
    <cellStyle name="RowTitles-Detail 4 2 2 3 4 5" xfId="35661"/>
    <cellStyle name="RowTitles-Detail 4 2 2 3 4 5 2" xfId="35662"/>
    <cellStyle name="RowTitles-Detail 4 2 2 3 4 5 2 2" xfId="35663"/>
    <cellStyle name="RowTitles-Detail 4 2 2 3 4 6" xfId="35664"/>
    <cellStyle name="RowTitles-Detail 4 2 2 3 4 6 2" xfId="35665"/>
    <cellStyle name="RowTitles-Detail 4 2 2 3 4 7" xfId="35666"/>
    <cellStyle name="RowTitles-Detail 4 2 2 3 5" xfId="35667"/>
    <cellStyle name="RowTitles-Detail 4 2 2 3 5 2" xfId="35668"/>
    <cellStyle name="RowTitles-Detail 4 2 2 3 5 2 2" xfId="35669"/>
    <cellStyle name="RowTitles-Detail 4 2 2 3 5 2 2 2" xfId="35670"/>
    <cellStyle name="RowTitles-Detail 4 2 2 3 5 2 2 2 2" xfId="35671"/>
    <cellStyle name="RowTitles-Detail 4 2 2 3 5 2 2 3" xfId="35672"/>
    <cellStyle name="RowTitles-Detail 4 2 2 3 5 2 3" xfId="35673"/>
    <cellStyle name="RowTitles-Detail 4 2 2 3 5 2 3 2" xfId="35674"/>
    <cellStyle name="RowTitles-Detail 4 2 2 3 5 2 3 2 2" xfId="35675"/>
    <cellStyle name="RowTitles-Detail 4 2 2 3 5 2 4" xfId="35676"/>
    <cellStyle name="RowTitles-Detail 4 2 2 3 5 2 4 2" xfId="35677"/>
    <cellStyle name="RowTitles-Detail 4 2 2 3 5 2 5" xfId="35678"/>
    <cellStyle name="RowTitles-Detail 4 2 2 3 5 3" xfId="35679"/>
    <cellStyle name="RowTitles-Detail 4 2 2 3 5 3 2" xfId="35680"/>
    <cellStyle name="RowTitles-Detail 4 2 2 3 5 3 2 2" xfId="35681"/>
    <cellStyle name="RowTitles-Detail 4 2 2 3 5 3 2 2 2" xfId="35682"/>
    <cellStyle name="RowTitles-Detail 4 2 2 3 5 3 2 3" xfId="35683"/>
    <cellStyle name="RowTitles-Detail 4 2 2 3 5 3 3" xfId="35684"/>
    <cellStyle name="RowTitles-Detail 4 2 2 3 5 3 3 2" xfId="35685"/>
    <cellStyle name="RowTitles-Detail 4 2 2 3 5 3 3 2 2" xfId="35686"/>
    <cellStyle name="RowTitles-Detail 4 2 2 3 5 3 4" xfId="35687"/>
    <cellStyle name="RowTitles-Detail 4 2 2 3 5 3 4 2" xfId="35688"/>
    <cellStyle name="RowTitles-Detail 4 2 2 3 5 3 5" xfId="35689"/>
    <cellStyle name="RowTitles-Detail 4 2 2 3 5 4" xfId="35690"/>
    <cellStyle name="RowTitles-Detail 4 2 2 3 5 4 2" xfId="35691"/>
    <cellStyle name="RowTitles-Detail 4 2 2 3 5 4 2 2" xfId="35692"/>
    <cellStyle name="RowTitles-Detail 4 2 2 3 5 4 3" xfId="35693"/>
    <cellStyle name="RowTitles-Detail 4 2 2 3 5 5" xfId="35694"/>
    <cellStyle name="RowTitles-Detail 4 2 2 3 5 5 2" xfId="35695"/>
    <cellStyle name="RowTitles-Detail 4 2 2 3 5 5 2 2" xfId="35696"/>
    <cellStyle name="RowTitles-Detail 4 2 2 3 5 6" xfId="35697"/>
    <cellStyle name="RowTitles-Detail 4 2 2 3 5 6 2" xfId="35698"/>
    <cellStyle name="RowTitles-Detail 4 2 2 3 5 7" xfId="35699"/>
    <cellStyle name="RowTitles-Detail 4 2 2 3 6" xfId="35700"/>
    <cellStyle name="RowTitles-Detail 4 2 2 3 6 2" xfId="35701"/>
    <cellStyle name="RowTitles-Detail 4 2 2 3 6 2 2" xfId="35702"/>
    <cellStyle name="RowTitles-Detail 4 2 2 3 6 2 2 2" xfId="35703"/>
    <cellStyle name="RowTitles-Detail 4 2 2 3 6 2 2 2 2" xfId="35704"/>
    <cellStyle name="RowTitles-Detail 4 2 2 3 6 2 2 3" xfId="35705"/>
    <cellStyle name="RowTitles-Detail 4 2 2 3 6 2 3" xfId="35706"/>
    <cellStyle name="RowTitles-Detail 4 2 2 3 6 2 3 2" xfId="35707"/>
    <cellStyle name="RowTitles-Detail 4 2 2 3 6 2 3 2 2" xfId="35708"/>
    <cellStyle name="RowTitles-Detail 4 2 2 3 6 2 4" xfId="35709"/>
    <cellStyle name="RowTitles-Detail 4 2 2 3 6 2 4 2" xfId="35710"/>
    <cellStyle name="RowTitles-Detail 4 2 2 3 6 2 5" xfId="35711"/>
    <cellStyle name="RowTitles-Detail 4 2 2 3 6 3" xfId="35712"/>
    <cellStyle name="RowTitles-Detail 4 2 2 3 6 3 2" xfId="35713"/>
    <cellStyle name="RowTitles-Detail 4 2 2 3 6 3 2 2" xfId="35714"/>
    <cellStyle name="RowTitles-Detail 4 2 2 3 6 3 2 2 2" xfId="35715"/>
    <cellStyle name="RowTitles-Detail 4 2 2 3 6 3 2 3" xfId="35716"/>
    <cellStyle name="RowTitles-Detail 4 2 2 3 6 3 3" xfId="35717"/>
    <cellStyle name="RowTitles-Detail 4 2 2 3 6 3 3 2" xfId="35718"/>
    <cellStyle name="RowTitles-Detail 4 2 2 3 6 3 3 2 2" xfId="35719"/>
    <cellStyle name="RowTitles-Detail 4 2 2 3 6 3 4" xfId="35720"/>
    <cellStyle name="RowTitles-Detail 4 2 2 3 6 3 4 2" xfId="35721"/>
    <cellStyle name="RowTitles-Detail 4 2 2 3 6 3 5" xfId="35722"/>
    <cellStyle name="RowTitles-Detail 4 2 2 3 6 4" xfId="35723"/>
    <cellStyle name="RowTitles-Detail 4 2 2 3 6 4 2" xfId="35724"/>
    <cellStyle name="RowTitles-Detail 4 2 2 3 6 4 2 2" xfId="35725"/>
    <cellStyle name="RowTitles-Detail 4 2 2 3 6 4 3" xfId="35726"/>
    <cellStyle name="RowTitles-Detail 4 2 2 3 6 5" xfId="35727"/>
    <cellStyle name="RowTitles-Detail 4 2 2 3 6 5 2" xfId="35728"/>
    <cellStyle name="RowTitles-Detail 4 2 2 3 6 5 2 2" xfId="35729"/>
    <cellStyle name="RowTitles-Detail 4 2 2 3 6 6" xfId="35730"/>
    <cellStyle name="RowTitles-Detail 4 2 2 3 6 6 2" xfId="35731"/>
    <cellStyle name="RowTitles-Detail 4 2 2 3 6 7" xfId="35732"/>
    <cellStyle name="RowTitles-Detail 4 2 2 3 7" xfId="35733"/>
    <cellStyle name="RowTitles-Detail 4 2 2 3 7 2" xfId="35734"/>
    <cellStyle name="RowTitles-Detail 4 2 2 3 7 2 2" xfId="35735"/>
    <cellStyle name="RowTitles-Detail 4 2 2 3 7 2 2 2" xfId="35736"/>
    <cellStyle name="RowTitles-Detail 4 2 2 3 7 2 3" xfId="35737"/>
    <cellStyle name="RowTitles-Detail 4 2 2 3 7 3" xfId="35738"/>
    <cellStyle name="RowTitles-Detail 4 2 2 3 7 3 2" xfId="35739"/>
    <cellStyle name="RowTitles-Detail 4 2 2 3 7 3 2 2" xfId="35740"/>
    <cellStyle name="RowTitles-Detail 4 2 2 3 7 4" xfId="35741"/>
    <cellStyle name="RowTitles-Detail 4 2 2 3 7 4 2" xfId="35742"/>
    <cellStyle name="RowTitles-Detail 4 2 2 3 7 5" xfId="35743"/>
    <cellStyle name="RowTitles-Detail 4 2 2 3 8" xfId="35744"/>
    <cellStyle name="RowTitles-Detail 4 2 2 3 8 2" xfId="35745"/>
    <cellStyle name="RowTitles-Detail 4 2 2 3 8 2 2" xfId="35746"/>
    <cellStyle name="RowTitles-Detail 4 2 2 3 8 2 2 2" xfId="35747"/>
    <cellStyle name="RowTitles-Detail 4 2 2 3 8 2 3" xfId="35748"/>
    <cellStyle name="RowTitles-Detail 4 2 2 3 8 3" xfId="35749"/>
    <cellStyle name="RowTitles-Detail 4 2 2 3 8 3 2" xfId="35750"/>
    <cellStyle name="RowTitles-Detail 4 2 2 3 8 3 2 2" xfId="35751"/>
    <cellStyle name="RowTitles-Detail 4 2 2 3 8 4" xfId="35752"/>
    <cellStyle name="RowTitles-Detail 4 2 2 3 8 4 2" xfId="35753"/>
    <cellStyle name="RowTitles-Detail 4 2 2 3 8 5" xfId="35754"/>
    <cellStyle name="RowTitles-Detail 4 2 2 3 9" xfId="35755"/>
    <cellStyle name="RowTitles-Detail 4 2 2 3 9 2" xfId="35756"/>
    <cellStyle name="RowTitles-Detail 4 2 2 3 9 2 2" xfId="35757"/>
    <cellStyle name="RowTitles-Detail 4 2 2 3_STUD aligned by INSTIT" xfId="35758"/>
    <cellStyle name="RowTitles-Detail 4 2 2 4" xfId="35759"/>
    <cellStyle name="RowTitles-Detail 4 2 2 4 2" xfId="35760"/>
    <cellStyle name="RowTitles-Detail 4 2 2 4 2 2" xfId="35761"/>
    <cellStyle name="RowTitles-Detail 4 2 2 4 2 2 2" xfId="35762"/>
    <cellStyle name="RowTitles-Detail 4 2 2 4 2 2 2 2" xfId="35763"/>
    <cellStyle name="RowTitles-Detail 4 2 2 4 2 2 2 2 2" xfId="35764"/>
    <cellStyle name="RowTitles-Detail 4 2 2 4 2 2 2 3" xfId="35765"/>
    <cellStyle name="RowTitles-Detail 4 2 2 4 2 2 3" xfId="35766"/>
    <cellStyle name="RowTitles-Detail 4 2 2 4 2 2 3 2" xfId="35767"/>
    <cellStyle name="RowTitles-Detail 4 2 2 4 2 2 3 2 2" xfId="35768"/>
    <cellStyle name="RowTitles-Detail 4 2 2 4 2 2 4" xfId="35769"/>
    <cellStyle name="RowTitles-Detail 4 2 2 4 2 2 4 2" xfId="35770"/>
    <cellStyle name="RowTitles-Detail 4 2 2 4 2 2 5" xfId="35771"/>
    <cellStyle name="RowTitles-Detail 4 2 2 4 2 3" xfId="35772"/>
    <cellStyle name="RowTitles-Detail 4 2 2 4 2 3 2" xfId="35773"/>
    <cellStyle name="RowTitles-Detail 4 2 2 4 2 3 2 2" xfId="35774"/>
    <cellStyle name="RowTitles-Detail 4 2 2 4 2 3 2 2 2" xfId="35775"/>
    <cellStyle name="RowTitles-Detail 4 2 2 4 2 3 2 3" xfId="35776"/>
    <cellStyle name="RowTitles-Detail 4 2 2 4 2 3 3" xfId="35777"/>
    <cellStyle name="RowTitles-Detail 4 2 2 4 2 3 3 2" xfId="35778"/>
    <cellStyle name="RowTitles-Detail 4 2 2 4 2 3 3 2 2" xfId="35779"/>
    <cellStyle name="RowTitles-Detail 4 2 2 4 2 3 4" xfId="35780"/>
    <cellStyle name="RowTitles-Detail 4 2 2 4 2 3 4 2" xfId="35781"/>
    <cellStyle name="RowTitles-Detail 4 2 2 4 2 3 5" xfId="35782"/>
    <cellStyle name="RowTitles-Detail 4 2 2 4 2 4" xfId="35783"/>
    <cellStyle name="RowTitles-Detail 4 2 2 4 2 4 2" xfId="35784"/>
    <cellStyle name="RowTitles-Detail 4 2 2 4 2 5" xfId="35785"/>
    <cellStyle name="RowTitles-Detail 4 2 2 4 2 5 2" xfId="35786"/>
    <cellStyle name="RowTitles-Detail 4 2 2 4 2 5 2 2" xfId="35787"/>
    <cellStyle name="RowTitles-Detail 4 2 2 4 2 5 3" xfId="35788"/>
    <cellStyle name="RowTitles-Detail 4 2 2 4 2 6" xfId="35789"/>
    <cellStyle name="RowTitles-Detail 4 2 2 4 2 6 2" xfId="35790"/>
    <cellStyle name="RowTitles-Detail 4 2 2 4 2 6 2 2" xfId="35791"/>
    <cellStyle name="RowTitles-Detail 4 2 2 4 3" xfId="35792"/>
    <cellStyle name="RowTitles-Detail 4 2 2 4 3 2" xfId="35793"/>
    <cellStyle name="RowTitles-Detail 4 2 2 4 3 2 2" xfId="35794"/>
    <cellStyle name="RowTitles-Detail 4 2 2 4 3 2 2 2" xfId="35795"/>
    <cellStyle name="RowTitles-Detail 4 2 2 4 3 2 2 2 2" xfId="35796"/>
    <cellStyle name="RowTitles-Detail 4 2 2 4 3 2 2 3" xfId="35797"/>
    <cellStyle name="RowTitles-Detail 4 2 2 4 3 2 3" xfId="35798"/>
    <cellStyle name="RowTitles-Detail 4 2 2 4 3 2 3 2" xfId="35799"/>
    <cellStyle name="RowTitles-Detail 4 2 2 4 3 2 3 2 2" xfId="35800"/>
    <cellStyle name="RowTitles-Detail 4 2 2 4 3 2 4" xfId="35801"/>
    <cellStyle name="RowTitles-Detail 4 2 2 4 3 2 4 2" xfId="35802"/>
    <cellStyle name="RowTitles-Detail 4 2 2 4 3 2 5" xfId="35803"/>
    <cellStyle name="RowTitles-Detail 4 2 2 4 3 3" xfId="35804"/>
    <cellStyle name="RowTitles-Detail 4 2 2 4 3 3 2" xfId="35805"/>
    <cellStyle name="RowTitles-Detail 4 2 2 4 3 3 2 2" xfId="35806"/>
    <cellStyle name="RowTitles-Detail 4 2 2 4 3 3 2 2 2" xfId="35807"/>
    <cellStyle name="RowTitles-Detail 4 2 2 4 3 3 2 3" xfId="35808"/>
    <cellStyle name="RowTitles-Detail 4 2 2 4 3 3 3" xfId="35809"/>
    <cellStyle name="RowTitles-Detail 4 2 2 4 3 3 3 2" xfId="35810"/>
    <cellStyle name="RowTitles-Detail 4 2 2 4 3 3 3 2 2" xfId="35811"/>
    <cellStyle name="RowTitles-Detail 4 2 2 4 3 3 4" xfId="35812"/>
    <cellStyle name="RowTitles-Detail 4 2 2 4 3 3 4 2" xfId="35813"/>
    <cellStyle name="RowTitles-Detail 4 2 2 4 3 3 5" xfId="35814"/>
    <cellStyle name="RowTitles-Detail 4 2 2 4 3 4" xfId="35815"/>
    <cellStyle name="RowTitles-Detail 4 2 2 4 3 4 2" xfId="35816"/>
    <cellStyle name="RowTitles-Detail 4 2 2 4 3 5" xfId="35817"/>
    <cellStyle name="RowTitles-Detail 4 2 2 4 3 5 2" xfId="35818"/>
    <cellStyle name="RowTitles-Detail 4 2 2 4 3 5 2 2" xfId="35819"/>
    <cellStyle name="RowTitles-Detail 4 2 2 4 3 6" xfId="35820"/>
    <cellStyle name="RowTitles-Detail 4 2 2 4 3 6 2" xfId="35821"/>
    <cellStyle name="RowTitles-Detail 4 2 2 4 3 7" xfId="35822"/>
    <cellStyle name="RowTitles-Detail 4 2 2 4 4" xfId="35823"/>
    <cellStyle name="RowTitles-Detail 4 2 2 4 4 2" xfId="35824"/>
    <cellStyle name="RowTitles-Detail 4 2 2 4 4 2 2" xfId="35825"/>
    <cellStyle name="RowTitles-Detail 4 2 2 4 4 2 2 2" xfId="35826"/>
    <cellStyle name="RowTitles-Detail 4 2 2 4 4 2 2 2 2" xfId="35827"/>
    <cellStyle name="RowTitles-Detail 4 2 2 4 4 2 2 3" xfId="35828"/>
    <cellStyle name="RowTitles-Detail 4 2 2 4 4 2 3" xfId="35829"/>
    <cellStyle name="RowTitles-Detail 4 2 2 4 4 2 3 2" xfId="35830"/>
    <cellStyle name="RowTitles-Detail 4 2 2 4 4 2 3 2 2" xfId="35831"/>
    <cellStyle name="RowTitles-Detail 4 2 2 4 4 2 4" xfId="35832"/>
    <cellStyle name="RowTitles-Detail 4 2 2 4 4 2 4 2" xfId="35833"/>
    <cellStyle name="RowTitles-Detail 4 2 2 4 4 2 5" xfId="35834"/>
    <cellStyle name="RowTitles-Detail 4 2 2 4 4 3" xfId="35835"/>
    <cellStyle name="RowTitles-Detail 4 2 2 4 4 3 2" xfId="35836"/>
    <cellStyle name="RowTitles-Detail 4 2 2 4 4 3 2 2" xfId="35837"/>
    <cellStyle name="RowTitles-Detail 4 2 2 4 4 3 2 2 2" xfId="35838"/>
    <cellStyle name="RowTitles-Detail 4 2 2 4 4 3 2 3" xfId="35839"/>
    <cellStyle name="RowTitles-Detail 4 2 2 4 4 3 3" xfId="35840"/>
    <cellStyle name="RowTitles-Detail 4 2 2 4 4 3 3 2" xfId="35841"/>
    <cellStyle name="RowTitles-Detail 4 2 2 4 4 3 3 2 2" xfId="35842"/>
    <cellStyle name="RowTitles-Detail 4 2 2 4 4 3 4" xfId="35843"/>
    <cellStyle name="RowTitles-Detail 4 2 2 4 4 3 4 2" xfId="35844"/>
    <cellStyle name="RowTitles-Detail 4 2 2 4 4 3 5" xfId="35845"/>
    <cellStyle name="RowTitles-Detail 4 2 2 4 4 4" xfId="35846"/>
    <cellStyle name="RowTitles-Detail 4 2 2 4 4 4 2" xfId="35847"/>
    <cellStyle name="RowTitles-Detail 4 2 2 4 4 5" xfId="35848"/>
    <cellStyle name="RowTitles-Detail 4 2 2 4 4 5 2" xfId="35849"/>
    <cellStyle name="RowTitles-Detail 4 2 2 4 4 5 2 2" xfId="35850"/>
    <cellStyle name="RowTitles-Detail 4 2 2 4 4 5 3" xfId="35851"/>
    <cellStyle name="RowTitles-Detail 4 2 2 4 4 6" xfId="35852"/>
    <cellStyle name="RowTitles-Detail 4 2 2 4 4 6 2" xfId="35853"/>
    <cellStyle name="RowTitles-Detail 4 2 2 4 4 6 2 2" xfId="35854"/>
    <cellStyle name="RowTitles-Detail 4 2 2 4 4 7" xfId="35855"/>
    <cellStyle name="RowTitles-Detail 4 2 2 4 4 7 2" xfId="35856"/>
    <cellStyle name="RowTitles-Detail 4 2 2 4 4 8" xfId="35857"/>
    <cellStyle name="RowTitles-Detail 4 2 2 4 5" xfId="35858"/>
    <cellStyle name="RowTitles-Detail 4 2 2 4 5 2" xfId="35859"/>
    <cellStyle name="RowTitles-Detail 4 2 2 4 5 2 2" xfId="35860"/>
    <cellStyle name="RowTitles-Detail 4 2 2 4 5 2 2 2" xfId="35861"/>
    <cellStyle name="RowTitles-Detail 4 2 2 4 5 2 2 2 2" xfId="35862"/>
    <cellStyle name="RowTitles-Detail 4 2 2 4 5 2 2 3" xfId="35863"/>
    <cellStyle name="RowTitles-Detail 4 2 2 4 5 2 3" xfId="35864"/>
    <cellStyle name="RowTitles-Detail 4 2 2 4 5 2 3 2" xfId="35865"/>
    <cellStyle name="RowTitles-Detail 4 2 2 4 5 2 3 2 2" xfId="35866"/>
    <cellStyle name="RowTitles-Detail 4 2 2 4 5 2 4" xfId="35867"/>
    <cellStyle name="RowTitles-Detail 4 2 2 4 5 2 4 2" xfId="35868"/>
    <cellStyle name="RowTitles-Detail 4 2 2 4 5 2 5" xfId="35869"/>
    <cellStyle name="RowTitles-Detail 4 2 2 4 5 3" xfId="35870"/>
    <cellStyle name="RowTitles-Detail 4 2 2 4 5 3 2" xfId="35871"/>
    <cellStyle name="RowTitles-Detail 4 2 2 4 5 3 2 2" xfId="35872"/>
    <cellStyle name="RowTitles-Detail 4 2 2 4 5 3 2 2 2" xfId="35873"/>
    <cellStyle name="RowTitles-Detail 4 2 2 4 5 3 2 3" xfId="35874"/>
    <cellStyle name="RowTitles-Detail 4 2 2 4 5 3 3" xfId="35875"/>
    <cellStyle name="RowTitles-Detail 4 2 2 4 5 3 3 2" xfId="35876"/>
    <cellStyle name="RowTitles-Detail 4 2 2 4 5 3 3 2 2" xfId="35877"/>
    <cellStyle name="RowTitles-Detail 4 2 2 4 5 3 4" xfId="35878"/>
    <cellStyle name="RowTitles-Detail 4 2 2 4 5 3 4 2" xfId="35879"/>
    <cellStyle name="RowTitles-Detail 4 2 2 4 5 3 5" xfId="35880"/>
    <cellStyle name="RowTitles-Detail 4 2 2 4 5 4" xfId="35881"/>
    <cellStyle name="RowTitles-Detail 4 2 2 4 5 4 2" xfId="35882"/>
    <cellStyle name="RowTitles-Detail 4 2 2 4 5 4 2 2" xfId="35883"/>
    <cellStyle name="RowTitles-Detail 4 2 2 4 5 4 3" xfId="35884"/>
    <cellStyle name="RowTitles-Detail 4 2 2 4 5 5" xfId="35885"/>
    <cellStyle name="RowTitles-Detail 4 2 2 4 5 5 2" xfId="35886"/>
    <cellStyle name="RowTitles-Detail 4 2 2 4 5 5 2 2" xfId="35887"/>
    <cellStyle name="RowTitles-Detail 4 2 2 4 5 6" xfId="35888"/>
    <cellStyle name="RowTitles-Detail 4 2 2 4 5 6 2" xfId="35889"/>
    <cellStyle name="RowTitles-Detail 4 2 2 4 5 7" xfId="35890"/>
    <cellStyle name="RowTitles-Detail 4 2 2 4 6" xfId="35891"/>
    <cellStyle name="RowTitles-Detail 4 2 2 4 6 2" xfId="35892"/>
    <cellStyle name="RowTitles-Detail 4 2 2 4 6 2 2" xfId="35893"/>
    <cellStyle name="RowTitles-Detail 4 2 2 4 6 2 2 2" xfId="35894"/>
    <cellStyle name="RowTitles-Detail 4 2 2 4 6 2 2 2 2" xfId="35895"/>
    <cellStyle name="RowTitles-Detail 4 2 2 4 6 2 2 3" xfId="35896"/>
    <cellStyle name="RowTitles-Detail 4 2 2 4 6 2 3" xfId="35897"/>
    <cellStyle name="RowTitles-Detail 4 2 2 4 6 2 3 2" xfId="35898"/>
    <cellStyle name="RowTitles-Detail 4 2 2 4 6 2 3 2 2" xfId="35899"/>
    <cellStyle name="RowTitles-Detail 4 2 2 4 6 2 4" xfId="35900"/>
    <cellStyle name="RowTitles-Detail 4 2 2 4 6 2 4 2" xfId="35901"/>
    <cellStyle name="RowTitles-Detail 4 2 2 4 6 2 5" xfId="35902"/>
    <cellStyle name="RowTitles-Detail 4 2 2 4 6 3" xfId="35903"/>
    <cellStyle name="RowTitles-Detail 4 2 2 4 6 3 2" xfId="35904"/>
    <cellStyle name="RowTitles-Detail 4 2 2 4 6 3 2 2" xfId="35905"/>
    <cellStyle name="RowTitles-Detail 4 2 2 4 6 3 2 2 2" xfId="35906"/>
    <cellStyle name="RowTitles-Detail 4 2 2 4 6 3 2 3" xfId="35907"/>
    <cellStyle name="RowTitles-Detail 4 2 2 4 6 3 3" xfId="35908"/>
    <cellStyle name="RowTitles-Detail 4 2 2 4 6 3 3 2" xfId="35909"/>
    <cellStyle name="RowTitles-Detail 4 2 2 4 6 3 3 2 2" xfId="35910"/>
    <cellStyle name="RowTitles-Detail 4 2 2 4 6 3 4" xfId="35911"/>
    <cellStyle name="RowTitles-Detail 4 2 2 4 6 3 4 2" xfId="35912"/>
    <cellStyle name="RowTitles-Detail 4 2 2 4 6 3 5" xfId="35913"/>
    <cellStyle name="RowTitles-Detail 4 2 2 4 6 4" xfId="35914"/>
    <cellStyle name="RowTitles-Detail 4 2 2 4 6 4 2" xfId="35915"/>
    <cellStyle name="RowTitles-Detail 4 2 2 4 6 4 2 2" xfId="35916"/>
    <cellStyle name="RowTitles-Detail 4 2 2 4 6 4 3" xfId="35917"/>
    <cellStyle name="RowTitles-Detail 4 2 2 4 6 5" xfId="35918"/>
    <cellStyle name="RowTitles-Detail 4 2 2 4 6 5 2" xfId="35919"/>
    <cellStyle name="RowTitles-Detail 4 2 2 4 6 5 2 2" xfId="35920"/>
    <cellStyle name="RowTitles-Detail 4 2 2 4 6 6" xfId="35921"/>
    <cellStyle name="RowTitles-Detail 4 2 2 4 6 6 2" xfId="35922"/>
    <cellStyle name="RowTitles-Detail 4 2 2 4 6 7" xfId="35923"/>
    <cellStyle name="RowTitles-Detail 4 2 2 4 7" xfId="35924"/>
    <cellStyle name="RowTitles-Detail 4 2 2 4 7 2" xfId="35925"/>
    <cellStyle name="RowTitles-Detail 4 2 2 4 7 2 2" xfId="35926"/>
    <cellStyle name="RowTitles-Detail 4 2 2 4 7 2 2 2" xfId="35927"/>
    <cellStyle name="RowTitles-Detail 4 2 2 4 7 2 3" xfId="35928"/>
    <cellStyle name="RowTitles-Detail 4 2 2 4 7 3" xfId="35929"/>
    <cellStyle name="RowTitles-Detail 4 2 2 4 7 3 2" xfId="35930"/>
    <cellStyle name="RowTitles-Detail 4 2 2 4 7 3 2 2" xfId="35931"/>
    <cellStyle name="RowTitles-Detail 4 2 2 4 7 4" xfId="35932"/>
    <cellStyle name="RowTitles-Detail 4 2 2 4 7 4 2" xfId="35933"/>
    <cellStyle name="RowTitles-Detail 4 2 2 4 7 5" xfId="35934"/>
    <cellStyle name="RowTitles-Detail 4 2 2 4 8" xfId="35935"/>
    <cellStyle name="RowTitles-Detail 4 2 2 4 8 2" xfId="35936"/>
    <cellStyle name="RowTitles-Detail 4 2 2 4 9" xfId="35937"/>
    <cellStyle name="RowTitles-Detail 4 2 2 4 9 2" xfId="35938"/>
    <cellStyle name="RowTitles-Detail 4 2 2 4 9 2 2" xfId="35939"/>
    <cellStyle name="RowTitles-Detail 4 2 2 4_STUD aligned by INSTIT" xfId="35940"/>
    <cellStyle name="RowTitles-Detail 4 2 2 5" xfId="35941"/>
    <cellStyle name="RowTitles-Detail 4 2 2 5 2" xfId="35942"/>
    <cellStyle name="RowTitles-Detail 4 2 2 5 2 2" xfId="35943"/>
    <cellStyle name="RowTitles-Detail 4 2 2 5 2 2 2" xfId="35944"/>
    <cellStyle name="RowTitles-Detail 4 2 2 5 2 2 2 2" xfId="35945"/>
    <cellStyle name="RowTitles-Detail 4 2 2 5 2 2 3" xfId="35946"/>
    <cellStyle name="RowTitles-Detail 4 2 2 5 2 3" xfId="35947"/>
    <cellStyle name="RowTitles-Detail 4 2 2 5 2 3 2" xfId="35948"/>
    <cellStyle name="RowTitles-Detail 4 2 2 5 2 3 2 2" xfId="35949"/>
    <cellStyle name="RowTitles-Detail 4 2 2 5 2 4" xfId="35950"/>
    <cellStyle name="RowTitles-Detail 4 2 2 5 2 4 2" xfId="35951"/>
    <cellStyle name="RowTitles-Detail 4 2 2 5 2 5" xfId="35952"/>
    <cellStyle name="RowTitles-Detail 4 2 2 5 3" xfId="35953"/>
    <cellStyle name="RowTitles-Detail 4 2 2 5 3 2" xfId="35954"/>
    <cellStyle name="RowTitles-Detail 4 2 2 5 3 2 2" xfId="35955"/>
    <cellStyle name="RowTitles-Detail 4 2 2 5 3 2 2 2" xfId="35956"/>
    <cellStyle name="RowTitles-Detail 4 2 2 5 3 2 3" xfId="35957"/>
    <cellStyle name="RowTitles-Detail 4 2 2 5 3 3" xfId="35958"/>
    <cellStyle name="RowTitles-Detail 4 2 2 5 3 3 2" xfId="35959"/>
    <cellStyle name="RowTitles-Detail 4 2 2 5 3 3 2 2" xfId="35960"/>
    <cellStyle name="RowTitles-Detail 4 2 2 5 3 4" xfId="35961"/>
    <cellStyle name="RowTitles-Detail 4 2 2 5 3 4 2" xfId="35962"/>
    <cellStyle name="RowTitles-Detail 4 2 2 5 3 5" xfId="35963"/>
    <cellStyle name="RowTitles-Detail 4 2 2 5 4" xfId="35964"/>
    <cellStyle name="RowTitles-Detail 4 2 2 5 4 2" xfId="35965"/>
    <cellStyle name="RowTitles-Detail 4 2 2 5 5" xfId="35966"/>
    <cellStyle name="RowTitles-Detail 4 2 2 5 5 2" xfId="35967"/>
    <cellStyle name="RowTitles-Detail 4 2 2 5 5 2 2" xfId="35968"/>
    <cellStyle name="RowTitles-Detail 4 2 2 5 5 3" xfId="35969"/>
    <cellStyle name="RowTitles-Detail 4 2 2 5 6" xfId="35970"/>
    <cellStyle name="RowTitles-Detail 4 2 2 5 6 2" xfId="35971"/>
    <cellStyle name="RowTitles-Detail 4 2 2 5 6 2 2" xfId="35972"/>
    <cellStyle name="RowTitles-Detail 4 2 2 6" xfId="35973"/>
    <cellStyle name="RowTitles-Detail 4 2 2 6 2" xfId="35974"/>
    <cellStyle name="RowTitles-Detail 4 2 2 6 2 2" xfId="35975"/>
    <cellStyle name="RowTitles-Detail 4 2 2 6 2 2 2" xfId="35976"/>
    <cellStyle name="RowTitles-Detail 4 2 2 6 2 2 2 2" xfId="35977"/>
    <cellStyle name="RowTitles-Detail 4 2 2 6 2 2 3" xfId="35978"/>
    <cellStyle name="RowTitles-Detail 4 2 2 6 2 3" xfId="35979"/>
    <cellStyle name="RowTitles-Detail 4 2 2 6 2 3 2" xfId="35980"/>
    <cellStyle name="RowTitles-Detail 4 2 2 6 2 3 2 2" xfId="35981"/>
    <cellStyle name="RowTitles-Detail 4 2 2 6 2 4" xfId="35982"/>
    <cellStyle name="RowTitles-Detail 4 2 2 6 2 4 2" xfId="35983"/>
    <cellStyle name="RowTitles-Detail 4 2 2 6 2 5" xfId="35984"/>
    <cellStyle name="RowTitles-Detail 4 2 2 6 3" xfId="35985"/>
    <cellStyle name="RowTitles-Detail 4 2 2 6 3 2" xfId="35986"/>
    <cellStyle name="RowTitles-Detail 4 2 2 6 3 2 2" xfId="35987"/>
    <cellStyle name="RowTitles-Detail 4 2 2 6 3 2 2 2" xfId="35988"/>
    <cellStyle name="RowTitles-Detail 4 2 2 6 3 2 3" xfId="35989"/>
    <cellStyle name="RowTitles-Detail 4 2 2 6 3 3" xfId="35990"/>
    <cellStyle name="RowTitles-Detail 4 2 2 6 3 3 2" xfId="35991"/>
    <cellStyle name="RowTitles-Detail 4 2 2 6 3 3 2 2" xfId="35992"/>
    <cellStyle name="RowTitles-Detail 4 2 2 6 3 4" xfId="35993"/>
    <cellStyle name="RowTitles-Detail 4 2 2 6 3 4 2" xfId="35994"/>
    <cellStyle name="RowTitles-Detail 4 2 2 6 3 5" xfId="35995"/>
    <cellStyle name="RowTitles-Detail 4 2 2 6 4" xfId="35996"/>
    <cellStyle name="RowTitles-Detail 4 2 2 6 4 2" xfId="35997"/>
    <cellStyle name="RowTitles-Detail 4 2 2 6 5" xfId="35998"/>
    <cellStyle name="RowTitles-Detail 4 2 2 6 5 2" xfId="35999"/>
    <cellStyle name="RowTitles-Detail 4 2 2 6 5 2 2" xfId="36000"/>
    <cellStyle name="RowTitles-Detail 4 2 2 6 6" xfId="36001"/>
    <cellStyle name="RowTitles-Detail 4 2 2 6 6 2" xfId="36002"/>
    <cellStyle name="RowTitles-Detail 4 2 2 6 7" xfId="36003"/>
    <cellStyle name="RowTitles-Detail 4 2 2 7" xfId="36004"/>
    <cellStyle name="RowTitles-Detail 4 2 2 7 2" xfId="36005"/>
    <cellStyle name="RowTitles-Detail 4 2 2 7 2 2" xfId="36006"/>
    <cellStyle name="RowTitles-Detail 4 2 2 7 2 2 2" xfId="36007"/>
    <cellStyle name="RowTitles-Detail 4 2 2 7 2 2 2 2" xfId="36008"/>
    <cellStyle name="RowTitles-Detail 4 2 2 7 2 2 3" xfId="36009"/>
    <cellStyle name="RowTitles-Detail 4 2 2 7 2 3" xfId="36010"/>
    <cellStyle name="RowTitles-Detail 4 2 2 7 2 3 2" xfId="36011"/>
    <cellStyle name="RowTitles-Detail 4 2 2 7 2 3 2 2" xfId="36012"/>
    <cellStyle name="RowTitles-Detail 4 2 2 7 2 4" xfId="36013"/>
    <cellStyle name="RowTitles-Detail 4 2 2 7 2 4 2" xfId="36014"/>
    <cellStyle name="RowTitles-Detail 4 2 2 7 2 5" xfId="36015"/>
    <cellStyle name="RowTitles-Detail 4 2 2 7 3" xfId="36016"/>
    <cellStyle name="RowTitles-Detail 4 2 2 7 3 2" xfId="36017"/>
    <cellStyle name="RowTitles-Detail 4 2 2 7 3 2 2" xfId="36018"/>
    <cellStyle name="RowTitles-Detail 4 2 2 7 3 2 2 2" xfId="36019"/>
    <cellStyle name="RowTitles-Detail 4 2 2 7 3 2 3" xfId="36020"/>
    <cellStyle name="RowTitles-Detail 4 2 2 7 3 3" xfId="36021"/>
    <cellStyle name="RowTitles-Detail 4 2 2 7 3 3 2" xfId="36022"/>
    <cellStyle name="RowTitles-Detail 4 2 2 7 3 3 2 2" xfId="36023"/>
    <cellStyle name="RowTitles-Detail 4 2 2 7 3 4" xfId="36024"/>
    <cellStyle name="RowTitles-Detail 4 2 2 7 3 4 2" xfId="36025"/>
    <cellStyle name="RowTitles-Detail 4 2 2 7 3 5" xfId="36026"/>
    <cellStyle name="RowTitles-Detail 4 2 2 7 4" xfId="36027"/>
    <cellStyle name="RowTitles-Detail 4 2 2 7 4 2" xfId="36028"/>
    <cellStyle name="RowTitles-Detail 4 2 2 7 5" xfId="36029"/>
    <cellStyle name="RowTitles-Detail 4 2 2 7 5 2" xfId="36030"/>
    <cellStyle name="RowTitles-Detail 4 2 2 7 5 2 2" xfId="36031"/>
    <cellStyle name="RowTitles-Detail 4 2 2 7 5 3" xfId="36032"/>
    <cellStyle name="RowTitles-Detail 4 2 2 7 6" xfId="36033"/>
    <cellStyle name="RowTitles-Detail 4 2 2 7 6 2" xfId="36034"/>
    <cellStyle name="RowTitles-Detail 4 2 2 7 6 2 2" xfId="36035"/>
    <cellStyle name="RowTitles-Detail 4 2 2 7 7" xfId="36036"/>
    <cellStyle name="RowTitles-Detail 4 2 2 7 7 2" xfId="36037"/>
    <cellStyle name="RowTitles-Detail 4 2 2 7 8" xfId="36038"/>
    <cellStyle name="RowTitles-Detail 4 2 2 8" xfId="36039"/>
    <cellStyle name="RowTitles-Detail 4 2 2 8 2" xfId="36040"/>
    <cellStyle name="RowTitles-Detail 4 2 2 8 2 2" xfId="36041"/>
    <cellStyle name="RowTitles-Detail 4 2 2 8 2 2 2" xfId="36042"/>
    <cellStyle name="RowTitles-Detail 4 2 2 8 2 2 2 2" xfId="36043"/>
    <cellStyle name="RowTitles-Detail 4 2 2 8 2 2 3" xfId="36044"/>
    <cellStyle name="RowTitles-Detail 4 2 2 8 2 3" xfId="36045"/>
    <cellStyle name="RowTitles-Detail 4 2 2 8 2 3 2" xfId="36046"/>
    <cellStyle name="RowTitles-Detail 4 2 2 8 2 3 2 2" xfId="36047"/>
    <cellStyle name="RowTitles-Detail 4 2 2 8 2 4" xfId="36048"/>
    <cellStyle name="RowTitles-Detail 4 2 2 8 2 4 2" xfId="36049"/>
    <cellStyle name="RowTitles-Detail 4 2 2 8 2 5" xfId="36050"/>
    <cellStyle name="RowTitles-Detail 4 2 2 8 3" xfId="36051"/>
    <cellStyle name="RowTitles-Detail 4 2 2 8 3 2" xfId="36052"/>
    <cellStyle name="RowTitles-Detail 4 2 2 8 3 2 2" xfId="36053"/>
    <cellStyle name="RowTitles-Detail 4 2 2 8 3 2 2 2" xfId="36054"/>
    <cellStyle name="RowTitles-Detail 4 2 2 8 3 2 3" xfId="36055"/>
    <cellStyle name="RowTitles-Detail 4 2 2 8 3 3" xfId="36056"/>
    <cellStyle name="RowTitles-Detail 4 2 2 8 3 3 2" xfId="36057"/>
    <cellStyle name="RowTitles-Detail 4 2 2 8 3 3 2 2" xfId="36058"/>
    <cellStyle name="RowTitles-Detail 4 2 2 8 3 4" xfId="36059"/>
    <cellStyle name="RowTitles-Detail 4 2 2 8 3 4 2" xfId="36060"/>
    <cellStyle name="RowTitles-Detail 4 2 2 8 3 5" xfId="36061"/>
    <cellStyle name="RowTitles-Detail 4 2 2 8 4" xfId="36062"/>
    <cellStyle name="RowTitles-Detail 4 2 2 8 4 2" xfId="36063"/>
    <cellStyle name="RowTitles-Detail 4 2 2 8 4 2 2" xfId="36064"/>
    <cellStyle name="RowTitles-Detail 4 2 2 8 4 3" xfId="36065"/>
    <cellStyle name="RowTitles-Detail 4 2 2 8 5" xfId="36066"/>
    <cellStyle name="RowTitles-Detail 4 2 2 8 5 2" xfId="36067"/>
    <cellStyle name="RowTitles-Detail 4 2 2 8 5 2 2" xfId="36068"/>
    <cellStyle name="RowTitles-Detail 4 2 2 8 6" xfId="36069"/>
    <cellStyle name="RowTitles-Detail 4 2 2 8 6 2" xfId="36070"/>
    <cellStyle name="RowTitles-Detail 4 2 2 8 7" xfId="36071"/>
    <cellStyle name="RowTitles-Detail 4 2 2 9" xfId="36072"/>
    <cellStyle name="RowTitles-Detail 4 2 2 9 2" xfId="36073"/>
    <cellStyle name="RowTitles-Detail 4 2 2 9 2 2" xfId="36074"/>
    <cellStyle name="RowTitles-Detail 4 2 2 9 2 2 2" xfId="36075"/>
    <cellStyle name="RowTitles-Detail 4 2 2 9 2 2 2 2" xfId="36076"/>
    <cellStyle name="RowTitles-Detail 4 2 2 9 2 2 3" xfId="36077"/>
    <cellStyle name="RowTitles-Detail 4 2 2 9 2 3" xfId="36078"/>
    <cellStyle name="RowTitles-Detail 4 2 2 9 2 3 2" xfId="36079"/>
    <cellStyle name="RowTitles-Detail 4 2 2 9 2 3 2 2" xfId="36080"/>
    <cellStyle name="RowTitles-Detail 4 2 2 9 2 4" xfId="36081"/>
    <cellStyle name="RowTitles-Detail 4 2 2 9 2 4 2" xfId="36082"/>
    <cellStyle name="RowTitles-Detail 4 2 2 9 2 5" xfId="36083"/>
    <cellStyle name="RowTitles-Detail 4 2 2 9 3" xfId="36084"/>
    <cellStyle name="RowTitles-Detail 4 2 2 9 3 2" xfId="36085"/>
    <cellStyle name="RowTitles-Detail 4 2 2 9 3 2 2" xfId="36086"/>
    <cellStyle name="RowTitles-Detail 4 2 2 9 3 2 2 2" xfId="36087"/>
    <cellStyle name="RowTitles-Detail 4 2 2 9 3 2 3" xfId="36088"/>
    <cellStyle name="RowTitles-Detail 4 2 2 9 3 3" xfId="36089"/>
    <cellStyle name="RowTitles-Detail 4 2 2 9 3 3 2" xfId="36090"/>
    <cellStyle name="RowTitles-Detail 4 2 2 9 3 3 2 2" xfId="36091"/>
    <cellStyle name="RowTitles-Detail 4 2 2 9 3 4" xfId="36092"/>
    <cellStyle name="RowTitles-Detail 4 2 2 9 3 4 2" xfId="36093"/>
    <cellStyle name="RowTitles-Detail 4 2 2 9 3 5" xfId="36094"/>
    <cellStyle name="RowTitles-Detail 4 2 2 9 4" xfId="36095"/>
    <cellStyle name="RowTitles-Detail 4 2 2 9 4 2" xfId="36096"/>
    <cellStyle name="RowTitles-Detail 4 2 2 9 4 2 2" xfId="36097"/>
    <cellStyle name="RowTitles-Detail 4 2 2 9 4 3" xfId="36098"/>
    <cellStyle name="RowTitles-Detail 4 2 2 9 5" xfId="36099"/>
    <cellStyle name="RowTitles-Detail 4 2 2 9 5 2" xfId="36100"/>
    <cellStyle name="RowTitles-Detail 4 2 2 9 5 2 2" xfId="36101"/>
    <cellStyle name="RowTitles-Detail 4 2 2 9 6" xfId="36102"/>
    <cellStyle name="RowTitles-Detail 4 2 2 9 6 2" xfId="36103"/>
    <cellStyle name="RowTitles-Detail 4 2 2 9 7" xfId="36104"/>
    <cellStyle name="RowTitles-Detail 4 2 2_STUD aligned by INSTIT" xfId="36105"/>
    <cellStyle name="RowTitles-Detail 4 2 3" xfId="36106"/>
    <cellStyle name="RowTitles-Detail 4 2 3 2" xfId="36107"/>
    <cellStyle name="RowTitles-Detail 4 2 3 2 2" xfId="36108"/>
    <cellStyle name="RowTitles-Detail 4 2 3 2 2 2" xfId="36109"/>
    <cellStyle name="RowTitles-Detail 4 2 3 2 2 2 2" xfId="36110"/>
    <cellStyle name="RowTitles-Detail 4 2 3 2 2 2 2 2" xfId="36111"/>
    <cellStyle name="RowTitles-Detail 4 2 3 2 2 2 3" xfId="36112"/>
    <cellStyle name="RowTitles-Detail 4 2 3 2 2 3" xfId="36113"/>
    <cellStyle name="RowTitles-Detail 4 2 3 2 2 3 2" xfId="36114"/>
    <cellStyle name="RowTitles-Detail 4 2 3 2 2 3 2 2" xfId="36115"/>
    <cellStyle name="RowTitles-Detail 4 2 3 2 2 4" xfId="36116"/>
    <cellStyle name="RowTitles-Detail 4 2 3 2 2 4 2" xfId="36117"/>
    <cellStyle name="RowTitles-Detail 4 2 3 2 2 5" xfId="36118"/>
    <cellStyle name="RowTitles-Detail 4 2 3 2 3" xfId="36119"/>
    <cellStyle name="RowTitles-Detail 4 2 3 2 3 2" xfId="36120"/>
    <cellStyle name="RowTitles-Detail 4 2 3 2 3 2 2" xfId="36121"/>
    <cellStyle name="RowTitles-Detail 4 2 3 2 3 2 2 2" xfId="36122"/>
    <cellStyle name="RowTitles-Detail 4 2 3 2 3 2 3" xfId="36123"/>
    <cellStyle name="RowTitles-Detail 4 2 3 2 3 3" xfId="36124"/>
    <cellStyle name="RowTitles-Detail 4 2 3 2 3 3 2" xfId="36125"/>
    <cellStyle name="RowTitles-Detail 4 2 3 2 3 3 2 2" xfId="36126"/>
    <cellStyle name="RowTitles-Detail 4 2 3 2 3 4" xfId="36127"/>
    <cellStyle name="RowTitles-Detail 4 2 3 2 3 4 2" xfId="36128"/>
    <cellStyle name="RowTitles-Detail 4 2 3 2 3 5" xfId="36129"/>
    <cellStyle name="RowTitles-Detail 4 2 3 2 4" xfId="36130"/>
    <cellStyle name="RowTitles-Detail 4 2 3 2 4 2" xfId="36131"/>
    <cellStyle name="RowTitles-Detail 4 2 3 2 5" xfId="36132"/>
    <cellStyle name="RowTitles-Detail 4 2 3 2 5 2" xfId="36133"/>
    <cellStyle name="RowTitles-Detail 4 2 3 2 5 2 2" xfId="36134"/>
    <cellStyle name="RowTitles-Detail 4 2 3 3" xfId="36135"/>
    <cellStyle name="RowTitles-Detail 4 2 3 3 2" xfId="36136"/>
    <cellStyle name="RowTitles-Detail 4 2 3 3 2 2" xfId="36137"/>
    <cellStyle name="RowTitles-Detail 4 2 3 3 2 2 2" xfId="36138"/>
    <cellStyle name="RowTitles-Detail 4 2 3 3 2 2 2 2" xfId="36139"/>
    <cellStyle name="RowTitles-Detail 4 2 3 3 2 2 3" xfId="36140"/>
    <cellStyle name="RowTitles-Detail 4 2 3 3 2 3" xfId="36141"/>
    <cellStyle name="RowTitles-Detail 4 2 3 3 2 3 2" xfId="36142"/>
    <cellStyle name="RowTitles-Detail 4 2 3 3 2 3 2 2" xfId="36143"/>
    <cellStyle name="RowTitles-Detail 4 2 3 3 2 4" xfId="36144"/>
    <cellStyle name="RowTitles-Detail 4 2 3 3 2 4 2" xfId="36145"/>
    <cellStyle name="RowTitles-Detail 4 2 3 3 2 5" xfId="36146"/>
    <cellStyle name="RowTitles-Detail 4 2 3 3 3" xfId="36147"/>
    <cellStyle name="RowTitles-Detail 4 2 3 3 3 2" xfId="36148"/>
    <cellStyle name="RowTitles-Detail 4 2 3 3 3 2 2" xfId="36149"/>
    <cellStyle name="RowTitles-Detail 4 2 3 3 3 2 2 2" xfId="36150"/>
    <cellStyle name="RowTitles-Detail 4 2 3 3 3 2 3" xfId="36151"/>
    <cellStyle name="RowTitles-Detail 4 2 3 3 3 3" xfId="36152"/>
    <cellStyle name="RowTitles-Detail 4 2 3 3 3 3 2" xfId="36153"/>
    <cellStyle name="RowTitles-Detail 4 2 3 3 3 3 2 2" xfId="36154"/>
    <cellStyle name="RowTitles-Detail 4 2 3 3 3 4" xfId="36155"/>
    <cellStyle name="RowTitles-Detail 4 2 3 3 3 4 2" xfId="36156"/>
    <cellStyle name="RowTitles-Detail 4 2 3 3 3 5" xfId="36157"/>
    <cellStyle name="RowTitles-Detail 4 2 3 3 4" xfId="36158"/>
    <cellStyle name="RowTitles-Detail 4 2 3 3 4 2" xfId="36159"/>
    <cellStyle name="RowTitles-Detail 4 2 3 3 5" xfId="36160"/>
    <cellStyle name="RowTitles-Detail 4 2 3 3 5 2" xfId="36161"/>
    <cellStyle name="RowTitles-Detail 4 2 3 3 5 2 2" xfId="36162"/>
    <cellStyle name="RowTitles-Detail 4 2 3 3 5 3" xfId="36163"/>
    <cellStyle name="RowTitles-Detail 4 2 3 3 6" xfId="36164"/>
    <cellStyle name="RowTitles-Detail 4 2 3 3 6 2" xfId="36165"/>
    <cellStyle name="RowTitles-Detail 4 2 3 3 6 2 2" xfId="36166"/>
    <cellStyle name="RowTitles-Detail 4 2 3 3 7" xfId="36167"/>
    <cellStyle name="RowTitles-Detail 4 2 3 3 7 2" xfId="36168"/>
    <cellStyle name="RowTitles-Detail 4 2 3 3 8" xfId="36169"/>
    <cellStyle name="RowTitles-Detail 4 2 3 4" xfId="36170"/>
    <cellStyle name="RowTitles-Detail 4 2 3 4 2" xfId="36171"/>
    <cellStyle name="RowTitles-Detail 4 2 3 4 2 2" xfId="36172"/>
    <cellStyle name="RowTitles-Detail 4 2 3 4 2 2 2" xfId="36173"/>
    <cellStyle name="RowTitles-Detail 4 2 3 4 2 2 2 2" xfId="36174"/>
    <cellStyle name="RowTitles-Detail 4 2 3 4 2 2 3" xfId="36175"/>
    <cellStyle name="RowTitles-Detail 4 2 3 4 2 3" xfId="36176"/>
    <cellStyle name="RowTitles-Detail 4 2 3 4 2 3 2" xfId="36177"/>
    <cellStyle name="RowTitles-Detail 4 2 3 4 2 3 2 2" xfId="36178"/>
    <cellStyle name="RowTitles-Detail 4 2 3 4 2 4" xfId="36179"/>
    <cellStyle name="RowTitles-Detail 4 2 3 4 2 4 2" xfId="36180"/>
    <cellStyle name="RowTitles-Detail 4 2 3 4 2 5" xfId="36181"/>
    <cellStyle name="RowTitles-Detail 4 2 3 4 3" xfId="36182"/>
    <cellStyle name="RowTitles-Detail 4 2 3 4 3 2" xfId="36183"/>
    <cellStyle name="RowTitles-Detail 4 2 3 4 3 2 2" xfId="36184"/>
    <cellStyle name="RowTitles-Detail 4 2 3 4 3 2 2 2" xfId="36185"/>
    <cellStyle name="RowTitles-Detail 4 2 3 4 3 2 3" xfId="36186"/>
    <cellStyle name="RowTitles-Detail 4 2 3 4 3 3" xfId="36187"/>
    <cellStyle name="RowTitles-Detail 4 2 3 4 3 3 2" xfId="36188"/>
    <cellStyle name="RowTitles-Detail 4 2 3 4 3 3 2 2" xfId="36189"/>
    <cellStyle name="RowTitles-Detail 4 2 3 4 3 4" xfId="36190"/>
    <cellStyle name="RowTitles-Detail 4 2 3 4 3 4 2" xfId="36191"/>
    <cellStyle name="RowTitles-Detail 4 2 3 4 3 5" xfId="36192"/>
    <cellStyle name="RowTitles-Detail 4 2 3 4 4" xfId="36193"/>
    <cellStyle name="RowTitles-Detail 4 2 3 4 4 2" xfId="36194"/>
    <cellStyle name="RowTitles-Detail 4 2 3 4 4 2 2" xfId="36195"/>
    <cellStyle name="RowTitles-Detail 4 2 3 4 4 3" xfId="36196"/>
    <cellStyle name="RowTitles-Detail 4 2 3 4 5" xfId="36197"/>
    <cellStyle name="RowTitles-Detail 4 2 3 4 5 2" xfId="36198"/>
    <cellStyle name="RowTitles-Detail 4 2 3 4 5 2 2" xfId="36199"/>
    <cellStyle name="RowTitles-Detail 4 2 3 4 6" xfId="36200"/>
    <cellStyle name="RowTitles-Detail 4 2 3 4 6 2" xfId="36201"/>
    <cellStyle name="RowTitles-Detail 4 2 3 4 7" xfId="36202"/>
    <cellStyle name="RowTitles-Detail 4 2 3 5" xfId="36203"/>
    <cellStyle name="RowTitles-Detail 4 2 3 5 2" xfId="36204"/>
    <cellStyle name="RowTitles-Detail 4 2 3 5 2 2" xfId="36205"/>
    <cellStyle name="RowTitles-Detail 4 2 3 5 2 2 2" xfId="36206"/>
    <cellStyle name="RowTitles-Detail 4 2 3 5 2 2 2 2" xfId="36207"/>
    <cellStyle name="RowTitles-Detail 4 2 3 5 2 2 3" xfId="36208"/>
    <cellStyle name="RowTitles-Detail 4 2 3 5 2 3" xfId="36209"/>
    <cellStyle name="RowTitles-Detail 4 2 3 5 2 3 2" xfId="36210"/>
    <cellStyle name="RowTitles-Detail 4 2 3 5 2 3 2 2" xfId="36211"/>
    <cellStyle name="RowTitles-Detail 4 2 3 5 2 4" xfId="36212"/>
    <cellStyle name="RowTitles-Detail 4 2 3 5 2 4 2" xfId="36213"/>
    <cellStyle name="RowTitles-Detail 4 2 3 5 2 5" xfId="36214"/>
    <cellStyle name="RowTitles-Detail 4 2 3 5 3" xfId="36215"/>
    <cellStyle name="RowTitles-Detail 4 2 3 5 3 2" xfId="36216"/>
    <cellStyle name="RowTitles-Detail 4 2 3 5 3 2 2" xfId="36217"/>
    <cellStyle name="RowTitles-Detail 4 2 3 5 3 2 2 2" xfId="36218"/>
    <cellStyle name="RowTitles-Detail 4 2 3 5 3 2 3" xfId="36219"/>
    <cellStyle name="RowTitles-Detail 4 2 3 5 3 3" xfId="36220"/>
    <cellStyle name="RowTitles-Detail 4 2 3 5 3 3 2" xfId="36221"/>
    <cellStyle name="RowTitles-Detail 4 2 3 5 3 3 2 2" xfId="36222"/>
    <cellStyle name="RowTitles-Detail 4 2 3 5 3 4" xfId="36223"/>
    <cellStyle name="RowTitles-Detail 4 2 3 5 3 4 2" xfId="36224"/>
    <cellStyle name="RowTitles-Detail 4 2 3 5 3 5" xfId="36225"/>
    <cellStyle name="RowTitles-Detail 4 2 3 5 4" xfId="36226"/>
    <cellStyle name="RowTitles-Detail 4 2 3 5 4 2" xfId="36227"/>
    <cellStyle name="RowTitles-Detail 4 2 3 5 4 2 2" xfId="36228"/>
    <cellStyle name="RowTitles-Detail 4 2 3 5 4 3" xfId="36229"/>
    <cellStyle name="RowTitles-Detail 4 2 3 5 5" xfId="36230"/>
    <cellStyle name="RowTitles-Detail 4 2 3 5 5 2" xfId="36231"/>
    <cellStyle name="RowTitles-Detail 4 2 3 5 5 2 2" xfId="36232"/>
    <cellStyle name="RowTitles-Detail 4 2 3 5 6" xfId="36233"/>
    <cellStyle name="RowTitles-Detail 4 2 3 5 6 2" xfId="36234"/>
    <cellStyle name="RowTitles-Detail 4 2 3 5 7" xfId="36235"/>
    <cellStyle name="RowTitles-Detail 4 2 3 6" xfId="36236"/>
    <cellStyle name="RowTitles-Detail 4 2 3 6 2" xfId="36237"/>
    <cellStyle name="RowTitles-Detail 4 2 3 6 2 2" xfId="36238"/>
    <cellStyle name="RowTitles-Detail 4 2 3 6 2 2 2" xfId="36239"/>
    <cellStyle name="RowTitles-Detail 4 2 3 6 2 2 2 2" xfId="36240"/>
    <cellStyle name="RowTitles-Detail 4 2 3 6 2 2 3" xfId="36241"/>
    <cellStyle name="RowTitles-Detail 4 2 3 6 2 3" xfId="36242"/>
    <cellStyle name="RowTitles-Detail 4 2 3 6 2 3 2" xfId="36243"/>
    <cellStyle name="RowTitles-Detail 4 2 3 6 2 3 2 2" xfId="36244"/>
    <cellStyle name="RowTitles-Detail 4 2 3 6 2 4" xfId="36245"/>
    <cellStyle name="RowTitles-Detail 4 2 3 6 2 4 2" xfId="36246"/>
    <cellStyle name="RowTitles-Detail 4 2 3 6 2 5" xfId="36247"/>
    <cellStyle name="RowTitles-Detail 4 2 3 6 3" xfId="36248"/>
    <cellStyle name="RowTitles-Detail 4 2 3 6 3 2" xfId="36249"/>
    <cellStyle name="RowTitles-Detail 4 2 3 6 3 2 2" xfId="36250"/>
    <cellStyle name="RowTitles-Detail 4 2 3 6 3 2 2 2" xfId="36251"/>
    <cellStyle name="RowTitles-Detail 4 2 3 6 3 2 3" xfId="36252"/>
    <cellStyle name="RowTitles-Detail 4 2 3 6 3 3" xfId="36253"/>
    <cellStyle name="RowTitles-Detail 4 2 3 6 3 3 2" xfId="36254"/>
    <cellStyle name="RowTitles-Detail 4 2 3 6 3 3 2 2" xfId="36255"/>
    <cellStyle name="RowTitles-Detail 4 2 3 6 3 4" xfId="36256"/>
    <cellStyle name="RowTitles-Detail 4 2 3 6 3 4 2" xfId="36257"/>
    <cellStyle name="RowTitles-Detail 4 2 3 6 3 5" xfId="36258"/>
    <cellStyle name="RowTitles-Detail 4 2 3 6 4" xfId="36259"/>
    <cellStyle name="RowTitles-Detail 4 2 3 6 4 2" xfId="36260"/>
    <cellStyle name="RowTitles-Detail 4 2 3 6 4 2 2" xfId="36261"/>
    <cellStyle name="RowTitles-Detail 4 2 3 6 4 3" xfId="36262"/>
    <cellStyle name="RowTitles-Detail 4 2 3 6 5" xfId="36263"/>
    <cellStyle name="RowTitles-Detail 4 2 3 6 5 2" xfId="36264"/>
    <cellStyle name="RowTitles-Detail 4 2 3 6 5 2 2" xfId="36265"/>
    <cellStyle name="RowTitles-Detail 4 2 3 6 6" xfId="36266"/>
    <cellStyle name="RowTitles-Detail 4 2 3 6 6 2" xfId="36267"/>
    <cellStyle name="RowTitles-Detail 4 2 3 6 7" xfId="36268"/>
    <cellStyle name="RowTitles-Detail 4 2 3 7" xfId="36269"/>
    <cellStyle name="RowTitles-Detail 4 2 3 7 2" xfId="36270"/>
    <cellStyle name="RowTitles-Detail 4 2 3 7 2 2" xfId="36271"/>
    <cellStyle name="RowTitles-Detail 4 2 3 7 2 2 2" xfId="36272"/>
    <cellStyle name="RowTitles-Detail 4 2 3 7 2 3" xfId="36273"/>
    <cellStyle name="RowTitles-Detail 4 2 3 7 3" xfId="36274"/>
    <cellStyle name="RowTitles-Detail 4 2 3 7 3 2" xfId="36275"/>
    <cellStyle name="RowTitles-Detail 4 2 3 7 3 2 2" xfId="36276"/>
    <cellStyle name="RowTitles-Detail 4 2 3 7 4" xfId="36277"/>
    <cellStyle name="RowTitles-Detail 4 2 3 7 4 2" xfId="36278"/>
    <cellStyle name="RowTitles-Detail 4 2 3 7 5" xfId="36279"/>
    <cellStyle name="RowTitles-Detail 4 2 3 8" xfId="36280"/>
    <cellStyle name="RowTitles-Detail 4 2 3 8 2" xfId="36281"/>
    <cellStyle name="RowTitles-Detail 4 2 3 9" xfId="36282"/>
    <cellStyle name="RowTitles-Detail 4 2 3 9 2" xfId="36283"/>
    <cellStyle name="RowTitles-Detail 4 2 3 9 2 2" xfId="36284"/>
    <cellStyle name="RowTitles-Detail 4 2 3_STUD aligned by INSTIT" xfId="36285"/>
    <cellStyle name="RowTitles-Detail 4 2 4" xfId="36286"/>
    <cellStyle name="RowTitles-Detail 4 2 4 2" xfId="36287"/>
    <cellStyle name="RowTitles-Detail 4 2 4 2 2" xfId="36288"/>
    <cellStyle name="RowTitles-Detail 4 2 4 2 2 2" xfId="36289"/>
    <cellStyle name="RowTitles-Detail 4 2 4 2 2 2 2" xfId="36290"/>
    <cellStyle name="RowTitles-Detail 4 2 4 2 2 2 2 2" xfId="36291"/>
    <cellStyle name="RowTitles-Detail 4 2 4 2 2 2 3" xfId="36292"/>
    <cellStyle name="RowTitles-Detail 4 2 4 2 2 3" xfId="36293"/>
    <cellStyle name="RowTitles-Detail 4 2 4 2 2 3 2" xfId="36294"/>
    <cellStyle name="RowTitles-Detail 4 2 4 2 2 3 2 2" xfId="36295"/>
    <cellStyle name="RowTitles-Detail 4 2 4 2 2 4" xfId="36296"/>
    <cellStyle name="RowTitles-Detail 4 2 4 2 2 4 2" xfId="36297"/>
    <cellStyle name="RowTitles-Detail 4 2 4 2 2 5" xfId="36298"/>
    <cellStyle name="RowTitles-Detail 4 2 4 2 3" xfId="36299"/>
    <cellStyle name="RowTitles-Detail 4 2 4 2 3 2" xfId="36300"/>
    <cellStyle name="RowTitles-Detail 4 2 4 2 3 2 2" xfId="36301"/>
    <cellStyle name="RowTitles-Detail 4 2 4 2 3 2 2 2" xfId="36302"/>
    <cellStyle name="RowTitles-Detail 4 2 4 2 3 2 3" xfId="36303"/>
    <cellStyle name="RowTitles-Detail 4 2 4 2 3 3" xfId="36304"/>
    <cellStyle name="RowTitles-Detail 4 2 4 2 3 3 2" xfId="36305"/>
    <cellStyle name="RowTitles-Detail 4 2 4 2 3 3 2 2" xfId="36306"/>
    <cellStyle name="RowTitles-Detail 4 2 4 2 3 4" xfId="36307"/>
    <cellStyle name="RowTitles-Detail 4 2 4 2 3 4 2" xfId="36308"/>
    <cellStyle name="RowTitles-Detail 4 2 4 2 3 5" xfId="36309"/>
    <cellStyle name="RowTitles-Detail 4 2 4 2 4" xfId="36310"/>
    <cellStyle name="RowTitles-Detail 4 2 4 2 4 2" xfId="36311"/>
    <cellStyle name="RowTitles-Detail 4 2 4 2 5" xfId="36312"/>
    <cellStyle name="RowTitles-Detail 4 2 4 2 5 2" xfId="36313"/>
    <cellStyle name="RowTitles-Detail 4 2 4 2 5 2 2" xfId="36314"/>
    <cellStyle name="RowTitles-Detail 4 2 4 2 5 3" xfId="36315"/>
    <cellStyle name="RowTitles-Detail 4 2 4 2 6" xfId="36316"/>
    <cellStyle name="RowTitles-Detail 4 2 4 2 6 2" xfId="36317"/>
    <cellStyle name="RowTitles-Detail 4 2 4 2 6 2 2" xfId="36318"/>
    <cellStyle name="RowTitles-Detail 4 2 4 2 7" xfId="36319"/>
    <cellStyle name="RowTitles-Detail 4 2 4 2 7 2" xfId="36320"/>
    <cellStyle name="RowTitles-Detail 4 2 4 2 8" xfId="36321"/>
    <cellStyle name="RowTitles-Detail 4 2 4 3" xfId="36322"/>
    <cellStyle name="RowTitles-Detail 4 2 4 3 2" xfId="36323"/>
    <cellStyle name="RowTitles-Detail 4 2 4 3 2 2" xfId="36324"/>
    <cellStyle name="RowTitles-Detail 4 2 4 3 2 2 2" xfId="36325"/>
    <cellStyle name="RowTitles-Detail 4 2 4 3 2 2 2 2" xfId="36326"/>
    <cellStyle name="RowTitles-Detail 4 2 4 3 2 2 3" xfId="36327"/>
    <cellStyle name="RowTitles-Detail 4 2 4 3 2 3" xfId="36328"/>
    <cellStyle name="RowTitles-Detail 4 2 4 3 2 3 2" xfId="36329"/>
    <cellStyle name="RowTitles-Detail 4 2 4 3 2 3 2 2" xfId="36330"/>
    <cellStyle name="RowTitles-Detail 4 2 4 3 2 4" xfId="36331"/>
    <cellStyle name="RowTitles-Detail 4 2 4 3 2 4 2" xfId="36332"/>
    <cellStyle name="RowTitles-Detail 4 2 4 3 2 5" xfId="36333"/>
    <cellStyle name="RowTitles-Detail 4 2 4 3 3" xfId="36334"/>
    <cellStyle name="RowTitles-Detail 4 2 4 3 3 2" xfId="36335"/>
    <cellStyle name="RowTitles-Detail 4 2 4 3 3 2 2" xfId="36336"/>
    <cellStyle name="RowTitles-Detail 4 2 4 3 3 2 2 2" xfId="36337"/>
    <cellStyle name="RowTitles-Detail 4 2 4 3 3 2 3" xfId="36338"/>
    <cellStyle name="RowTitles-Detail 4 2 4 3 3 3" xfId="36339"/>
    <cellStyle name="RowTitles-Detail 4 2 4 3 3 3 2" xfId="36340"/>
    <cellStyle name="RowTitles-Detail 4 2 4 3 3 3 2 2" xfId="36341"/>
    <cellStyle name="RowTitles-Detail 4 2 4 3 3 4" xfId="36342"/>
    <cellStyle name="RowTitles-Detail 4 2 4 3 3 4 2" xfId="36343"/>
    <cellStyle name="RowTitles-Detail 4 2 4 3 3 5" xfId="36344"/>
    <cellStyle name="RowTitles-Detail 4 2 4 3 4" xfId="36345"/>
    <cellStyle name="RowTitles-Detail 4 2 4 3 4 2" xfId="36346"/>
    <cellStyle name="RowTitles-Detail 4 2 4 3 5" xfId="36347"/>
    <cellStyle name="RowTitles-Detail 4 2 4 3 5 2" xfId="36348"/>
    <cellStyle name="RowTitles-Detail 4 2 4 3 5 2 2" xfId="36349"/>
    <cellStyle name="RowTitles-Detail 4 2 4 4" xfId="36350"/>
    <cellStyle name="RowTitles-Detail 4 2 4 4 2" xfId="36351"/>
    <cellStyle name="RowTitles-Detail 4 2 4 4 2 2" xfId="36352"/>
    <cellStyle name="RowTitles-Detail 4 2 4 4 2 2 2" xfId="36353"/>
    <cellStyle name="RowTitles-Detail 4 2 4 4 2 2 2 2" xfId="36354"/>
    <cellStyle name="RowTitles-Detail 4 2 4 4 2 2 3" xfId="36355"/>
    <cellStyle name="RowTitles-Detail 4 2 4 4 2 3" xfId="36356"/>
    <cellStyle name="RowTitles-Detail 4 2 4 4 2 3 2" xfId="36357"/>
    <cellStyle name="RowTitles-Detail 4 2 4 4 2 3 2 2" xfId="36358"/>
    <cellStyle name="RowTitles-Detail 4 2 4 4 2 4" xfId="36359"/>
    <cellStyle name="RowTitles-Detail 4 2 4 4 2 4 2" xfId="36360"/>
    <cellStyle name="RowTitles-Detail 4 2 4 4 2 5" xfId="36361"/>
    <cellStyle name="RowTitles-Detail 4 2 4 4 3" xfId="36362"/>
    <cellStyle name="RowTitles-Detail 4 2 4 4 3 2" xfId="36363"/>
    <cellStyle name="RowTitles-Detail 4 2 4 4 3 2 2" xfId="36364"/>
    <cellStyle name="RowTitles-Detail 4 2 4 4 3 2 2 2" xfId="36365"/>
    <cellStyle name="RowTitles-Detail 4 2 4 4 3 2 3" xfId="36366"/>
    <cellStyle name="RowTitles-Detail 4 2 4 4 3 3" xfId="36367"/>
    <cellStyle name="RowTitles-Detail 4 2 4 4 3 3 2" xfId="36368"/>
    <cellStyle name="RowTitles-Detail 4 2 4 4 3 3 2 2" xfId="36369"/>
    <cellStyle name="RowTitles-Detail 4 2 4 4 3 4" xfId="36370"/>
    <cellStyle name="RowTitles-Detail 4 2 4 4 3 4 2" xfId="36371"/>
    <cellStyle name="RowTitles-Detail 4 2 4 4 3 5" xfId="36372"/>
    <cellStyle name="RowTitles-Detail 4 2 4 4 4" xfId="36373"/>
    <cellStyle name="RowTitles-Detail 4 2 4 4 4 2" xfId="36374"/>
    <cellStyle name="RowTitles-Detail 4 2 4 4 4 2 2" xfId="36375"/>
    <cellStyle name="RowTitles-Detail 4 2 4 4 4 3" xfId="36376"/>
    <cellStyle name="RowTitles-Detail 4 2 4 4 5" xfId="36377"/>
    <cellStyle name="RowTitles-Detail 4 2 4 4 5 2" xfId="36378"/>
    <cellStyle name="RowTitles-Detail 4 2 4 4 5 2 2" xfId="36379"/>
    <cellStyle name="RowTitles-Detail 4 2 4 4 6" xfId="36380"/>
    <cellStyle name="RowTitles-Detail 4 2 4 4 6 2" xfId="36381"/>
    <cellStyle name="RowTitles-Detail 4 2 4 4 7" xfId="36382"/>
    <cellStyle name="RowTitles-Detail 4 2 4 5" xfId="36383"/>
    <cellStyle name="RowTitles-Detail 4 2 4 5 2" xfId="36384"/>
    <cellStyle name="RowTitles-Detail 4 2 4 5 2 2" xfId="36385"/>
    <cellStyle name="RowTitles-Detail 4 2 4 5 2 2 2" xfId="36386"/>
    <cellStyle name="RowTitles-Detail 4 2 4 5 2 2 2 2" xfId="36387"/>
    <cellStyle name="RowTitles-Detail 4 2 4 5 2 2 3" xfId="36388"/>
    <cellStyle name="RowTitles-Detail 4 2 4 5 2 3" xfId="36389"/>
    <cellStyle name="RowTitles-Detail 4 2 4 5 2 3 2" xfId="36390"/>
    <cellStyle name="RowTitles-Detail 4 2 4 5 2 3 2 2" xfId="36391"/>
    <cellStyle name="RowTitles-Detail 4 2 4 5 2 4" xfId="36392"/>
    <cellStyle name="RowTitles-Detail 4 2 4 5 2 4 2" xfId="36393"/>
    <cellStyle name="RowTitles-Detail 4 2 4 5 2 5" xfId="36394"/>
    <cellStyle name="RowTitles-Detail 4 2 4 5 3" xfId="36395"/>
    <cellStyle name="RowTitles-Detail 4 2 4 5 3 2" xfId="36396"/>
    <cellStyle name="RowTitles-Detail 4 2 4 5 3 2 2" xfId="36397"/>
    <cellStyle name="RowTitles-Detail 4 2 4 5 3 2 2 2" xfId="36398"/>
    <cellStyle name="RowTitles-Detail 4 2 4 5 3 2 3" xfId="36399"/>
    <cellStyle name="RowTitles-Detail 4 2 4 5 3 3" xfId="36400"/>
    <cellStyle name="RowTitles-Detail 4 2 4 5 3 3 2" xfId="36401"/>
    <cellStyle name="RowTitles-Detail 4 2 4 5 3 3 2 2" xfId="36402"/>
    <cellStyle name="RowTitles-Detail 4 2 4 5 3 4" xfId="36403"/>
    <cellStyle name="RowTitles-Detail 4 2 4 5 3 4 2" xfId="36404"/>
    <cellStyle name="RowTitles-Detail 4 2 4 5 3 5" xfId="36405"/>
    <cellStyle name="RowTitles-Detail 4 2 4 5 4" xfId="36406"/>
    <cellStyle name="RowTitles-Detail 4 2 4 5 4 2" xfId="36407"/>
    <cellStyle name="RowTitles-Detail 4 2 4 5 4 2 2" xfId="36408"/>
    <cellStyle name="RowTitles-Detail 4 2 4 5 4 3" xfId="36409"/>
    <cellStyle name="RowTitles-Detail 4 2 4 5 5" xfId="36410"/>
    <cellStyle name="RowTitles-Detail 4 2 4 5 5 2" xfId="36411"/>
    <cellStyle name="RowTitles-Detail 4 2 4 5 5 2 2" xfId="36412"/>
    <cellStyle name="RowTitles-Detail 4 2 4 5 6" xfId="36413"/>
    <cellStyle name="RowTitles-Detail 4 2 4 5 6 2" xfId="36414"/>
    <cellStyle name="RowTitles-Detail 4 2 4 5 7" xfId="36415"/>
    <cellStyle name="RowTitles-Detail 4 2 4 6" xfId="36416"/>
    <cellStyle name="RowTitles-Detail 4 2 4 6 2" xfId="36417"/>
    <cellStyle name="RowTitles-Detail 4 2 4 6 2 2" xfId="36418"/>
    <cellStyle name="RowTitles-Detail 4 2 4 6 2 2 2" xfId="36419"/>
    <cellStyle name="RowTitles-Detail 4 2 4 6 2 2 2 2" xfId="36420"/>
    <cellStyle name="RowTitles-Detail 4 2 4 6 2 2 3" xfId="36421"/>
    <cellStyle name="RowTitles-Detail 4 2 4 6 2 3" xfId="36422"/>
    <cellStyle name="RowTitles-Detail 4 2 4 6 2 3 2" xfId="36423"/>
    <cellStyle name="RowTitles-Detail 4 2 4 6 2 3 2 2" xfId="36424"/>
    <cellStyle name="RowTitles-Detail 4 2 4 6 2 4" xfId="36425"/>
    <cellStyle name="RowTitles-Detail 4 2 4 6 2 4 2" xfId="36426"/>
    <cellStyle name="RowTitles-Detail 4 2 4 6 2 5" xfId="36427"/>
    <cellStyle name="RowTitles-Detail 4 2 4 6 3" xfId="36428"/>
    <cellStyle name="RowTitles-Detail 4 2 4 6 3 2" xfId="36429"/>
    <cellStyle name="RowTitles-Detail 4 2 4 6 3 2 2" xfId="36430"/>
    <cellStyle name="RowTitles-Detail 4 2 4 6 3 2 2 2" xfId="36431"/>
    <cellStyle name="RowTitles-Detail 4 2 4 6 3 2 3" xfId="36432"/>
    <cellStyle name="RowTitles-Detail 4 2 4 6 3 3" xfId="36433"/>
    <cellStyle name="RowTitles-Detail 4 2 4 6 3 3 2" xfId="36434"/>
    <cellStyle name="RowTitles-Detail 4 2 4 6 3 3 2 2" xfId="36435"/>
    <cellStyle name="RowTitles-Detail 4 2 4 6 3 4" xfId="36436"/>
    <cellStyle name="RowTitles-Detail 4 2 4 6 3 4 2" xfId="36437"/>
    <cellStyle name="RowTitles-Detail 4 2 4 6 3 5" xfId="36438"/>
    <cellStyle name="RowTitles-Detail 4 2 4 6 4" xfId="36439"/>
    <cellStyle name="RowTitles-Detail 4 2 4 6 4 2" xfId="36440"/>
    <cellStyle name="RowTitles-Detail 4 2 4 6 4 2 2" xfId="36441"/>
    <cellStyle name="RowTitles-Detail 4 2 4 6 4 3" xfId="36442"/>
    <cellStyle name="RowTitles-Detail 4 2 4 6 5" xfId="36443"/>
    <cellStyle name="RowTitles-Detail 4 2 4 6 5 2" xfId="36444"/>
    <cellStyle name="RowTitles-Detail 4 2 4 6 5 2 2" xfId="36445"/>
    <cellStyle name="RowTitles-Detail 4 2 4 6 6" xfId="36446"/>
    <cellStyle name="RowTitles-Detail 4 2 4 6 6 2" xfId="36447"/>
    <cellStyle name="RowTitles-Detail 4 2 4 6 7" xfId="36448"/>
    <cellStyle name="RowTitles-Detail 4 2 4 7" xfId="36449"/>
    <cellStyle name="RowTitles-Detail 4 2 4 7 2" xfId="36450"/>
    <cellStyle name="RowTitles-Detail 4 2 4 7 2 2" xfId="36451"/>
    <cellStyle name="RowTitles-Detail 4 2 4 7 2 2 2" xfId="36452"/>
    <cellStyle name="RowTitles-Detail 4 2 4 7 2 3" xfId="36453"/>
    <cellStyle name="RowTitles-Detail 4 2 4 7 3" xfId="36454"/>
    <cellStyle name="RowTitles-Detail 4 2 4 7 3 2" xfId="36455"/>
    <cellStyle name="RowTitles-Detail 4 2 4 7 3 2 2" xfId="36456"/>
    <cellStyle name="RowTitles-Detail 4 2 4 7 4" xfId="36457"/>
    <cellStyle name="RowTitles-Detail 4 2 4 7 4 2" xfId="36458"/>
    <cellStyle name="RowTitles-Detail 4 2 4 7 5" xfId="36459"/>
    <cellStyle name="RowTitles-Detail 4 2 4 8" xfId="36460"/>
    <cellStyle name="RowTitles-Detail 4 2 4 8 2" xfId="36461"/>
    <cellStyle name="RowTitles-Detail 4 2 4 8 2 2" xfId="36462"/>
    <cellStyle name="RowTitles-Detail 4 2 4 8 2 2 2" xfId="36463"/>
    <cellStyle name="RowTitles-Detail 4 2 4 8 2 3" xfId="36464"/>
    <cellStyle name="RowTitles-Detail 4 2 4 8 3" xfId="36465"/>
    <cellStyle name="RowTitles-Detail 4 2 4 8 3 2" xfId="36466"/>
    <cellStyle name="RowTitles-Detail 4 2 4 8 3 2 2" xfId="36467"/>
    <cellStyle name="RowTitles-Detail 4 2 4 8 4" xfId="36468"/>
    <cellStyle name="RowTitles-Detail 4 2 4 8 4 2" xfId="36469"/>
    <cellStyle name="RowTitles-Detail 4 2 4 8 5" xfId="36470"/>
    <cellStyle name="RowTitles-Detail 4 2 4 9" xfId="36471"/>
    <cellStyle name="RowTitles-Detail 4 2 4 9 2" xfId="36472"/>
    <cellStyle name="RowTitles-Detail 4 2 4 9 2 2" xfId="36473"/>
    <cellStyle name="RowTitles-Detail 4 2 4_STUD aligned by INSTIT" xfId="36474"/>
    <cellStyle name="RowTitles-Detail 4 2 5" xfId="36475"/>
    <cellStyle name="RowTitles-Detail 4 2 5 2" xfId="36476"/>
    <cellStyle name="RowTitles-Detail 4 2 5 2 2" xfId="36477"/>
    <cellStyle name="RowTitles-Detail 4 2 5 2 2 2" xfId="36478"/>
    <cellStyle name="RowTitles-Detail 4 2 5 2 2 2 2" xfId="36479"/>
    <cellStyle name="RowTitles-Detail 4 2 5 2 2 2 2 2" xfId="36480"/>
    <cellStyle name="RowTitles-Detail 4 2 5 2 2 2 3" xfId="36481"/>
    <cellStyle name="RowTitles-Detail 4 2 5 2 2 3" xfId="36482"/>
    <cellStyle name="RowTitles-Detail 4 2 5 2 2 3 2" xfId="36483"/>
    <cellStyle name="RowTitles-Detail 4 2 5 2 2 3 2 2" xfId="36484"/>
    <cellStyle name="RowTitles-Detail 4 2 5 2 2 4" xfId="36485"/>
    <cellStyle name="RowTitles-Detail 4 2 5 2 2 4 2" xfId="36486"/>
    <cellStyle name="RowTitles-Detail 4 2 5 2 2 5" xfId="36487"/>
    <cellStyle name="RowTitles-Detail 4 2 5 2 3" xfId="36488"/>
    <cellStyle name="RowTitles-Detail 4 2 5 2 3 2" xfId="36489"/>
    <cellStyle name="RowTitles-Detail 4 2 5 2 3 2 2" xfId="36490"/>
    <cellStyle name="RowTitles-Detail 4 2 5 2 3 2 2 2" xfId="36491"/>
    <cellStyle name="RowTitles-Detail 4 2 5 2 3 2 3" xfId="36492"/>
    <cellStyle name="RowTitles-Detail 4 2 5 2 3 3" xfId="36493"/>
    <cellStyle name="RowTitles-Detail 4 2 5 2 3 3 2" xfId="36494"/>
    <cellStyle name="RowTitles-Detail 4 2 5 2 3 3 2 2" xfId="36495"/>
    <cellStyle name="RowTitles-Detail 4 2 5 2 3 4" xfId="36496"/>
    <cellStyle name="RowTitles-Detail 4 2 5 2 3 4 2" xfId="36497"/>
    <cellStyle name="RowTitles-Detail 4 2 5 2 3 5" xfId="36498"/>
    <cellStyle name="RowTitles-Detail 4 2 5 2 4" xfId="36499"/>
    <cellStyle name="RowTitles-Detail 4 2 5 2 4 2" xfId="36500"/>
    <cellStyle name="RowTitles-Detail 4 2 5 2 5" xfId="36501"/>
    <cellStyle name="RowTitles-Detail 4 2 5 2 5 2" xfId="36502"/>
    <cellStyle name="RowTitles-Detail 4 2 5 2 5 2 2" xfId="36503"/>
    <cellStyle name="RowTitles-Detail 4 2 5 2 5 3" xfId="36504"/>
    <cellStyle name="RowTitles-Detail 4 2 5 2 6" xfId="36505"/>
    <cellStyle name="RowTitles-Detail 4 2 5 2 6 2" xfId="36506"/>
    <cellStyle name="RowTitles-Detail 4 2 5 2 6 2 2" xfId="36507"/>
    <cellStyle name="RowTitles-Detail 4 2 5 3" xfId="36508"/>
    <cellStyle name="RowTitles-Detail 4 2 5 3 2" xfId="36509"/>
    <cellStyle name="RowTitles-Detail 4 2 5 3 2 2" xfId="36510"/>
    <cellStyle name="RowTitles-Detail 4 2 5 3 2 2 2" xfId="36511"/>
    <cellStyle name="RowTitles-Detail 4 2 5 3 2 2 2 2" xfId="36512"/>
    <cellStyle name="RowTitles-Detail 4 2 5 3 2 2 3" xfId="36513"/>
    <cellStyle name="RowTitles-Detail 4 2 5 3 2 3" xfId="36514"/>
    <cellStyle name="RowTitles-Detail 4 2 5 3 2 3 2" xfId="36515"/>
    <cellStyle name="RowTitles-Detail 4 2 5 3 2 3 2 2" xfId="36516"/>
    <cellStyle name="RowTitles-Detail 4 2 5 3 2 4" xfId="36517"/>
    <cellStyle name="RowTitles-Detail 4 2 5 3 2 4 2" xfId="36518"/>
    <cellStyle name="RowTitles-Detail 4 2 5 3 2 5" xfId="36519"/>
    <cellStyle name="RowTitles-Detail 4 2 5 3 3" xfId="36520"/>
    <cellStyle name="RowTitles-Detail 4 2 5 3 3 2" xfId="36521"/>
    <cellStyle name="RowTitles-Detail 4 2 5 3 3 2 2" xfId="36522"/>
    <cellStyle name="RowTitles-Detail 4 2 5 3 3 2 2 2" xfId="36523"/>
    <cellStyle name="RowTitles-Detail 4 2 5 3 3 2 3" xfId="36524"/>
    <cellStyle name="RowTitles-Detail 4 2 5 3 3 3" xfId="36525"/>
    <cellStyle name="RowTitles-Detail 4 2 5 3 3 3 2" xfId="36526"/>
    <cellStyle name="RowTitles-Detail 4 2 5 3 3 3 2 2" xfId="36527"/>
    <cellStyle name="RowTitles-Detail 4 2 5 3 3 4" xfId="36528"/>
    <cellStyle name="RowTitles-Detail 4 2 5 3 3 4 2" xfId="36529"/>
    <cellStyle name="RowTitles-Detail 4 2 5 3 3 5" xfId="36530"/>
    <cellStyle name="RowTitles-Detail 4 2 5 3 4" xfId="36531"/>
    <cellStyle name="RowTitles-Detail 4 2 5 3 4 2" xfId="36532"/>
    <cellStyle name="RowTitles-Detail 4 2 5 3 5" xfId="36533"/>
    <cellStyle name="RowTitles-Detail 4 2 5 3 5 2" xfId="36534"/>
    <cellStyle name="RowTitles-Detail 4 2 5 3 5 2 2" xfId="36535"/>
    <cellStyle name="RowTitles-Detail 4 2 5 3 6" xfId="36536"/>
    <cellStyle name="RowTitles-Detail 4 2 5 3 6 2" xfId="36537"/>
    <cellStyle name="RowTitles-Detail 4 2 5 3 7" xfId="36538"/>
    <cellStyle name="RowTitles-Detail 4 2 5 4" xfId="36539"/>
    <cellStyle name="RowTitles-Detail 4 2 5 4 2" xfId="36540"/>
    <cellStyle name="RowTitles-Detail 4 2 5 4 2 2" xfId="36541"/>
    <cellStyle name="RowTitles-Detail 4 2 5 4 2 2 2" xfId="36542"/>
    <cellStyle name="RowTitles-Detail 4 2 5 4 2 2 2 2" xfId="36543"/>
    <cellStyle name="RowTitles-Detail 4 2 5 4 2 2 3" xfId="36544"/>
    <cellStyle name="RowTitles-Detail 4 2 5 4 2 3" xfId="36545"/>
    <cellStyle name="RowTitles-Detail 4 2 5 4 2 3 2" xfId="36546"/>
    <cellStyle name="RowTitles-Detail 4 2 5 4 2 3 2 2" xfId="36547"/>
    <cellStyle name="RowTitles-Detail 4 2 5 4 2 4" xfId="36548"/>
    <cellStyle name="RowTitles-Detail 4 2 5 4 2 4 2" xfId="36549"/>
    <cellStyle name="RowTitles-Detail 4 2 5 4 2 5" xfId="36550"/>
    <cellStyle name="RowTitles-Detail 4 2 5 4 3" xfId="36551"/>
    <cellStyle name="RowTitles-Detail 4 2 5 4 3 2" xfId="36552"/>
    <cellStyle name="RowTitles-Detail 4 2 5 4 3 2 2" xfId="36553"/>
    <cellStyle name="RowTitles-Detail 4 2 5 4 3 2 2 2" xfId="36554"/>
    <cellStyle name="RowTitles-Detail 4 2 5 4 3 2 3" xfId="36555"/>
    <cellStyle name="RowTitles-Detail 4 2 5 4 3 3" xfId="36556"/>
    <cellStyle name="RowTitles-Detail 4 2 5 4 3 3 2" xfId="36557"/>
    <cellStyle name="RowTitles-Detail 4 2 5 4 3 3 2 2" xfId="36558"/>
    <cellStyle name="RowTitles-Detail 4 2 5 4 3 4" xfId="36559"/>
    <cellStyle name="RowTitles-Detail 4 2 5 4 3 4 2" xfId="36560"/>
    <cellStyle name="RowTitles-Detail 4 2 5 4 3 5" xfId="36561"/>
    <cellStyle name="RowTitles-Detail 4 2 5 4 4" xfId="36562"/>
    <cellStyle name="RowTitles-Detail 4 2 5 4 4 2" xfId="36563"/>
    <cellStyle name="RowTitles-Detail 4 2 5 4 5" xfId="36564"/>
    <cellStyle name="RowTitles-Detail 4 2 5 4 5 2" xfId="36565"/>
    <cellStyle name="RowTitles-Detail 4 2 5 4 5 2 2" xfId="36566"/>
    <cellStyle name="RowTitles-Detail 4 2 5 4 5 3" xfId="36567"/>
    <cellStyle name="RowTitles-Detail 4 2 5 4 6" xfId="36568"/>
    <cellStyle name="RowTitles-Detail 4 2 5 4 6 2" xfId="36569"/>
    <cellStyle name="RowTitles-Detail 4 2 5 4 6 2 2" xfId="36570"/>
    <cellStyle name="RowTitles-Detail 4 2 5 4 7" xfId="36571"/>
    <cellStyle name="RowTitles-Detail 4 2 5 4 7 2" xfId="36572"/>
    <cellStyle name="RowTitles-Detail 4 2 5 4 8" xfId="36573"/>
    <cellStyle name="RowTitles-Detail 4 2 5 5" xfId="36574"/>
    <cellStyle name="RowTitles-Detail 4 2 5 5 2" xfId="36575"/>
    <cellStyle name="RowTitles-Detail 4 2 5 5 2 2" xfId="36576"/>
    <cellStyle name="RowTitles-Detail 4 2 5 5 2 2 2" xfId="36577"/>
    <cellStyle name="RowTitles-Detail 4 2 5 5 2 2 2 2" xfId="36578"/>
    <cellStyle name="RowTitles-Detail 4 2 5 5 2 2 3" xfId="36579"/>
    <cellStyle name="RowTitles-Detail 4 2 5 5 2 3" xfId="36580"/>
    <cellStyle name="RowTitles-Detail 4 2 5 5 2 3 2" xfId="36581"/>
    <cellStyle name="RowTitles-Detail 4 2 5 5 2 3 2 2" xfId="36582"/>
    <cellStyle name="RowTitles-Detail 4 2 5 5 2 4" xfId="36583"/>
    <cellStyle name="RowTitles-Detail 4 2 5 5 2 4 2" xfId="36584"/>
    <cellStyle name="RowTitles-Detail 4 2 5 5 2 5" xfId="36585"/>
    <cellStyle name="RowTitles-Detail 4 2 5 5 3" xfId="36586"/>
    <cellStyle name="RowTitles-Detail 4 2 5 5 3 2" xfId="36587"/>
    <cellStyle name="RowTitles-Detail 4 2 5 5 3 2 2" xfId="36588"/>
    <cellStyle name="RowTitles-Detail 4 2 5 5 3 2 2 2" xfId="36589"/>
    <cellStyle name="RowTitles-Detail 4 2 5 5 3 2 3" xfId="36590"/>
    <cellStyle name="RowTitles-Detail 4 2 5 5 3 3" xfId="36591"/>
    <cellStyle name="RowTitles-Detail 4 2 5 5 3 3 2" xfId="36592"/>
    <cellStyle name="RowTitles-Detail 4 2 5 5 3 3 2 2" xfId="36593"/>
    <cellStyle name="RowTitles-Detail 4 2 5 5 3 4" xfId="36594"/>
    <cellStyle name="RowTitles-Detail 4 2 5 5 3 4 2" xfId="36595"/>
    <cellStyle name="RowTitles-Detail 4 2 5 5 3 5" xfId="36596"/>
    <cellStyle name="RowTitles-Detail 4 2 5 5 4" xfId="36597"/>
    <cellStyle name="RowTitles-Detail 4 2 5 5 4 2" xfId="36598"/>
    <cellStyle name="RowTitles-Detail 4 2 5 5 4 2 2" xfId="36599"/>
    <cellStyle name="RowTitles-Detail 4 2 5 5 4 3" xfId="36600"/>
    <cellStyle name="RowTitles-Detail 4 2 5 5 5" xfId="36601"/>
    <cellStyle name="RowTitles-Detail 4 2 5 5 5 2" xfId="36602"/>
    <cellStyle name="RowTitles-Detail 4 2 5 5 5 2 2" xfId="36603"/>
    <cellStyle name="RowTitles-Detail 4 2 5 5 6" xfId="36604"/>
    <cellStyle name="RowTitles-Detail 4 2 5 5 6 2" xfId="36605"/>
    <cellStyle name="RowTitles-Detail 4 2 5 5 7" xfId="36606"/>
    <cellStyle name="RowTitles-Detail 4 2 5 6" xfId="36607"/>
    <cellStyle name="RowTitles-Detail 4 2 5 6 2" xfId="36608"/>
    <cellStyle name="RowTitles-Detail 4 2 5 6 2 2" xfId="36609"/>
    <cellStyle name="RowTitles-Detail 4 2 5 6 2 2 2" xfId="36610"/>
    <cellStyle name="RowTitles-Detail 4 2 5 6 2 2 2 2" xfId="36611"/>
    <cellStyle name="RowTitles-Detail 4 2 5 6 2 2 3" xfId="36612"/>
    <cellStyle name="RowTitles-Detail 4 2 5 6 2 3" xfId="36613"/>
    <cellStyle name="RowTitles-Detail 4 2 5 6 2 3 2" xfId="36614"/>
    <cellStyle name="RowTitles-Detail 4 2 5 6 2 3 2 2" xfId="36615"/>
    <cellStyle name="RowTitles-Detail 4 2 5 6 2 4" xfId="36616"/>
    <cellStyle name="RowTitles-Detail 4 2 5 6 2 4 2" xfId="36617"/>
    <cellStyle name="RowTitles-Detail 4 2 5 6 2 5" xfId="36618"/>
    <cellStyle name="RowTitles-Detail 4 2 5 6 3" xfId="36619"/>
    <cellStyle name="RowTitles-Detail 4 2 5 6 3 2" xfId="36620"/>
    <cellStyle name="RowTitles-Detail 4 2 5 6 3 2 2" xfId="36621"/>
    <cellStyle name="RowTitles-Detail 4 2 5 6 3 2 2 2" xfId="36622"/>
    <cellStyle name="RowTitles-Detail 4 2 5 6 3 2 3" xfId="36623"/>
    <cellStyle name="RowTitles-Detail 4 2 5 6 3 3" xfId="36624"/>
    <cellStyle name="RowTitles-Detail 4 2 5 6 3 3 2" xfId="36625"/>
    <cellStyle name="RowTitles-Detail 4 2 5 6 3 3 2 2" xfId="36626"/>
    <cellStyle name="RowTitles-Detail 4 2 5 6 3 4" xfId="36627"/>
    <cellStyle name="RowTitles-Detail 4 2 5 6 3 4 2" xfId="36628"/>
    <cellStyle name="RowTitles-Detail 4 2 5 6 3 5" xfId="36629"/>
    <cellStyle name="RowTitles-Detail 4 2 5 6 4" xfId="36630"/>
    <cellStyle name="RowTitles-Detail 4 2 5 6 4 2" xfId="36631"/>
    <cellStyle name="RowTitles-Detail 4 2 5 6 4 2 2" xfId="36632"/>
    <cellStyle name="RowTitles-Detail 4 2 5 6 4 3" xfId="36633"/>
    <cellStyle name="RowTitles-Detail 4 2 5 6 5" xfId="36634"/>
    <cellStyle name="RowTitles-Detail 4 2 5 6 5 2" xfId="36635"/>
    <cellStyle name="RowTitles-Detail 4 2 5 6 5 2 2" xfId="36636"/>
    <cellStyle name="RowTitles-Detail 4 2 5 6 6" xfId="36637"/>
    <cellStyle name="RowTitles-Detail 4 2 5 6 6 2" xfId="36638"/>
    <cellStyle name="RowTitles-Detail 4 2 5 6 7" xfId="36639"/>
    <cellStyle name="RowTitles-Detail 4 2 5 7" xfId="36640"/>
    <cellStyle name="RowTitles-Detail 4 2 5 7 2" xfId="36641"/>
    <cellStyle name="RowTitles-Detail 4 2 5 7 2 2" xfId="36642"/>
    <cellStyle name="RowTitles-Detail 4 2 5 7 2 2 2" xfId="36643"/>
    <cellStyle name="RowTitles-Detail 4 2 5 7 2 3" xfId="36644"/>
    <cellStyle name="RowTitles-Detail 4 2 5 7 3" xfId="36645"/>
    <cellStyle name="RowTitles-Detail 4 2 5 7 3 2" xfId="36646"/>
    <cellStyle name="RowTitles-Detail 4 2 5 7 3 2 2" xfId="36647"/>
    <cellStyle name="RowTitles-Detail 4 2 5 7 4" xfId="36648"/>
    <cellStyle name="RowTitles-Detail 4 2 5 7 4 2" xfId="36649"/>
    <cellStyle name="RowTitles-Detail 4 2 5 7 5" xfId="36650"/>
    <cellStyle name="RowTitles-Detail 4 2 5 8" xfId="36651"/>
    <cellStyle name="RowTitles-Detail 4 2 5 8 2" xfId="36652"/>
    <cellStyle name="RowTitles-Detail 4 2 5 9" xfId="36653"/>
    <cellStyle name="RowTitles-Detail 4 2 5 9 2" xfId="36654"/>
    <cellStyle name="RowTitles-Detail 4 2 5 9 2 2" xfId="36655"/>
    <cellStyle name="RowTitles-Detail 4 2 5_STUD aligned by INSTIT" xfId="36656"/>
    <cellStyle name="RowTitles-Detail 4 2 6" xfId="36657"/>
    <cellStyle name="RowTitles-Detail 4 2 6 2" xfId="36658"/>
    <cellStyle name="RowTitles-Detail 4 2 6 2 2" xfId="36659"/>
    <cellStyle name="RowTitles-Detail 4 2 6 2 2 2" xfId="36660"/>
    <cellStyle name="RowTitles-Detail 4 2 6 2 2 2 2" xfId="36661"/>
    <cellStyle name="RowTitles-Detail 4 2 6 2 2 3" xfId="36662"/>
    <cellStyle name="RowTitles-Detail 4 2 6 2 3" xfId="36663"/>
    <cellStyle name="RowTitles-Detail 4 2 6 2 3 2" xfId="36664"/>
    <cellStyle name="RowTitles-Detail 4 2 6 2 3 2 2" xfId="36665"/>
    <cellStyle name="RowTitles-Detail 4 2 6 2 4" xfId="36666"/>
    <cellStyle name="RowTitles-Detail 4 2 6 2 4 2" xfId="36667"/>
    <cellStyle name="RowTitles-Detail 4 2 6 2 5" xfId="36668"/>
    <cellStyle name="RowTitles-Detail 4 2 6 3" xfId="36669"/>
    <cellStyle name="RowTitles-Detail 4 2 6 3 2" xfId="36670"/>
    <cellStyle name="RowTitles-Detail 4 2 6 3 2 2" xfId="36671"/>
    <cellStyle name="RowTitles-Detail 4 2 6 3 2 2 2" xfId="36672"/>
    <cellStyle name="RowTitles-Detail 4 2 6 3 2 3" xfId="36673"/>
    <cellStyle name="RowTitles-Detail 4 2 6 3 3" xfId="36674"/>
    <cellStyle name="RowTitles-Detail 4 2 6 3 3 2" xfId="36675"/>
    <cellStyle name="RowTitles-Detail 4 2 6 3 3 2 2" xfId="36676"/>
    <cellStyle name="RowTitles-Detail 4 2 6 3 4" xfId="36677"/>
    <cellStyle name="RowTitles-Detail 4 2 6 3 4 2" xfId="36678"/>
    <cellStyle name="RowTitles-Detail 4 2 6 3 5" xfId="36679"/>
    <cellStyle name="RowTitles-Detail 4 2 6 4" xfId="36680"/>
    <cellStyle name="RowTitles-Detail 4 2 6 4 2" xfId="36681"/>
    <cellStyle name="RowTitles-Detail 4 2 6 5" xfId="36682"/>
    <cellStyle name="RowTitles-Detail 4 2 6 5 2" xfId="36683"/>
    <cellStyle name="RowTitles-Detail 4 2 6 5 2 2" xfId="36684"/>
    <cellStyle name="RowTitles-Detail 4 2 6 5 3" xfId="36685"/>
    <cellStyle name="RowTitles-Detail 4 2 6 6" xfId="36686"/>
    <cellStyle name="RowTitles-Detail 4 2 6 6 2" xfId="36687"/>
    <cellStyle name="RowTitles-Detail 4 2 6 6 2 2" xfId="36688"/>
    <cellStyle name="RowTitles-Detail 4 2 7" xfId="36689"/>
    <cellStyle name="RowTitles-Detail 4 2 7 2" xfId="36690"/>
    <cellStyle name="RowTitles-Detail 4 2 7 2 2" xfId="36691"/>
    <cellStyle name="RowTitles-Detail 4 2 7 2 2 2" xfId="36692"/>
    <cellStyle name="RowTitles-Detail 4 2 7 2 2 2 2" xfId="36693"/>
    <cellStyle name="RowTitles-Detail 4 2 7 2 2 3" xfId="36694"/>
    <cellStyle name="RowTitles-Detail 4 2 7 2 3" xfId="36695"/>
    <cellStyle name="RowTitles-Detail 4 2 7 2 3 2" xfId="36696"/>
    <cellStyle name="RowTitles-Detail 4 2 7 2 3 2 2" xfId="36697"/>
    <cellStyle name="RowTitles-Detail 4 2 7 2 4" xfId="36698"/>
    <cellStyle name="RowTitles-Detail 4 2 7 2 4 2" xfId="36699"/>
    <cellStyle name="RowTitles-Detail 4 2 7 2 5" xfId="36700"/>
    <cellStyle name="RowTitles-Detail 4 2 7 3" xfId="36701"/>
    <cellStyle name="RowTitles-Detail 4 2 7 3 2" xfId="36702"/>
    <cellStyle name="RowTitles-Detail 4 2 7 3 2 2" xfId="36703"/>
    <cellStyle name="RowTitles-Detail 4 2 7 3 2 2 2" xfId="36704"/>
    <cellStyle name="RowTitles-Detail 4 2 7 3 2 3" xfId="36705"/>
    <cellStyle name="RowTitles-Detail 4 2 7 3 3" xfId="36706"/>
    <cellStyle name="RowTitles-Detail 4 2 7 3 3 2" xfId="36707"/>
    <cellStyle name="RowTitles-Detail 4 2 7 3 3 2 2" xfId="36708"/>
    <cellStyle name="RowTitles-Detail 4 2 7 3 4" xfId="36709"/>
    <cellStyle name="RowTitles-Detail 4 2 7 3 4 2" xfId="36710"/>
    <cellStyle name="RowTitles-Detail 4 2 7 3 5" xfId="36711"/>
    <cellStyle name="RowTitles-Detail 4 2 7 4" xfId="36712"/>
    <cellStyle name="RowTitles-Detail 4 2 7 4 2" xfId="36713"/>
    <cellStyle name="RowTitles-Detail 4 2 7 5" xfId="36714"/>
    <cellStyle name="RowTitles-Detail 4 2 7 5 2" xfId="36715"/>
    <cellStyle name="RowTitles-Detail 4 2 7 5 2 2" xfId="36716"/>
    <cellStyle name="RowTitles-Detail 4 2 7 6" xfId="36717"/>
    <cellStyle name="RowTitles-Detail 4 2 7 6 2" xfId="36718"/>
    <cellStyle name="RowTitles-Detail 4 2 7 7" xfId="36719"/>
    <cellStyle name="RowTitles-Detail 4 2 8" xfId="36720"/>
    <cellStyle name="RowTitles-Detail 4 2 8 2" xfId="36721"/>
    <cellStyle name="RowTitles-Detail 4 2 8 2 2" xfId="36722"/>
    <cellStyle name="RowTitles-Detail 4 2 8 2 2 2" xfId="36723"/>
    <cellStyle name="RowTitles-Detail 4 2 8 2 2 2 2" xfId="36724"/>
    <cellStyle name="RowTitles-Detail 4 2 8 2 2 3" xfId="36725"/>
    <cellStyle name="RowTitles-Detail 4 2 8 2 3" xfId="36726"/>
    <cellStyle name="RowTitles-Detail 4 2 8 2 3 2" xfId="36727"/>
    <cellStyle name="RowTitles-Detail 4 2 8 2 3 2 2" xfId="36728"/>
    <cellStyle name="RowTitles-Detail 4 2 8 2 4" xfId="36729"/>
    <cellStyle name="RowTitles-Detail 4 2 8 2 4 2" xfId="36730"/>
    <cellStyle name="RowTitles-Detail 4 2 8 2 5" xfId="36731"/>
    <cellStyle name="RowTitles-Detail 4 2 8 3" xfId="36732"/>
    <cellStyle name="RowTitles-Detail 4 2 8 3 2" xfId="36733"/>
    <cellStyle name="RowTitles-Detail 4 2 8 3 2 2" xfId="36734"/>
    <cellStyle name="RowTitles-Detail 4 2 8 3 2 2 2" xfId="36735"/>
    <cellStyle name="RowTitles-Detail 4 2 8 3 2 3" xfId="36736"/>
    <cellStyle name="RowTitles-Detail 4 2 8 3 3" xfId="36737"/>
    <cellStyle name="RowTitles-Detail 4 2 8 3 3 2" xfId="36738"/>
    <cellStyle name="RowTitles-Detail 4 2 8 3 3 2 2" xfId="36739"/>
    <cellStyle name="RowTitles-Detail 4 2 8 3 4" xfId="36740"/>
    <cellStyle name="RowTitles-Detail 4 2 8 3 4 2" xfId="36741"/>
    <cellStyle name="RowTitles-Detail 4 2 8 3 5" xfId="36742"/>
    <cellStyle name="RowTitles-Detail 4 2 8 4" xfId="36743"/>
    <cellStyle name="RowTitles-Detail 4 2 8 4 2" xfId="36744"/>
    <cellStyle name="RowTitles-Detail 4 2 8 5" xfId="36745"/>
    <cellStyle name="RowTitles-Detail 4 2 8 5 2" xfId="36746"/>
    <cellStyle name="RowTitles-Detail 4 2 8 5 2 2" xfId="36747"/>
    <cellStyle name="RowTitles-Detail 4 2 8 5 3" xfId="36748"/>
    <cellStyle name="RowTitles-Detail 4 2 8 6" xfId="36749"/>
    <cellStyle name="RowTitles-Detail 4 2 8 6 2" xfId="36750"/>
    <cellStyle name="RowTitles-Detail 4 2 8 6 2 2" xfId="36751"/>
    <cellStyle name="RowTitles-Detail 4 2 8 7" xfId="36752"/>
    <cellStyle name="RowTitles-Detail 4 2 8 7 2" xfId="36753"/>
    <cellStyle name="RowTitles-Detail 4 2 8 8" xfId="36754"/>
    <cellStyle name="RowTitles-Detail 4 2 9" xfId="36755"/>
    <cellStyle name="RowTitles-Detail 4 2 9 2" xfId="36756"/>
    <cellStyle name="RowTitles-Detail 4 2 9 2 2" xfId="36757"/>
    <cellStyle name="RowTitles-Detail 4 2 9 2 2 2" xfId="36758"/>
    <cellStyle name="RowTitles-Detail 4 2 9 2 2 2 2" xfId="36759"/>
    <cellStyle name="RowTitles-Detail 4 2 9 2 2 3" xfId="36760"/>
    <cellStyle name="RowTitles-Detail 4 2 9 2 3" xfId="36761"/>
    <cellStyle name="RowTitles-Detail 4 2 9 2 3 2" xfId="36762"/>
    <cellStyle name="RowTitles-Detail 4 2 9 2 3 2 2" xfId="36763"/>
    <cellStyle name="RowTitles-Detail 4 2 9 2 4" xfId="36764"/>
    <cellStyle name="RowTitles-Detail 4 2 9 2 4 2" xfId="36765"/>
    <cellStyle name="RowTitles-Detail 4 2 9 2 5" xfId="36766"/>
    <cellStyle name="RowTitles-Detail 4 2 9 3" xfId="36767"/>
    <cellStyle name="RowTitles-Detail 4 2 9 3 2" xfId="36768"/>
    <cellStyle name="RowTitles-Detail 4 2 9 3 2 2" xfId="36769"/>
    <cellStyle name="RowTitles-Detail 4 2 9 3 2 2 2" xfId="36770"/>
    <cellStyle name="RowTitles-Detail 4 2 9 3 2 3" xfId="36771"/>
    <cellStyle name="RowTitles-Detail 4 2 9 3 3" xfId="36772"/>
    <cellStyle name="RowTitles-Detail 4 2 9 3 3 2" xfId="36773"/>
    <cellStyle name="RowTitles-Detail 4 2 9 3 3 2 2" xfId="36774"/>
    <cellStyle name="RowTitles-Detail 4 2 9 3 4" xfId="36775"/>
    <cellStyle name="RowTitles-Detail 4 2 9 3 4 2" xfId="36776"/>
    <cellStyle name="RowTitles-Detail 4 2 9 3 5" xfId="36777"/>
    <cellStyle name="RowTitles-Detail 4 2 9 4" xfId="36778"/>
    <cellStyle name="RowTitles-Detail 4 2 9 4 2" xfId="36779"/>
    <cellStyle name="RowTitles-Detail 4 2 9 4 2 2" xfId="36780"/>
    <cellStyle name="RowTitles-Detail 4 2 9 4 3" xfId="36781"/>
    <cellStyle name="RowTitles-Detail 4 2 9 5" xfId="36782"/>
    <cellStyle name="RowTitles-Detail 4 2 9 5 2" xfId="36783"/>
    <cellStyle name="RowTitles-Detail 4 2 9 5 2 2" xfId="36784"/>
    <cellStyle name="RowTitles-Detail 4 2 9 6" xfId="36785"/>
    <cellStyle name="RowTitles-Detail 4 2 9 6 2" xfId="36786"/>
    <cellStyle name="RowTitles-Detail 4 2 9 7" xfId="36787"/>
    <cellStyle name="RowTitles-Detail 4 2_STUD aligned by INSTIT" xfId="36788"/>
    <cellStyle name="RowTitles-Detail 4 3" xfId="36789"/>
    <cellStyle name="RowTitles-Detail 4 3 10" xfId="36790"/>
    <cellStyle name="RowTitles-Detail 4 3 10 2" xfId="36791"/>
    <cellStyle name="RowTitles-Detail 4 3 10 2 2" xfId="36792"/>
    <cellStyle name="RowTitles-Detail 4 3 10 2 2 2" xfId="36793"/>
    <cellStyle name="RowTitles-Detail 4 3 10 2 3" xfId="36794"/>
    <cellStyle name="RowTitles-Detail 4 3 10 3" xfId="36795"/>
    <cellStyle name="RowTitles-Detail 4 3 10 3 2" xfId="36796"/>
    <cellStyle name="RowTitles-Detail 4 3 10 3 2 2" xfId="36797"/>
    <cellStyle name="RowTitles-Detail 4 3 10 4" xfId="36798"/>
    <cellStyle name="RowTitles-Detail 4 3 10 4 2" xfId="36799"/>
    <cellStyle name="RowTitles-Detail 4 3 10 5" xfId="36800"/>
    <cellStyle name="RowTitles-Detail 4 3 11" xfId="36801"/>
    <cellStyle name="RowTitles-Detail 4 3 11 2" xfId="36802"/>
    <cellStyle name="RowTitles-Detail 4 3 12" xfId="36803"/>
    <cellStyle name="RowTitles-Detail 4 3 12 2" xfId="36804"/>
    <cellStyle name="RowTitles-Detail 4 3 12 2 2" xfId="36805"/>
    <cellStyle name="RowTitles-Detail 4 3 2" xfId="36806"/>
    <cellStyle name="RowTitles-Detail 4 3 2 2" xfId="36807"/>
    <cellStyle name="RowTitles-Detail 4 3 2 2 2" xfId="36808"/>
    <cellStyle name="RowTitles-Detail 4 3 2 2 2 2" xfId="36809"/>
    <cellStyle name="RowTitles-Detail 4 3 2 2 2 2 2" xfId="36810"/>
    <cellStyle name="RowTitles-Detail 4 3 2 2 2 2 2 2" xfId="36811"/>
    <cellStyle name="RowTitles-Detail 4 3 2 2 2 2 3" xfId="36812"/>
    <cellStyle name="RowTitles-Detail 4 3 2 2 2 3" xfId="36813"/>
    <cellStyle name="RowTitles-Detail 4 3 2 2 2 3 2" xfId="36814"/>
    <cellStyle name="RowTitles-Detail 4 3 2 2 2 3 2 2" xfId="36815"/>
    <cellStyle name="RowTitles-Detail 4 3 2 2 2 4" xfId="36816"/>
    <cellStyle name="RowTitles-Detail 4 3 2 2 2 4 2" xfId="36817"/>
    <cellStyle name="RowTitles-Detail 4 3 2 2 2 5" xfId="36818"/>
    <cellStyle name="RowTitles-Detail 4 3 2 2 3" xfId="36819"/>
    <cellStyle name="RowTitles-Detail 4 3 2 2 3 2" xfId="36820"/>
    <cellStyle name="RowTitles-Detail 4 3 2 2 3 2 2" xfId="36821"/>
    <cellStyle name="RowTitles-Detail 4 3 2 2 3 2 2 2" xfId="36822"/>
    <cellStyle name="RowTitles-Detail 4 3 2 2 3 2 3" xfId="36823"/>
    <cellStyle name="RowTitles-Detail 4 3 2 2 3 3" xfId="36824"/>
    <cellStyle name="RowTitles-Detail 4 3 2 2 3 3 2" xfId="36825"/>
    <cellStyle name="RowTitles-Detail 4 3 2 2 3 3 2 2" xfId="36826"/>
    <cellStyle name="RowTitles-Detail 4 3 2 2 3 4" xfId="36827"/>
    <cellStyle name="RowTitles-Detail 4 3 2 2 3 4 2" xfId="36828"/>
    <cellStyle name="RowTitles-Detail 4 3 2 2 3 5" xfId="36829"/>
    <cellStyle name="RowTitles-Detail 4 3 2 2 4" xfId="36830"/>
    <cellStyle name="RowTitles-Detail 4 3 2 2 4 2" xfId="36831"/>
    <cellStyle name="RowTitles-Detail 4 3 2 2 5" xfId="36832"/>
    <cellStyle name="RowTitles-Detail 4 3 2 2 5 2" xfId="36833"/>
    <cellStyle name="RowTitles-Detail 4 3 2 2 5 2 2" xfId="36834"/>
    <cellStyle name="RowTitles-Detail 4 3 2 3" xfId="36835"/>
    <cellStyle name="RowTitles-Detail 4 3 2 3 2" xfId="36836"/>
    <cellStyle name="RowTitles-Detail 4 3 2 3 2 2" xfId="36837"/>
    <cellStyle name="RowTitles-Detail 4 3 2 3 2 2 2" xfId="36838"/>
    <cellStyle name="RowTitles-Detail 4 3 2 3 2 2 2 2" xfId="36839"/>
    <cellStyle name="RowTitles-Detail 4 3 2 3 2 2 3" xfId="36840"/>
    <cellStyle name="RowTitles-Detail 4 3 2 3 2 3" xfId="36841"/>
    <cellStyle name="RowTitles-Detail 4 3 2 3 2 3 2" xfId="36842"/>
    <cellStyle name="RowTitles-Detail 4 3 2 3 2 3 2 2" xfId="36843"/>
    <cellStyle name="RowTitles-Detail 4 3 2 3 2 4" xfId="36844"/>
    <cellStyle name="RowTitles-Detail 4 3 2 3 2 4 2" xfId="36845"/>
    <cellStyle name="RowTitles-Detail 4 3 2 3 2 5" xfId="36846"/>
    <cellStyle name="RowTitles-Detail 4 3 2 3 3" xfId="36847"/>
    <cellStyle name="RowTitles-Detail 4 3 2 3 3 2" xfId="36848"/>
    <cellStyle name="RowTitles-Detail 4 3 2 3 3 2 2" xfId="36849"/>
    <cellStyle name="RowTitles-Detail 4 3 2 3 3 2 2 2" xfId="36850"/>
    <cellStyle name="RowTitles-Detail 4 3 2 3 3 2 3" xfId="36851"/>
    <cellStyle name="RowTitles-Detail 4 3 2 3 3 3" xfId="36852"/>
    <cellStyle name="RowTitles-Detail 4 3 2 3 3 3 2" xfId="36853"/>
    <cellStyle name="RowTitles-Detail 4 3 2 3 3 3 2 2" xfId="36854"/>
    <cellStyle name="RowTitles-Detail 4 3 2 3 3 4" xfId="36855"/>
    <cellStyle name="RowTitles-Detail 4 3 2 3 3 4 2" xfId="36856"/>
    <cellStyle name="RowTitles-Detail 4 3 2 3 3 5" xfId="36857"/>
    <cellStyle name="RowTitles-Detail 4 3 2 3 4" xfId="36858"/>
    <cellStyle name="RowTitles-Detail 4 3 2 3 4 2" xfId="36859"/>
    <cellStyle name="RowTitles-Detail 4 3 2 3 5" xfId="36860"/>
    <cellStyle name="RowTitles-Detail 4 3 2 3 5 2" xfId="36861"/>
    <cellStyle name="RowTitles-Detail 4 3 2 3 5 2 2" xfId="36862"/>
    <cellStyle name="RowTitles-Detail 4 3 2 3 5 3" xfId="36863"/>
    <cellStyle name="RowTitles-Detail 4 3 2 3 6" xfId="36864"/>
    <cellStyle name="RowTitles-Detail 4 3 2 3 6 2" xfId="36865"/>
    <cellStyle name="RowTitles-Detail 4 3 2 3 6 2 2" xfId="36866"/>
    <cellStyle name="RowTitles-Detail 4 3 2 3 7" xfId="36867"/>
    <cellStyle name="RowTitles-Detail 4 3 2 3 7 2" xfId="36868"/>
    <cellStyle name="RowTitles-Detail 4 3 2 3 8" xfId="36869"/>
    <cellStyle name="RowTitles-Detail 4 3 2 4" xfId="36870"/>
    <cellStyle name="RowTitles-Detail 4 3 2 4 2" xfId="36871"/>
    <cellStyle name="RowTitles-Detail 4 3 2 4 2 2" xfId="36872"/>
    <cellStyle name="RowTitles-Detail 4 3 2 4 2 2 2" xfId="36873"/>
    <cellStyle name="RowTitles-Detail 4 3 2 4 2 2 2 2" xfId="36874"/>
    <cellStyle name="RowTitles-Detail 4 3 2 4 2 2 3" xfId="36875"/>
    <cellStyle name="RowTitles-Detail 4 3 2 4 2 3" xfId="36876"/>
    <cellStyle name="RowTitles-Detail 4 3 2 4 2 3 2" xfId="36877"/>
    <cellStyle name="RowTitles-Detail 4 3 2 4 2 3 2 2" xfId="36878"/>
    <cellStyle name="RowTitles-Detail 4 3 2 4 2 4" xfId="36879"/>
    <cellStyle name="RowTitles-Detail 4 3 2 4 2 4 2" xfId="36880"/>
    <cellStyle name="RowTitles-Detail 4 3 2 4 2 5" xfId="36881"/>
    <cellStyle name="RowTitles-Detail 4 3 2 4 3" xfId="36882"/>
    <cellStyle name="RowTitles-Detail 4 3 2 4 3 2" xfId="36883"/>
    <cellStyle name="RowTitles-Detail 4 3 2 4 3 2 2" xfId="36884"/>
    <cellStyle name="RowTitles-Detail 4 3 2 4 3 2 2 2" xfId="36885"/>
    <cellStyle name="RowTitles-Detail 4 3 2 4 3 2 3" xfId="36886"/>
    <cellStyle name="RowTitles-Detail 4 3 2 4 3 3" xfId="36887"/>
    <cellStyle name="RowTitles-Detail 4 3 2 4 3 3 2" xfId="36888"/>
    <cellStyle name="RowTitles-Detail 4 3 2 4 3 3 2 2" xfId="36889"/>
    <cellStyle name="RowTitles-Detail 4 3 2 4 3 4" xfId="36890"/>
    <cellStyle name="RowTitles-Detail 4 3 2 4 3 4 2" xfId="36891"/>
    <cellStyle name="RowTitles-Detail 4 3 2 4 3 5" xfId="36892"/>
    <cellStyle name="RowTitles-Detail 4 3 2 4 4" xfId="36893"/>
    <cellStyle name="RowTitles-Detail 4 3 2 4 4 2" xfId="36894"/>
    <cellStyle name="RowTitles-Detail 4 3 2 4 4 2 2" xfId="36895"/>
    <cellStyle name="RowTitles-Detail 4 3 2 4 4 3" xfId="36896"/>
    <cellStyle name="RowTitles-Detail 4 3 2 4 5" xfId="36897"/>
    <cellStyle name="RowTitles-Detail 4 3 2 4 5 2" xfId="36898"/>
    <cellStyle name="RowTitles-Detail 4 3 2 4 5 2 2" xfId="36899"/>
    <cellStyle name="RowTitles-Detail 4 3 2 4 6" xfId="36900"/>
    <cellStyle name="RowTitles-Detail 4 3 2 4 6 2" xfId="36901"/>
    <cellStyle name="RowTitles-Detail 4 3 2 4 7" xfId="36902"/>
    <cellStyle name="RowTitles-Detail 4 3 2 5" xfId="36903"/>
    <cellStyle name="RowTitles-Detail 4 3 2 5 2" xfId="36904"/>
    <cellStyle name="RowTitles-Detail 4 3 2 5 2 2" xfId="36905"/>
    <cellStyle name="RowTitles-Detail 4 3 2 5 2 2 2" xfId="36906"/>
    <cellStyle name="RowTitles-Detail 4 3 2 5 2 2 2 2" xfId="36907"/>
    <cellStyle name="RowTitles-Detail 4 3 2 5 2 2 3" xfId="36908"/>
    <cellStyle name="RowTitles-Detail 4 3 2 5 2 3" xfId="36909"/>
    <cellStyle name="RowTitles-Detail 4 3 2 5 2 3 2" xfId="36910"/>
    <cellStyle name="RowTitles-Detail 4 3 2 5 2 3 2 2" xfId="36911"/>
    <cellStyle name="RowTitles-Detail 4 3 2 5 2 4" xfId="36912"/>
    <cellStyle name="RowTitles-Detail 4 3 2 5 2 4 2" xfId="36913"/>
    <cellStyle name="RowTitles-Detail 4 3 2 5 2 5" xfId="36914"/>
    <cellStyle name="RowTitles-Detail 4 3 2 5 3" xfId="36915"/>
    <cellStyle name="RowTitles-Detail 4 3 2 5 3 2" xfId="36916"/>
    <cellStyle name="RowTitles-Detail 4 3 2 5 3 2 2" xfId="36917"/>
    <cellStyle name="RowTitles-Detail 4 3 2 5 3 2 2 2" xfId="36918"/>
    <cellStyle name="RowTitles-Detail 4 3 2 5 3 2 3" xfId="36919"/>
    <cellStyle name="RowTitles-Detail 4 3 2 5 3 3" xfId="36920"/>
    <cellStyle name="RowTitles-Detail 4 3 2 5 3 3 2" xfId="36921"/>
    <cellStyle name="RowTitles-Detail 4 3 2 5 3 3 2 2" xfId="36922"/>
    <cellStyle name="RowTitles-Detail 4 3 2 5 3 4" xfId="36923"/>
    <cellStyle name="RowTitles-Detail 4 3 2 5 3 4 2" xfId="36924"/>
    <cellStyle name="RowTitles-Detail 4 3 2 5 3 5" xfId="36925"/>
    <cellStyle name="RowTitles-Detail 4 3 2 5 4" xfId="36926"/>
    <cellStyle name="RowTitles-Detail 4 3 2 5 4 2" xfId="36927"/>
    <cellStyle name="RowTitles-Detail 4 3 2 5 4 2 2" xfId="36928"/>
    <cellStyle name="RowTitles-Detail 4 3 2 5 4 3" xfId="36929"/>
    <cellStyle name="RowTitles-Detail 4 3 2 5 5" xfId="36930"/>
    <cellStyle name="RowTitles-Detail 4 3 2 5 5 2" xfId="36931"/>
    <cellStyle name="RowTitles-Detail 4 3 2 5 5 2 2" xfId="36932"/>
    <cellStyle name="RowTitles-Detail 4 3 2 5 6" xfId="36933"/>
    <cellStyle name="RowTitles-Detail 4 3 2 5 6 2" xfId="36934"/>
    <cellStyle name="RowTitles-Detail 4 3 2 5 7" xfId="36935"/>
    <cellStyle name="RowTitles-Detail 4 3 2 6" xfId="36936"/>
    <cellStyle name="RowTitles-Detail 4 3 2 6 2" xfId="36937"/>
    <cellStyle name="RowTitles-Detail 4 3 2 6 2 2" xfId="36938"/>
    <cellStyle name="RowTitles-Detail 4 3 2 6 2 2 2" xfId="36939"/>
    <cellStyle name="RowTitles-Detail 4 3 2 6 2 2 2 2" xfId="36940"/>
    <cellStyle name="RowTitles-Detail 4 3 2 6 2 2 3" xfId="36941"/>
    <cellStyle name="RowTitles-Detail 4 3 2 6 2 3" xfId="36942"/>
    <cellStyle name="RowTitles-Detail 4 3 2 6 2 3 2" xfId="36943"/>
    <cellStyle name="RowTitles-Detail 4 3 2 6 2 3 2 2" xfId="36944"/>
    <cellStyle name="RowTitles-Detail 4 3 2 6 2 4" xfId="36945"/>
    <cellStyle name="RowTitles-Detail 4 3 2 6 2 4 2" xfId="36946"/>
    <cellStyle name="RowTitles-Detail 4 3 2 6 2 5" xfId="36947"/>
    <cellStyle name="RowTitles-Detail 4 3 2 6 3" xfId="36948"/>
    <cellStyle name="RowTitles-Detail 4 3 2 6 3 2" xfId="36949"/>
    <cellStyle name="RowTitles-Detail 4 3 2 6 3 2 2" xfId="36950"/>
    <cellStyle name="RowTitles-Detail 4 3 2 6 3 2 2 2" xfId="36951"/>
    <cellStyle name="RowTitles-Detail 4 3 2 6 3 2 3" xfId="36952"/>
    <cellStyle name="RowTitles-Detail 4 3 2 6 3 3" xfId="36953"/>
    <cellStyle name="RowTitles-Detail 4 3 2 6 3 3 2" xfId="36954"/>
    <cellStyle name="RowTitles-Detail 4 3 2 6 3 3 2 2" xfId="36955"/>
    <cellStyle name="RowTitles-Detail 4 3 2 6 3 4" xfId="36956"/>
    <cellStyle name="RowTitles-Detail 4 3 2 6 3 4 2" xfId="36957"/>
    <cellStyle name="RowTitles-Detail 4 3 2 6 3 5" xfId="36958"/>
    <cellStyle name="RowTitles-Detail 4 3 2 6 4" xfId="36959"/>
    <cellStyle name="RowTitles-Detail 4 3 2 6 4 2" xfId="36960"/>
    <cellStyle name="RowTitles-Detail 4 3 2 6 4 2 2" xfId="36961"/>
    <cellStyle name="RowTitles-Detail 4 3 2 6 4 3" xfId="36962"/>
    <cellStyle name="RowTitles-Detail 4 3 2 6 5" xfId="36963"/>
    <cellStyle name="RowTitles-Detail 4 3 2 6 5 2" xfId="36964"/>
    <cellStyle name="RowTitles-Detail 4 3 2 6 5 2 2" xfId="36965"/>
    <cellStyle name="RowTitles-Detail 4 3 2 6 6" xfId="36966"/>
    <cellStyle name="RowTitles-Detail 4 3 2 6 6 2" xfId="36967"/>
    <cellStyle name="RowTitles-Detail 4 3 2 6 7" xfId="36968"/>
    <cellStyle name="RowTitles-Detail 4 3 2 7" xfId="36969"/>
    <cellStyle name="RowTitles-Detail 4 3 2 7 2" xfId="36970"/>
    <cellStyle name="RowTitles-Detail 4 3 2 7 2 2" xfId="36971"/>
    <cellStyle name="RowTitles-Detail 4 3 2 7 2 2 2" xfId="36972"/>
    <cellStyle name="RowTitles-Detail 4 3 2 7 2 3" xfId="36973"/>
    <cellStyle name="RowTitles-Detail 4 3 2 7 3" xfId="36974"/>
    <cellStyle name="RowTitles-Detail 4 3 2 7 3 2" xfId="36975"/>
    <cellStyle name="RowTitles-Detail 4 3 2 7 3 2 2" xfId="36976"/>
    <cellStyle name="RowTitles-Detail 4 3 2 7 4" xfId="36977"/>
    <cellStyle name="RowTitles-Detail 4 3 2 7 4 2" xfId="36978"/>
    <cellStyle name="RowTitles-Detail 4 3 2 7 5" xfId="36979"/>
    <cellStyle name="RowTitles-Detail 4 3 2 8" xfId="36980"/>
    <cellStyle name="RowTitles-Detail 4 3 2 8 2" xfId="36981"/>
    <cellStyle name="RowTitles-Detail 4 3 2 9" xfId="36982"/>
    <cellStyle name="RowTitles-Detail 4 3 2 9 2" xfId="36983"/>
    <cellStyle name="RowTitles-Detail 4 3 2 9 2 2" xfId="36984"/>
    <cellStyle name="RowTitles-Detail 4 3 2_STUD aligned by INSTIT" xfId="36985"/>
    <cellStyle name="RowTitles-Detail 4 3 3" xfId="36986"/>
    <cellStyle name="RowTitles-Detail 4 3 3 2" xfId="36987"/>
    <cellStyle name="RowTitles-Detail 4 3 3 2 2" xfId="36988"/>
    <cellStyle name="RowTitles-Detail 4 3 3 2 2 2" xfId="36989"/>
    <cellStyle name="RowTitles-Detail 4 3 3 2 2 2 2" xfId="36990"/>
    <cellStyle name="RowTitles-Detail 4 3 3 2 2 2 2 2" xfId="36991"/>
    <cellStyle name="RowTitles-Detail 4 3 3 2 2 2 3" xfId="36992"/>
    <cellStyle name="RowTitles-Detail 4 3 3 2 2 3" xfId="36993"/>
    <cellStyle name="RowTitles-Detail 4 3 3 2 2 3 2" xfId="36994"/>
    <cellStyle name="RowTitles-Detail 4 3 3 2 2 3 2 2" xfId="36995"/>
    <cellStyle name="RowTitles-Detail 4 3 3 2 2 4" xfId="36996"/>
    <cellStyle name="RowTitles-Detail 4 3 3 2 2 4 2" xfId="36997"/>
    <cellStyle name="RowTitles-Detail 4 3 3 2 2 5" xfId="36998"/>
    <cellStyle name="RowTitles-Detail 4 3 3 2 3" xfId="36999"/>
    <cellStyle name="RowTitles-Detail 4 3 3 2 3 2" xfId="37000"/>
    <cellStyle name="RowTitles-Detail 4 3 3 2 3 2 2" xfId="37001"/>
    <cellStyle name="RowTitles-Detail 4 3 3 2 3 2 2 2" xfId="37002"/>
    <cellStyle name="RowTitles-Detail 4 3 3 2 3 2 3" xfId="37003"/>
    <cellStyle name="RowTitles-Detail 4 3 3 2 3 3" xfId="37004"/>
    <cellStyle name="RowTitles-Detail 4 3 3 2 3 3 2" xfId="37005"/>
    <cellStyle name="RowTitles-Detail 4 3 3 2 3 3 2 2" xfId="37006"/>
    <cellStyle name="RowTitles-Detail 4 3 3 2 3 4" xfId="37007"/>
    <cellStyle name="RowTitles-Detail 4 3 3 2 3 4 2" xfId="37008"/>
    <cellStyle name="RowTitles-Detail 4 3 3 2 3 5" xfId="37009"/>
    <cellStyle name="RowTitles-Detail 4 3 3 2 4" xfId="37010"/>
    <cellStyle name="RowTitles-Detail 4 3 3 2 4 2" xfId="37011"/>
    <cellStyle name="RowTitles-Detail 4 3 3 2 5" xfId="37012"/>
    <cellStyle name="RowTitles-Detail 4 3 3 2 5 2" xfId="37013"/>
    <cellStyle name="RowTitles-Detail 4 3 3 2 5 2 2" xfId="37014"/>
    <cellStyle name="RowTitles-Detail 4 3 3 2 5 3" xfId="37015"/>
    <cellStyle name="RowTitles-Detail 4 3 3 2 6" xfId="37016"/>
    <cellStyle name="RowTitles-Detail 4 3 3 2 6 2" xfId="37017"/>
    <cellStyle name="RowTitles-Detail 4 3 3 2 6 2 2" xfId="37018"/>
    <cellStyle name="RowTitles-Detail 4 3 3 2 7" xfId="37019"/>
    <cellStyle name="RowTitles-Detail 4 3 3 2 7 2" xfId="37020"/>
    <cellStyle name="RowTitles-Detail 4 3 3 2 8" xfId="37021"/>
    <cellStyle name="RowTitles-Detail 4 3 3 3" xfId="37022"/>
    <cellStyle name="RowTitles-Detail 4 3 3 3 2" xfId="37023"/>
    <cellStyle name="RowTitles-Detail 4 3 3 3 2 2" xfId="37024"/>
    <cellStyle name="RowTitles-Detail 4 3 3 3 2 2 2" xfId="37025"/>
    <cellStyle name="RowTitles-Detail 4 3 3 3 2 2 2 2" xfId="37026"/>
    <cellStyle name="RowTitles-Detail 4 3 3 3 2 2 3" xfId="37027"/>
    <cellStyle name="RowTitles-Detail 4 3 3 3 2 3" xfId="37028"/>
    <cellStyle name="RowTitles-Detail 4 3 3 3 2 3 2" xfId="37029"/>
    <cellStyle name="RowTitles-Detail 4 3 3 3 2 3 2 2" xfId="37030"/>
    <cellStyle name="RowTitles-Detail 4 3 3 3 2 4" xfId="37031"/>
    <cellStyle name="RowTitles-Detail 4 3 3 3 2 4 2" xfId="37032"/>
    <cellStyle name="RowTitles-Detail 4 3 3 3 2 5" xfId="37033"/>
    <cellStyle name="RowTitles-Detail 4 3 3 3 3" xfId="37034"/>
    <cellStyle name="RowTitles-Detail 4 3 3 3 3 2" xfId="37035"/>
    <cellStyle name="RowTitles-Detail 4 3 3 3 3 2 2" xfId="37036"/>
    <cellStyle name="RowTitles-Detail 4 3 3 3 3 2 2 2" xfId="37037"/>
    <cellStyle name="RowTitles-Detail 4 3 3 3 3 2 3" xfId="37038"/>
    <cellStyle name="RowTitles-Detail 4 3 3 3 3 3" xfId="37039"/>
    <cellStyle name="RowTitles-Detail 4 3 3 3 3 3 2" xfId="37040"/>
    <cellStyle name="RowTitles-Detail 4 3 3 3 3 3 2 2" xfId="37041"/>
    <cellStyle name="RowTitles-Detail 4 3 3 3 3 4" xfId="37042"/>
    <cellStyle name="RowTitles-Detail 4 3 3 3 3 4 2" xfId="37043"/>
    <cellStyle name="RowTitles-Detail 4 3 3 3 3 5" xfId="37044"/>
    <cellStyle name="RowTitles-Detail 4 3 3 3 4" xfId="37045"/>
    <cellStyle name="RowTitles-Detail 4 3 3 3 4 2" xfId="37046"/>
    <cellStyle name="RowTitles-Detail 4 3 3 3 5" xfId="37047"/>
    <cellStyle name="RowTitles-Detail 4 3 3 3 5 2" xfId="37048"/>
    <cellStyle name="RowTitles-Detail 4 3 3 3 5 2 2" xfId="37049"/>
    <cellStyle name="RowTitles-Detail 4 3 3 4" xfId="37050"/>
    <cellStyle name="RowTitles-Detail 4 3 3 4 2" xfId="37051"/>
    <cellStyle name="RowTitles-Detail 4 3 3 4 2 2" xfId="37052"/>
    <cellStyle name="RowTitles-Detail 4 3 3 4 2 2 2" xfId="37053"/>
    <cellStyle name="RowTitles-Detail 4 3 3 4 2 2 2 2" xfId="37054"/>
    <cellStyle name="RowTitles-Detail 4 3 3 4 2 2 3" xfId="37055"/>
    <cellStyle name="RowTitles-Detail 4 3 3 4 2 3" xfId="37056"/>
    <cellStyle name="RowTitles-Detail 4 3 3 4 2 3 2" xfId="37057"/>
    <cellStyle name="RowTitles-Detail 4 3 3 4 2 3 2 2" xfId="37058"/>
    <cellStyle name="RowTitles-Detail 4 3 3 4 2 4" xfId="37059"/>
    <cellStyle name="RowTitles-Detail 4 3 3 4 2 4 2" xfId="37060"/>
    <cellStyle name="RowTitles-Detail 4 3 3 4 2 5" xfId="37061"/>
    <cellStyle name="RowTitles-Detail 4 3 3 4 3" xfId="37062"/>
    <cellStyle name="RowTitles-Detail 4 3 3 4 3 2" xfId="37063"/>
    <cellStyle name="RowTitles-Detail 4 3 3 4 3 2 2" xfId="37064"/>
    <cellStyle name="RowTitles-Detail 4 3 3 4 3 2 2 2" xfId="37065"/>
    <cellStyle name="RowTitles-Detail 4 3 3 4 3 2 3" xfId="37066"/>
    <cellStyle name="RowTitles-Detail 4 3 3 4 3 3" xfId="37067"/>
    <cellStyle name="RowTitles-Detail 4 3 3 4 3 3 2" xfId="37068"/>
    <cellStyle name="RowTitles-Detail 4 3 3 4 3 3 2 2" xfId="37069"/>
    <cellStyle name="RowTitles-Detail 4 3 3 4 3 4" xfId="37070"/>
    <cellStyle name="RowTitles-Detail 4 3 3 4 3 4 2" xfId="37071"/>
    <cellStyle name="RowTitles-Detail 4 3 3 4 3 5" xfId="37072"/>
    <cellStyle name="RowTitles-Detail 4 3 3 4 4" xfId="37073"/>
    <cellStyle name="RowTitles-Detail 4 3 3 4 4 2" xfId="37074"/>
    <cellStyle name="RowTitles-Detail 4 3 3 4 4 2 2" xfId="37075"/>
    <cellStyle name="RowTitles-Detail 4 3 3 4 4 3" xfId="37076"/>
    <cellStyle name="RowTitles-Detail 4 3 3 4 5" xfId="37077"/>
    <cellStyle name="RowTitles-Detail 4 3 3 4 5 2" xfId="37078"/>
    <cellStyle name="RowTitles-Detail 4 3 3 4 5 2 2" xfId="37079"/>
    <cellStyle name="RowTitles-Detail 4 3 3 4 6" xfId="37080"/>
    <cellStyle name="RowTitles-Detail 4 3 3 4 6 2" xfId="37081"/>
    <cellStyle name="RowTitles-Detail 4 3 3 4 7" xfId="37082"/>
    <cellStyle name="RowTitles-Detail 4 3 3 5" xfId="37083"/>
    <cellStyle name="RowTitles-Detail 4 3 3 5 2" xfId="37084"/>
    <cellStyle name="RowTitles-Detail 4 3 3 5 2 2" xfId="37085"/>
    <cellStyle name="RowTitles-Detail 4 3 3 5 2 2 2" xfId="37086"/>
    <cellStyle name="RowTitles-Detail 4 3 3 5 2 2 2 2" xfId="37087"/>
    <cellStyle name="RowTitles-Detail 4 3 3 5 2 2 3" xfId="37088"/>
    <cellStyle name="RowTitles-Detail 4 3 3 5 2 3" xfId="37089"/>
    <cellStyle name="RowTitles-Detail 4 3 3 5 2 3 2" xfId="37090"/>
    <cellStyle name="RowTitles-Detail 4 3 3 5 2 3 2 2" xfId="37091"/>
    <cellStyle name="RowTitles-Detail 4 3 3 5 2 4" xfId="37092"/>
    <cellStyle name="RowTitles-Detail 4 3 3 5 2 4 2" xfId="37093"/>
    <cellStyle name="RowTitles-Detail 4 3 3 5 2 5" xfId="37094"/>
    <cellStyle name="RowTitles-Detail 4 3 3 5 3" xfId="37095"/>
    <cellStyle name="RowTitles-Detail 4 3 3 5 3 2" xfId="37096"/>
    <cellStyle name="RowTitles-Detail 4 3 3 5 3 2 2" xfId="37097"/>
    <cellStyle name="RowTitles-Detail 4 3 3 5 3 2 2 2" xfId="37098"/>
    <cellStyle name="RowTitles-Detail 4 3 3 5 3 2 3" xfId="37099"/>
    <cellStyle name="RowTitles-Detail 4 3 3 5 3 3" xfId="37100"/>
    <cellStyle name="RowTitles-Detail 4 3 3 5 3 3 2" xfId="37101"/>
    <cellStyle name="RowTitles-Detail 4 3 3 5 3 3 2 2" xfId="37102"/>
    <cellStyle name="RowTitles-Detail 4 3 3 5 3 4" xfId="37103"/>
    <cellStyle name="RowTitles-Detail 4 3 3 5 3 4 2" xfId="37104"/>
    <cellStyle name="RowTitles-Detail 4 3 3 5 3 5" xfId="37105"/>
    <cellStyle name="RowTitles-Detail 4 3 3 5 4" xfId="37106"/>
    <cellStyle name="RowTitles-Detail 4 3 3 5 4 2" xfId="37107"/>
    <cellStyle name="RowTitles-Detail 4 3 3 5 4 2 2" xfId="37108"/>
    <cellStyle name="RowTitles-Detail 4 3 3 5 4 3" xfId="37109"/>
    <cellStyle name="RowTitles-Detail 4 3 3 5 5" xfId="37110"/>
    <cellStyle name="RowTitles-Detail 4 3 3 5 5 2" xfId="37111"/>
    <cellStyle name="RowTitles-Detail 4 3 3 5 5 2 2" xfId="37112"/>
    <cellStyle name="RowTitles-Detail 4 3 3 5 6" xfId="37113"/>
    <cellStyle name="RowTitles-Detail 4 3 3 5 6 2" xfId="37114"/>
    <cellStyle name="RowTitles-Detail 4 3 3 5 7" xfId="37115"/>
    <cellStyle name="RowTitles-Detail 4 3 3 6" xfId="37116"/>
    <cellStyle name="RowTitles-Detail 4 3 3 6 2" xfId="37117"/>
    <cellStyle name="RowTitles-Detail 4 3 3 6 2 2" xfId="37118"/>
    <cellStyle name="RowTitles-Detail 4 3 3 6 2 2 2" xfId="37119"/>
    <cellStyle name="RowTitles-Detail 4 3 3 6 2 2 2 2" xfId="37120"/>
    <cellStyle name="RowTitles-Detail 4 3 3 6 2 2 3" xfId="37121"/>
    <cellStyle name="RowTitles-Detail 4 3 3 6 2 3" xfId="37122"/>
    <cellStyle name="RowTitles-Detail 4 3 3 6 2 3 2" xfId="37123"/>
    <cellStyle name="RowTitles-Detail 4 3 3 6 2 3 2 2" xfId="37124"/>
    <cellStyle name="RowTitles-Detail 4 3 3 6 2 4" xfId="37125"/>
    <cellStyle name="RowTitles-Detail 4 3 3 6 2 4 2" xfId="37126"/>
    <cellStyle name="RowTitles-Detail 4 3 3 6 2 5" xfId="37127"/>
    <cellStyle name="RowTitles-Detail 4 3 3 6 3" xfId="37128"/>
    <cellStyle name="RowTitles-Detail 4 3 3 6 3 2" xfId="37129"/>
    <cellStyle name="RowTitles-Detail 4 3 3 6 3 2 2" xfId="37130"/>
    <cellStyle name="RowTitles-Detail 4 3 3 6 3 2 2 2" xfId="37131"/>
    <cellStyle name="RowTitles-Detail 4 3 3 6 3 2 3" xfId="37132"/>
    <cellStyle name="RowTitles-Detail 4 3 3 6 3 3" xfId="37133"/>
    <cellStyle name="RowTitles-Detail 4 3 3 6 3 3 2" xfId="37134"/>
    <cellStyle name="RowTitles-Detail 4 3 3 6 3 3 2 2" xfId="37135"/>
    <cellStyle name="RowTitles-Detail 4 3 3 6 3 4" xfId="37136"/>
    <cellStyle name="RowTitles-Detail 4 3 3 6 3 4 2" xfId="37137"/>
    <cellStyle name="RowTitles-Detail 4 3 3 6 3 5" xfId="37138"/>
    <cellStyle name="RowTitles-Detail 4 3 3 6 4" xfId="37139"/>
    <cellStyle name="RowTitles-Detail 4 3 3 6 4 2" xfId="37140"/>
    <cellStyle name="RowTitles-Detail 4 3 3 6 4 2 2" xfId="37141"/>
    <cellStyle name="RowTitles-Detail 4 3 3 6 4 3" xfId="37142"/>
    <cellStyle name="RowTitles-Detail 4 3 3 6 5" xfId="37143"/>
    <cellStyle name="RowTitles-Detail 4 3 3 6 5 2" xfId="37144"/>
    <cellStyle name="RowTitles-Detail 4 3 3 6 5 2 2" xfId="37145"/>
    <cellStyle name="RowTitles-Detail 4 3 3 6 6" xfId="37146"/>
    <cellStyle name="RowTitles-Detail 4 3 3 6 6 2" xfId="37147"/>
    <cellStyle name="RowTitles-Detail 4 3 3 6 7" xfId="37148"/>
    <cellStyle name="RowTitles-Detail 4 3 3 7" xfId="37149"/>
    <cellStyle name="RowTitles-Detail 4 3 3 7 2" xfId="37150"/>
    <cellStyle name="RowTitles-Detail 4 3 3 7 2 2" xfId="37151"/>
    <cellStyle name="RowTitles-Detail 4 3 3 7 2 2 2" xfId="37152"/>
    <cellStyle name="RowTitles-Detail 4 3 3 7 2 3" xfId="37153"/>
    <cellStyle name="RowTitles-Detail 4 3 3 7 3" xfId="37154"/>
    <cellStyle name="RowTitles-Detail 4 3 3 7 3 2" xfId="37155"/>
    <cellStyle name="RowTitles-Detail 4 3 3 7 3 2 2" xfId="37156"/>
    <cellStyle name="RowTitles-Detail 4 3 3 7 4" xfId="37157"/>
    <cellStyle name="RowTitles-Detail 4 3 3 7 4 2" xfId="37158"/>
    <cellStyle name="RowTitles-Detail 4 3 3 7 5" xfId="37159"/>
    <cellStyle name="RowTitles-Detail 4 3 3 8" xfId="37160"/>
    <cellStyle name="RowTitles-Detail 4 3 3 8 2" xfId="37161"/>
    <cellStyle name="RowTitles-Detail 4 3 3 8 2 2" xfId="37162"/>
    <cellStyle name="RowTitles-Detail 4 3 3 8 2 2 2" xfId="37163"/>
    <cellStyle name="RowTitles-Detail 4 3 3 8 2 3" xfId="37164"/>
    <cellStyle name="RowTitles-Detail 4 3 3 8 3" xfId="37165"/>
    <cellStyle name="RowTitles-Detail 4 3 3 8 3 2" xfId="37166"/>
    <cellStyle name="RowTitles-Detail 4 3 3 8 3 2 2" xfId="37167"/>
    <cellStyle name="RowTitles-Detail 4 3 3 8 4" xfId="37168"/>
    <cellStyle name="RowTitles-Detail 4 3 3 8 4 2" xfId="37169"/>
    <cellStyle name="RowTitles-Detail 4 3 3 8 5" xfId="37170"/>
    <cellStyle name="RowTitles-Detail 4 3 3 9" xfId="37171"/>
    <cellStyle name="RowTitles-Detail 4 3 3 9 2" xfId="37172"/>
    <cellStyle name="RowTitles-Detail 4 3 3 9 2 2" xfId="37173"/>
    <cellStyle name="RowTitles-Detail 4 3 3_STUD aligned by INSTIT" xfId="37174"/>
    <cellStyle name="RowTitles-Detail 4 3 4" xfId="37175"/>
    <cellStyle name="RowTitles-Detail 4 3 4 2" xfId="37176"/>
    <cellStyle name="RowTitles-Detail 4 3 4 2 2" xfId="37177"/>
    <cellStyle name="RowTitles-Detail 4 3 4 2 2 2" xfId="37178"/>
    <cellStyle name="RowTitles-Detail 4 3 4 2 2 2 2" xfId="37179"/>
    <cellStyle name="RowTitles-Detail 4 3 4 2 2 2 2 2" xfId="37180"/>
    <cellStyle name="RowTitles-Detail 4 3 4 2 2 2 3" xfId="37181"/>
    <cellStyle name="RowTitles-Detail 4 3 4 2 2 3" xfId="37182"/>
    <cellStyle name="RowTitles-Detail 4 3 4 2 2 3 2" xfId="37183"/>
    <cellStyle name="RowTitles-Detail 4 3 4 2 2 3 2 2" xfId="37184"/>
    <cellStyle name="RowTitles-Detail 4 3 4 2 2 4" xfId="37185"/>
    <cellStyle name="RowTitles-Detail 4 3 4 2 2 4 2" xfId="37186"/>
    <cellStyle name="RowTitles-Detail 4 3 4 2 2 5" xfId="37187"/>
    <cellStyle name="RowTitles-Detail 4 3 4 2 3" xfId="37188"/>
    <cellStyle name="RowTitles-Detail 4 3 4 2 3 2" xfId="37189"/>
    <cellStyle name="RowTitles-Detail 4 3 4 2 3 2 2" xfId="37190"/>
    <cellStyle name="RowTitles-Detail 4 3 4 2 3 2 2 2" xfId="37191"/>
    <cellStyle name="RowTitles-Detail 4 3 4 2 3 2 3" xfId="37192"/>
    <cellStyle name="RowTitles-Detail 4 3 4 2 3 3" xfId="37193"/>
    <cellStyle name="RowTitles-Detail 4 3 4 2 3 3 2" xfId="37194"/>
    <cellStyle name="RowTitles-Detail 4 3 4 2 3 3 2 2" xfId="37195"/>
    <cellStyle name="RowTitles-Detail 4 3 4 2 3 4" xfId="37196"/>
    <cellStyle name="RowTitles-Detail 4 3 4 2 3 4 2" xfId="37197"/>
    <cellStyle name="RowTitles-Detail 4 3 4 2 3 5" xfId="37198"/>
    <cellStyle name="RowTitles-Detail 4 3 4 2 4" xfId="37199"/>
    <cellStyle name="RowTitles-Detail 4 3 4 2 4 2" xfId="37200"/>
    <cellStyle name="RowTitles-Detail 4 3 4 2 5" xfId="37201"/>
    <cellStyle name="RowTitles-Detail 4 3 4 2 5 2" xfId="37202"/>
    <cellStyle name="RowTitles-Detail 4 3 4 2 5 2 2" xfId="37203"/>
    <cellStyle name="RowTitles-Detail 4 3 4 2 5 3" xfId="37204"/>
    <cellStyle name="RowTitles-Detail 4 3 4 2 6" xfId="37205"/>
    <cellStyle name="RowTitles-Detail 4 3 4 2 6 2" xfId="37206"/>
    <cellStyle name="RowTitles-Detail 4 3 4 2 6 2 2" xfId="37207"/>
    <cellStyle name="RowTitles-Detail 4 3 4 3" xfId="37208"/>
    <cellStyle name="RowTitles-Detail 4 3 4 3 2" xfId="37209"/>
    <cellStyle name="RowTitles-Detail 4 3 4 3 2 2" xfId="37210"/>
    <cellStyle name="RowTitles-Detail 4 3 4 3 2 2 2" xfId="37211"/>
    <cellStyle name="RowTitles-Detail 4 3 4 3 2 2 2 2" xfId="37212"/>
    <cellStyle name="RowTitles-Detail 4 3 4 3 2 2 3" xfId="37213"/>
    <cellStyle name="RowTitles-Detail 4 3 4 3 2 3" xfId="37214"/>
    <cellStyle name="RowTitles-Detail 4 3 4 3 2 3 2" xfId="37215"/>
    <cellStyle name="RowTitles-Detail 4 3 4 3 2 3 2 2" xfId="37216"/>
    <cellStyle name="RowTitles-Detail 4 3 4 3 2 4" xfId="37217"/>
    <cellStyle name="RowTitles-Detail 4 3 4 3 2 4 2" xfId="37218"/>
    <cellStyle name="RowTitles-Detail 4 3 4 3 2 5" xfId="37219"/>
    <cellStyle name="RowTitles-Detail 4 3 4 3 3" xfId="37220"/>
    <cellStyle name="RowTitles-Detail 4 3 4 3 3 2" xfId="37221"/>
    <cellStyle name="RowTitles-Detail 4 3 4 3 3 2 2" xfId="37222"/>
    <cellStyle name="RowTitles-Detail 4 3 4 3 3 2 2 2" xfId="37223"/>
    <cellStyle name="RowTitles-Detail 4 3 4 3 3 2 3" xfId="37224"/>
    <cellStyle name="RowTitles-Detail 4 3 4 3 3 3" xfId="37225"/>
    <cellStyle name="RowTitles-Detail 4 3 4 3 3 3 2" xfId="37226"/>
    <cellStyle name="RowTitles-Detail 4 3 4 3 3 3 2 2" xfId="37227"/>
    <cellStyle name="RowTitles-Detail 4 3 4 3 3 4" xfId="37228"/>
    <cellStyle name="RowTitles-Detail 4 3 4 3 3 4 2" xfId="37229"/>
    <cellStyle name="RowTitles-Detail 4 3 4 3 3 5" xfId="37230"/>
    <cellStyle name="RowTitles-Detail 4 3 4 3 4" xfId="37231"/>
    <cellStyle name="RowTitles-Detail 4 3 4 3 4 2" xfId="37232"/>
    <cellStyle name="RowTitles-Detail 4 3 4 3 5" xfId="37233"/>
    <cellStyle name="RowTitles-Detail 4 3 4 3 5 2" xfId="37234"/>
    <cellStyle name="RowTitles-Detail 4 3 4 3 5 2 2" xfId="37235"/>
    <cellStyle name="RowTitles-Detail 4 3 4 3 6" xfId="37236"/>
    <cellStyle name="RowTitles-Detail 4 3 4 3 6 2" xfId="37237"/>
    <cellStyle name="RowTitles-Detail 4 3 4 3 7" xfId="37238"/>
    <cellStyle name="RowTitles-Detail 4 3 4 4" xfId="37239"/>
    <cellStyle name="RowTitles-Detail 4 3 4 4 2" xfId="37240"/>
    <cellStyle name="RowTitles-Detail 4 3 4 4 2 2" xfId="37241"/>
    <cellStyle name="RowTitles-Detail 4 3 4 4 2 2 2" xfId="37242"/>
    <cellStyle name="RowTitles-Detail 4 3 4 4 2 2 2 2" xfId="37243"/>
    <cellStyle name="RowTitles-Detail 4 3 4 4 2 2 3" xfId="37244"/>
    <cellStyle name="RowTitles-Detail 4 3 4 4 2 3" xfId="37245"/>
    <cellStyle name="RowTitles-Detail 4 3 4 4 2 3 2" xfId="37246"/>
    <cellStyle name="RowTitles-Detail 4 3 4 4 2 3 2 2" xfId="37247"/>
    <cellStyle name="RowTitles-Detail 4 3 4 4 2 4" xfId="37248"/>
    <cellStyle name="RowTitles-Detail 4 3 4 4 2 4 2" xfId="37249"/>
    <cellStyle name="RowTitles-Detail 4 3 4 4 2 5" xfId="37250"/>
    <cellStyle name="RowTitles-Detail 4 3 4 4 3" xfId="37251"/>
    <cellStyle name="RowTitles-Detail 4 3 4 4 3 2" xfId="37252"/>
    <cellStyle name="RowTitles-Detail 4 3 4 4 3 2 2" xfId="37253"/>
    <cellStyle name="RowTitles-Detail 4 3 4 4 3 2 2 2" xfId="37254"/>
    <cellStyle name="RowTitles-Detail 4 3 4 4 3 2 3" xfId="37255"/>
    <cellStyle name="RowTitles-Detail 4 3 4 4 3 3" xfId="37256"/>
    <cellStyle name="RowTitles-Detail 4 3 4 4 3 3 2" xfId="37257"/>
    <cellStyle name="RowTitles-Detail 4 3 4 4 3 3 2 2" xfId="37258"/>
    <cellStyle name="RowTitles-Detail 4 3 4 4 3 4" xfId="37259"/>
    <cellStyle name="RowTitles-Detail 4 3 4 4 3 4 2" xfId="37260"/>
    <cellStyle name="RowTitles-Detail 4 3 4 4 3 5" xfId="37261"/>
    <cellStyle name="RowTitles-Detail 4 3 4 4 4" xfId="37262"/>
    <cellStyle name="RowTitles-Detail 4 3 4 4 4 2" xfId="37263"/>
    <cellStyle name="RowTitles-Detail 4 3 4 4 5" xfId="37264"/>
    <cellStyle name="RowTitles-Detail 4 3 4 4 5 2" xfId="37265"/>
    <cellStyle name="RowTitles-Detail 4 3 4 4 5 2 2" xfId="37266"/>
    <cellStyle name="RowTitles-Detail 4 3 4 4 5 3" xfId="37267"/>
    <cellStyle name="RowTitles-Detail 4 3 4 4 6" xfId="37268"/>
    <cellStyle name="RowTitles-Detail 4 3 4 4 6 2" xfId="37269"/>
    <cellStyle name="RowTitles-Detail 4 3 4 4 6 2 2" xfId="37270"/>
    <cellStyle name="RowTitles-Detail 4 3 4 4 7" xfId="37271"/>
    <cellStyle name="RowTitles-Detail 4 3 4 4 7 2" xfId="37272"/>
    <cellStyle name="RowTitles-Detail 4 3 4 4 8" xfId="37273"/>
    <cellStyle name="RowTitles-Detail 4 3 4 5" xfId="37274"/>
    <cellStyle name="RowTitles-Detail 4 3 4 5 2" xfId="37275"/>
    <cellStyle name="RowTitles-Detail 4 3 4 5 2 2" xfId="37276"/>
    <cellStyle name="RowTitles-Detail 4 3 4 5 2 2 2" xfId="37277"/>
    <cellStyle name="RowTitles-Detail 4 3 4 5 2 2 2 2" xfId="37278"/>
    <cellStyle name="RowTitles-Detail 4 3 4 5 2 2 3" xfId="37279"/>
    <cellStyle name="RowTitles-Detail 4 3 4 5 2 3" xfId="37280"/>
    <cellStyle name="RowTitles-Detail 4 3 4 5 2 3 2" xfId="37281"/>
    <cellStyle name="RowTitles-Detail 4 3 4 5 2 3 2 2" xfId="37282"/>
    <cellStyle name="RowTitles-Detail 4 3 4 5 2 4" xfId="37283"/>
    <cellStyle name="RowTitles-Detail 4 3 4 5 2 4 2" xfId="37284"/>
    <cellStyle name="RowTitles-Detail 4 3 4 5 2 5" xfId="37285"/>
    <cellStyle name="RowTitles-Detail 4 3 4 5 3" xfId="37286"/>
    <cellStyle name="RowTitles-Detail 4 3 4 5 3 2" xfId="37287"/>
    <cellStyle name="RowTitles-Detail 4 3 4 5 3 2 2" xfId="37288"/>
    <cellStyle name="RowTitles-Detail 4 3 4 5 3 2 2 2" xfId="37289"/>
    <cellStyle name="RowTitles-Detail 4 3 4 5 3 2 3" xfId="37290"/>
    <cellStyle name="RowTitles-Detail 4 3 4 5 3 3" xfId="37291"/>
    <cellStyle name="RowTitles-Detail 4 3 4 5 3 3 2" xfId="37292"/>
    <cellStyle name="RowTitles-Detail 4 3 4 5 3 3 2 2" xfId="37293"/>
    <cellStyle name="RowTitles-Detail 4 3 4 5 3 4" xfId="37294"/>
    <cellStyle name="RowTitles-Detail 4 3 4 5 3 4 2" xfId="37295"/>
    <cellStyle name="RowTitles-Detail 4 3 4 5 3 5" xfId="37296"/>
    <cellStyle name="RowTitles-Detail 4 3 4 5 4" xfId="37297"/>
    <cellStyle name="RowTitles-Detail 4 3 4 5 4 2" xfId="37298"/>
    <cellStyle name="RowTitles-Detail 4 3 4 5 4 2 2" xfId="37299"/>
    <cellStyle name="RowTitles-Detail 4 3 4 5 4 3" xfId="37300"/>
    <cellStyle name="RowTitles-Detail 4 3 4 5 5" xfId="37301"/>
    <cellStyle name="RowTitles-Detail 4 3 4 5 5 2" xfId="37302"/>
    <cellStyle name="RowTitles-Detail 4 3 4 5 5 2 2" xfId="37303"/>
    <cellStyle name="RowTitles-Detail 4 3 4 5 6" xfId="37304"/>
    <cellStyle name="RowTitles-Detail 4 3 4 5 6 2" xfId="37305"/>
    <cellStyle name="RowTitles-Detail 4 3 4 5 7" xfId="37306"/>
    <cellStyle name="RowTitles-Detail 4 3 4 6" xfId="37307"/>
    <cellStyle name="RowTitles-Detail 4 3 4 6 2" xfId="37308"/>
    <cellStyle name="RowTitles-Detail 4 3 4 6 2 2" xfId="37309"/>
    <cellStyle name="RowTitles-Detail 4 3 4 6 2 2 2" xfId="37310"/>
    <cellStyle name="RowTitles-Detail 4 3 4 6 2 2 2 2" xfId="37311"/>
    <cellStyle name="RowTitles-Detail 4 3 4 6 2 2 3" xfId="37312"/>
    <cellStyle name="RowTitles-Detail 4 3 4 6 2 3" xfId="37313"/>
    <cellStyle name="RowTitles-Detail 4 3 4 6 2 3 2" xfId="37314"/>
    <cellStyle name="RowTitles-Detail 4 3 4 6 2 3 2 2" xfId="37315"/>
    <cellStyle name="RowTitles-Detail 4 3 4 6 2 4" xfId="37316"/>
    <cellStyle name="RowTitles-Detail 4 3 4 6 2 4 2" xfId="37317"/>
    <cellStyle name="RowTitles-Detail 4 3 4 6 2 5" xfId="37318"/>
    <cellStyle name="RowTitles-Detail 4 3 4 6 3" xfId="37319"/>
    <cellStyle name="RowTitles-Detail 4 3 4 6 3 2" xfId="37320"/>
    <cellStyle name="RowTitles-Detail 4 3 4 6 3 2 2" xfId="37321"/>
    <cellStyle name="RowTitles-Detail 4 3 4 6 3 2 2 2" xfId="37322"/>
    <cellStyle name="RowTitles-Detail 4 3 4 6 3 2 3" xfId="37323"/>
    <cellStyle name="RowTitles-Detail 4 3 4 6 3 3" xfId="37324"/>
    <cellStyle name="RowTitles-Detail 4 3 4 6 3 3 2" xfId="37325"/>
    <cellStyle name="RowTitles-Detail 4 3 4 6 3 3 2 2" xfId="37326"/>
    <cellStyle name="RowTitles-Detail 4 3 4 6 3 4" xfId="37327"/>
    <cellStyle name="RowTitles-Detail 4 3 4 6 3 4 2" xfId="37328"/>
    <cellStyle name="RowTitles-Detail 4 3 4 6 3 5" xfId="37329"/>
    <cellStyle name="RowTitles-Detail 4 3 4 6 4" xfId="37330"/>
    <cellStyle name="RowTitles-Detail 4 3 4 6 4 2" xfId="37331"/>
    <cellStyle name="RowTitles-Detail 4 3 4 6 4 2 2" xfId="37332"/>
    <cellStyle name="RowTitles-Detail 4 3 4 6 4 3" xfId="37333"/>
    <cellStyle name="RowTitles-Detail 4 3 4 6 5" xfId="37334"/>
    <cellStyle name="RowTitles-Detail 4 3 4 6 5 2" xfId="37335"/>
    <cellStyle name="RowTitles-Detail 4 3 4 6 5 2 2" xfId="37336"/>
    <cellStyle name="RowTitles-Detail 4 3 4 6 6" xfId="37337"/>
    <cellStyle name="RowTitles-Detail 4 3 4 6 6 2" xfId="37338"/>
    <cellStyle name="RowTitles-Detail 4 3 4 6 7" xfId="37339"/>
    <cellStyle name="RowTitles-Detail 4 3 4 7" xfId="37340"/>
    <cellStyle name="RowTitles-Detail 4 3 4 7 2" xfId="37341"/>
    <cellStyle name="RowTitles-Detail 4 3 4 7 2 2" xfId="37342"/>
    <cellStyle name="RowTitles-Detail 4 3 4 7 2 2 2" xfId="37343"/>
    <cellStyle name="RowTitles-Detail 4 3 4 7 2 3" xfId="37344"/>
    <cellStyle name="RowTitles-Detail 4 3 4 7 3" xfId="37345"/>
    <cellStyle name="RowTitles-Detail 4 3 4 7 3 2" xfId="37346"/>
    <cellStyle name="RowTitles-Detail 4 3 4 7 3 2 2" xfId="37347"/>
    <cellStyle name="RowTitles-Detail 4 3 4 7 4" xfId="37348"/>
    <cellStyle name="RowTitles-Detail 4 3 4 7 4 2" xfId="37349"/>
    <cellStyle name="RowTitles-Detail 4 3 4 7 5" xfId="37350"/>
    <cellStyle name="RowTitles-Detail 4 3 4 8" xfId="37351"/>
    <cellStyle name="RowTitles-Detail 4 3 4 8 2" xfId="37352"/>
    <cellStyle name="RowTitles-Detail 4 3 4 9" xfId="37353"/>
    <cellStyle name="RowTitles-Detail 4 3 4 9 2" xfId="37354"/>
    <cellStyle name="RowTitles-Detail 4 3 4 9 2 2" xfId="37355"/>
    <cellStyle name="RowTitles-Detail 4 3 4_STUD aligned by INSTIT" xfId="37356"/>
    <cellStyle name="RowTitles-Detail 4 3 5" xfId="37357"/>
    <cellStyle name="RowTitles-Detail 4 3 5 2" xfId="37358"/>
    <cellStyle name="RowTitles-Detail 4 3 5 2 2" xfId="37359"/>
    <cellStyle name="RowTitles-Detail 4 3 5 2 2 2" xfId="37360"/>
    <cellStyle name="RowTitles-Detail 4 3 5 2 2 2 2" xfId="37361"/>
    <cellStyle name="RowTitles-Detail 4 3 5 2 2 3" xfId="37362"/>
    <cellStyle name="RowTitles-Detail 4 3 5 2 3" xfId="37363"/>
    <cellStyle name="RowTitles-Detail 4 3 5 2 3 2" xfId="37364"/>
    <cellStyle name="RowTitles-Detail 4 3 5 2 3 2 2" xfId="37365"/>
    <cellStyle name="RowTitles-Detail 4 3 5 2 4" xfId="37366"/>
    <cellStyle name="RowTitles-Detail 4 3 5 2 4 2" xfId="37367"/>
    <cellStyle name="RowTitles-Detail 4 3 5 2 5" xfId="37368"/>
    <cellStyle name="RowTitles-Detail 4 3 5 3" xfId="37369"/>
    <cellStyle name="RowTitles-Detail 4 3 5 3 2" xfId="37370"/>
    <cellStyle name="RowTitles-Detail 4 3 5 3 2 2" xfId="37371"/>
    <cellStyle name="RowTitles-Detail 4 3 5 3 2 2 2" xfId="37372"/>
    <cellStyle name="RowTitles-Detail 4 3 5 3 2 3" xfId="37373"/>
    <cellStyle name="RowTitles-Detail 4 3 5 3 3" xfId="37374"/>
    <cellStyle name="RowTitles-Detail 4 3 5 3 3 2" xfId="37375"/>
    <cellStyle name="RowTitles-Detail 4 3 5 3 3 2 2" xfId="37376"/>
    <cellStyle name="RowTitles-Detail 4 3 5 3 4" xfId="37377"/>
    <cellStyle name="RowTitles-Detail 4 3 5 3 4 2" xfId="37378"/>
    <cellStyle name="RowTitles-Detail 4 3 5 3 5" xfId="37379"/>
    <cellStyle name="RowTitles-Detail 4 3 5 4" xfId="37380"/>
    <cellStyle name="RowTitles-Detail 4 3 5 4 2" xfId="37381"/>
    <cellStyle name="RowTitles-Detail 4 3 5 5" xfId="37382"/>
    <cellStyle name="RowTitles-Detail 4 3 5 5 2" xfId="37383"/>
    <cellStyle name="RowTitles-Detail 4 3 5 5 2 2" xfId="37384"/>
    <cellStyle name="RowTitles-Detail 4 3 5 5 3" xfId="37385"/>
    <cellStyle name="RowTitles-Detail 4 3 5 6" xfId="37386"/>
    <cellStyle name="RowTitles-Detail 4 3 5 6 2" xfId="37387"/>
    <cellStyle name="RowTitles-Detail 4 3 5 6 2 2" xfId="37388"/>
    <cellStyle name="RowTitles-Detail 4 3 6" xfId="37389"/>
    <cellStyle name="RowTitles-Detail 4 3 6 2" xfId="37390"/>
    <cellStyle name="RowTitles-Detail 4 3 6 2 2" xfId="37391"/>
    <cellStyle name="RowTitles-Detail 4 3 6 2 2 2" xfId="37392"/>
    <cellStyle name="RowTitles-Detail 4 3 6 2 2 2 2" xfId="37393"/>
    <cellStyle name="RowTitles-Detail 4 3 6 2 2 3" xfId="37394"/>
    <cellStyle name="RowTitles-Detail 4 3 6 2 3" xfId="37395"/>
    <cellStyle name="RowTitles-Detail 4 3 6 2 3 2" xfId="37396"/>
    <cellStyle name="RowTitles-Detail 4 3 6 2 3 2 2" xfId="37397"/>
    <cellStyle name="RowTitles-Detail 4 3 6 2 4" xfId="37398"/>
    <cellStyle name="RowTitles-Detail 4 3 6 2 4 2" xfId="37399"/>
    <cellStyle name="RowTitles-Detail 4 3 6 2 5" xfId="37400"/>
    <cellStyle name="RowTitles-Detail 4 3 6 3" xfId="37401"/>
    <cellStyle name="RowTitles-Detail 4 3 6 3 2" xfId="37402"/>
    <cellStyle name="RowTitles-Detail 4 3 6 3 2 2" xfId="37403"/>
    <cellStyle name="RowTitles-Detail 4 3 6 3 2 2 2" xfId="37404"/>
    <cellStyle name="RowTitles-Detail 4 3 6 3 2 3" xfId="37405"/>
    <cellStyle name="RowTitles-Detail 4 3 6 3 3" xfId="37406"/>
    <cellStyle name="RowTitles-Detail 4 3 6 3 3 2" xfId="37407"/>
    <cellStyle name="RowTitles-Detail 4 3 6 3 3 2 2" xfId="37408"/>
    <cellStyle name="RowTitles-Detail 4 3 6 3 4" xfId="37409"/>
    <cellStyle name="RowTitles-Detail 4 3 6 3 4 2" xfId="37410"/>
    <cellStyle name="RowTitles-Detail 4 3 6 3 5" xfId="37411"/>
    <cellStyle name="RowTitles-Detail 4 3 6 4" xfId="37412"/>
    <cellStyle name="RowTitles-Detail 4 3 6 4 2" xfId="37413"/>
    <cellStyle name="RowTitles-Detail 4 3 6 5" xfId="37414"/>
    <cellStyle name="RowTitles-Detail 4 3 6 5 2" xfId="37415"/>
    <cellStyle name="RowTitles-Detail 4 3 6 5 2 2" xfId="37416"/>
    <cellStyle name="RowTitles-Detail 4 3 6 6" xfId="37417"/>
    <cellStyle name="RowTitles-Detail 4 3 6 6 2" xfId="37418"/>
    <cellStyle name="RowTitles-Detail 4 3 6 7" xfId="37419"/>
    <cellStyle name="RowTitles-Detail 4 3 7" xfId="37420"/>
    <cellStyle name="RowTitles-Detail 4 3 7 2" xfId="37421"/>
    <cellStyle name="RowTitles-Detail 4 3 7 2 2" xfId="37422"/>
    <cellStyle name="RowTitles-Detail 4 3 7 2 2 2" xfId="37423"/>
    <cellStyle name="RowTitles-Detail 4 3 7 2 2 2 2" xfId="37424"/>
    <cellStyle name="RowTitles-Detail 4 3 7 2 2 3" xfId="37425"/>
    <cellStyle name="RowTitles-Detail 4 3 7 2 3" xfId="37426"/>
    <cellStyle name="RowTitles-Detail 4 3 7 2 3 2" xfId="37427"/>
    <cellStyle name="RowTitles-Detail 4 3 7 2 3 2 2" xfId="37428"/>
    <cellStyle name="RowTitles-Detail 4 3 7 2 4" xfId="37429"/>
    <cellStyle name="RowTitles-Detail 4 3 7 2 4 2" xfId="37430"/>
    <cellStyle name="RowTitles-Detail 4 3 7 2 5" xfId="37431"/>
    <cellStyle name="RowTitles-Detail 4 3 7 3" xfId="37432"/>
    <cellStyle name="RowTitles-Detail 4 3 7 3 2" xfId="37433"/>
    <cellStyle name="RowTitles-Detail 4 3 7 3 2 2" xfId="37434"/>
    <cellStyle name="RowTitles-Detail 4 3 7 3 2 2 2" xfId="37435"/>
    <cellStyle name="RowTitles-Detail 4 3 7 3 2 3" xfId="37436"/>
    <cellStyle name="RowTitles-Detail 4 3 7 3 3" xfId="37437"/>
    <cellStyle name="RowTitles-Detail 4 3 7 3 3 2" xfId="37438"/>
    <cellStyle name="RowTitles-Detail 4 3 7 3 3 2 2" xfId="37439"/>
    <cellStyle name="RowTitles-Detail 4 3 7 3 4" xfId="37440"/>
    <cellStyle name="RowTitles-Detail 4 3 7 3 4 2" xfId="37441"/>
    <cellStyle name="RowTitles-Detail 4 3 7 3 5" xfId="37442"/>
    <cellStyle name="RowTitles-Detail 4 3 7 4" xfId="37443"/>
    <cellStyle name="RowTitles-Detail 4 3 7 4 2" xfId="37444"/>
    <cellStyle name="RowTitles-Detail 4 3 7 5" xfId="37445"/>
    <cellStyle name="RowTitles-Detail 4 3 7 5 2" xfId="37446"/>
    <cellStyle name="RowTitles-Detail 4 3 7 5 2 2" xfId="37447"/>
    <cellStyle name="RowTitles-Detail 4 3 7 5 3" xfId="37448"/>
    <cellStyle name="RowTitles-Detail 4 3 7 6" xfId="37449"/>
    <cellStyle name="RowTitles-Detail 4 3 7 6 2" xfId="37450"/>
    <cellStyle name="RowTitles-Detail 4 3 7 6 2 2" xfId="37451"/>
    <cellStyle name="RowTitles-Detail 4 3 7 7" xfId="37452"/>
    <cellStyle name="RowTitles-Detail 4 3 7 7 2" xfId="37453"/>
    <cellStyle name="RowTitles-Detail 4 3 7 8" xfId="37454"/>
    <cellStyle name="RowTitles-Detail 4 3 8" xfId="37455"/>
    <cellStyle name="RowTitles-Detail 4 3 8 2" xfId="37456"/>
    <cellStyle name="RowTitles-Detail 4 3 8 2 2" xfId="37457"/>
    <cellStyle name="RowTitles-Detail 4 3 8 2 2 2" xfId="37458"/>
    <cellStyle name="RowTitles-Detail 4 3 8 2 2 2 2" xfId="37459"/>
    <cellStyle name="RowTitles-Detail 4 3 8 2 2 3" xfId="37460"/>
    <cellStyle name="RowTitles-Detail 4 3 8 2 3" xfId="37461"/>
    <cellStyle name="RowTitles-Detail 4 3 8 2 3 2" xfId="37462"/>
    <cellStyle name="RowTitles-Detail 4 3 8 2 3 2 2" xfId="37463"/>
    <cellStyle name="RowTitles-Detail 4 3 8 2 4" xfId="37464"/>
    <cellStyle name="RowTitles-Detail 4 3 8 2 4 2" xfId="37465"/>
    <cellStyle name="RowTitles-Detail 4 3 8 2 5" xfId="37466"/>
    <cellStyle name="RowTitles-Detail 4 3 8 3" xfId="37467"/>
    <cellStyle name="RowTitles-Detail 4 3 8 3 2" xfId="37468"/>
    <cellStyle name="RowTitles-Detail 4 3 8 3 2 2" xfId="37469"/>
    <cellStyle name="RowTitles-Detail 4 3 8 3 2 2 2" xfId="37470"/>
    <cellStyle name="RowTitles-Detail 4 3 8 3 2 3" xfId="37471"/>
    <cellStyle name="RowTitles-Detail 4 3 8 3 3" xfId="37472"/>
    <cellStyle name="RowTitles-Detail 4 3 8 3 3 2" xfId="37473"/>
    <cellStyle name="RowTitles-Detail 4 3 8 3 3 2 2" xfId="37474"/>
    <cellStyle name="RowTitles-Detail 4 3 8 3 4" xfId="37475"/>
    <cellStyle name="RowTitles-Detail 4 3 8 3 4 2" xfId="37476"/>
    <cellStyle name="RowTitles-Detail 4 3 8 3 5" xfId="37477"/>
    <cellStyle name="RowTitles-Detail 4 3 8 4" xfId="37478"/>
    <cellStyle name="RowTitles-Detail 4 3 8 4 2" xfId="37479"/>
    <cellStyle name="RowTitles-Detail 4 3 8 4 2 2" xfId="37480"/>
    <cellStyle name="RowTitles-Detail 4 3 8 4 3" xfId="37481"/>
    <cellStyle name="RowTitles-Detail 4 3 8 5" xfId="37482"/>
    <cellStyle name="RowTitles-Detail 4 3 8 5 2" xfId="37483"/>
    <cellStyle name="RowTitles-Detail 4 3 8 5 2 2" xfId="37484"/>
    <cellStyle name="RowTitles-Detail 4 3 8 6" xfId="37485"/>
    <cellStyle name="RowTitles-Detail 4 3 8 6 2" xfId="37486"/>
    <cellStyle name="RowTitles-Detail 4 3 8 7" xfId="37487"/>
    <cellStyle name="RowTitles-Detail 4 3 9" xfId="37488"/>
    <cellStyle name="RowTitles-Detail 4 3 9 2" xfId="37489"/>
    <cellStyle name="RowTitles-Detail 4 3 9 2 2" xfId="37490"/>
    <cellStyle name="RowTitles-Detail 4 3 9 2 2 2" xfId="37491"/>
    <cellStyle name="RowTitles-Detail 4 3 9 2 2 2 2" xfId="37492"/>
    <cellStyle name="RowTitles-Detail 4 3 9 2 2 3" xfId="37493"/>
    <cellStyle name="RowTitles-Detail 4 3 9 2 3" xfId="37494"/>
    <cellStyle name="RowTitles-Detail 4 3 9 2 3 2" xfId="37495"/>
    <cellStyle name="RowTitles-Detail 4 3 9 2 3 2 2" xfId="37496"/>
    <cellStyle name="RowTitles-Detail 4 3 9 2 4" xfId="37497"/>
    <cellStyle name="RowTitles-Detail 4 3 9 2 4 2" xfId="37498"/>
    <cellStyle name="RowTitles-Detail 4 3 9 2 5" xfId="37499"/>
    <cellStyle name="RowTitles-Detail 4 3 9 3" xfId="37500"/>
    <cellStyle name="RowTitles-Detail 4 3 9 3 2" xfId="37501"/>
    <cellStyle name="RowTitles-Detail 4 3 9 3 2 2" xfId="37502"/>
    <cellStyle name="RowTitles-Detail 4 3 9 3 2 2 2" xfId="37503"/>
    <cellStyle name="RowTitles-Detail 4 3 9 3 2 3" xfId="37504"/>
    <cellStyle name="RowTitles-Detail 4 3 9 3 3" xfId="37505"/>
    <cellStyle name="RowTitles-Detail 4 3 9 3 3 2" xfId="37506"/>
    <cellStyle name="RowTitles-Detail 4 3 9 3 3 2 2" xfId="37507"/>
    <cellStyle name="RowTitles-Detail 4 3 9 3 4" xfId="37508"/>
    <cellStyle name="RowTitles-Detail 4 3 9 3 4 2" xfId="37509"/>
    <cellStyle name="RowTitles-Detail 4 3 9 3 5" xfId="37510"/>
    <cellStyle name="RowTitles-Detail 4 3 9 4" xfId="37511"/>
    <cellStyle name="RowTitles-Detail 4 3 9 4 2" xfId="37512"/>
    <cellStyle name="RowTitles-Detail 4 3 9 4 2 2" xfId="37513"/>
    <cellStyle name="RowTitles-Detail 4 3 9 4 3" xfId="37514"/>
    <cellStyle name="RowTitles-Detail 4 3 9 5" xfId="37515"/>
    <cellStyle name="RowTitles-Detail 4 3 9 5 2" xfId="37516"/>
    <cellStyle name="RowTitles-Detail 4 3 9 5 2 2" xfId="37517"/>
    <cellStyle name="RowTitles-Detail 4 3 9 6" xfId="37518"/>
    <cellStyle name="RowTitles-Detail 4 3 9 6 2" xfId="37519"/>
    <cellStyle name="RowTitles-Detail 4 3 9 7" xfId="37520"/>
    <cellStyle name="RowTitles-Detail 4 3_STUD aligned by INSTIT" xfId="37521"/>
    <cellStyle name="RowTitles-Detail 4 4" xfId="37522"/>
    <cellStyle name="RowTitles-Detail 4 4 2" xfId="37523"/>
    <cellStyle name="RowTitles-Detail 4 4 2 2" xfId="37524"/>
    <cellStyle name="RowTitles-Detail 4 4 2 2 2" xfId="37525"/>
    <cellStyle name="RowTitles-Detail 4 4 2 2 2 2" xfId="37526"/>
    <cellStyle name="RowTitles-Detail 4 4 2 2 2 2 2" xfId="37527"/>
    <cellStyle name="RowTitles-Detail 4 4 2 2 2 3" xfId="37528"/>
    <cellStyle name="RowTitles-Detail 4 4 2 2 3" xfId="37529"/>
    <cellStyle name="RowTitles-Detail 4 4 2 2 3 2" xfId="37530"/>
    <cellStyle name="RowTitles-Detail 4 4 2 2 3 2 2" xfId="37531"/>
    <cellStyle name="RowTitles-Detail 4 4 2 2 4" xfId="37532"/>
    <cellStyle name="RowTitles-Detail 4 4 2 2 4 2" xfId="37533"/>
    <cellStyle name="RowTitles-Detail 4 4 2 2 5" xfId="37534"/>
    <cellStyle name="RowTitles-Detail 4 4 2 3" xfId="37535"/>
    <cellStyle name="RowTitles-Detail 4 4 2 3 2" xfId="37536"/>
    <cellStyle name="RowTitles-Detail 4 4 2 3 2 2" xfId="37537"/>
    <cellStyle name="RowTitles-Detail 4 4 2 3 2 2 2" xfId="37538"/>
    <cellStyle name="RowTitles-Detail 4 4 2 3 2 3" xfId="37539"/>
    <cellStyle name="RowTitles-Detail 4 4 2 3 3" xfId="37540"/>
    <cellStyle name="RowTitles-Detail 4 4 2 3 3 2" xfId="37541"/>
    <cellStyle name="RowTitles-Detail 4 4 2 3 3 2 2" xfId="37542"/>
    <cellStyle name="RowTitles-Detail 4 4 2 3 4" xfId="37543"/>
    <cellStyle name="RowTitles-Detail 4 4 2 3 4 2" xfId="37544"/>
    <cellStyle name="RowTitles-Detail 4 4 2 3 5" xfId="37545"/>
    <cellStyle name="RowTitles-Detail 4 4 2 4" xfId="37546"/>
    <cellStyle name="RowTitles-Detail 4 4 2 4 2" xfId="37547"/>
    <cellStyle name="RowTitles-Detail 4 4 2 5" xfId="37548"/>
    <cellStyle name="RowTitles-Detail 4 4 2 5 2" xfId="37549"/>
    <cellStyle name="RowTitles-Detail 4 4 2 5 2 2" xfId="37550"/>
    <cellStyle name="RowTitles-Detail 4 4 3" xfId="37551"/>
    <cellStyle name="RowTitles-Detail 4 4 3 2" xfId="37552"/>
    <cellStyle name="RowTitles-Detail 4 4 3 2 2" xfId="37553"/>
    <cellStyle name="RowTitles-Detail 4 4 3 2 2 2" xfId="37554"/>
    <cellStyle name="RowTitles-Detail 4 4 3 2 2 2 2" xfId="37555"/>
    <cellStyle name="RowTitles-Detail 4 4 3 2 2 3" xfId="37556"/>
    <cellStyle name="RowTitles-Detail 4 4 3 2 3" xfId="37557"/>
    <cellStyle name="RowTitles-Detail 4 4 3 2 3 2" xfId="37558"/>
    <cellStyle name="RowTitles-Detail 4 4 3 2 3 2 2" xfId="37559"/>
    <cellStyle name="RowTitles-Detail 4 4 3 2 4" xfId="37560"/>
    <cellStyle name="RowTitles-Detail 4 4 3 2 4 2" xfId="37561"/>
    <cellStyle name="RowTitles-Detail 4 4 3 2 5" xfId="37562"/>
    <cellStyle name="RowTitles-Detail 4 4 3 3" xfId="37563"/>
    <cellStyle name="RowTitles-Detail 4 4 3 3 2" xfId="37564"/>
    <cellStyle name="RowTitles-Detail 4 4 3 3 2 2" xfId="37565"/>
    <cellStyle name="RowTitles-Detail 4 4 3 3 2 2 2" xfId="37566"/>
    <cellStyle name="RowTitles-Detail 4 4 3 3 2 3" xfId="37567"/>
    <cellStyle name="RowTitles-Detail 4 4 3 3 3" xfId="37568"/>
    <cellStyle name="RowTitles-Detail 4 4 3 3 3 2" xfId="37569"/>
    <cellStyle name="RowTitles-Detail 4 4 3 3 3 2 2" xfId="37570"/>
    <cellStyle name="RowTitles-Detail 4 4 3 3 4" xfId="37571"/>
    <cellStyle name="RowTitles-Detail 4 4 3 3 4 2" xfId="37572"/>
    <cellStyle name="RowTitles-Detail 4 4 3 3 5" xfId="37573"/>
    <cellStyle name="RowTitles-Detail 4 4 3 4" xfId="37574"/>
    <cellStyle name="RowTitles-Detail 4 4 3 4 2" xfId="37575"/>
    <cellStyle name="RowTitles-Detail 4 4 3 5" xfId="37576"/>
    <cellStyle name="RowTitles-Detail 4 4 3 5 2" xfId="37577"/>
    <cellStyle name="RowTitles-Detail 4 4 3 5 2 2" xfId="37578"/>
    <cellStyle name="RowTitles-Detail 4 4 3 5 3" xfId="37579"/>
    <cellStyle name="RowTitles-Detail 4 4 3 6" xfId="37580"/>
    <cellStyle name="RowTitles-Detail 4 4 3 6 2" xfId="37581"/>
    <cellStyle name="RowTitles-Detail 4 4 3 6 2 2" xfId="37582"/>
    <cellStyle name="RowTitles-Detail 4 4 3 7" xfId="37583"/>
    <cellStyle name="RowTitles-Detail 4 4 3 7 2" xfId="37584"/>
    <cellStyle name="RowTitles-Detail 4 4 3 8" xfId="37585"/>
    <cellStyle name="RowTitles-Detail 4 4 4" xfId="37586"/>
    <cellStyle name="RowTitles-Detail 4 4 4 2" xfId="37587"/>
    <cellStyle name="RowTitles-Detail 4 4 4 2 2" xfId="37588"/>
    <cellStyle name="RowTitles-Detail 4 4 4 2 2 2" xfId="37589"/>
    <cellStyle name="RowTitles-Detail 4 4 4 2 2 2 2" xfId="37590"/>
    <cellStyle name="RowTitles-Detail 4 4 4 2 2 3" xfId="37591"/>
    <cellStyle name="RowTitles-Detail 4 4 4 2 3" xfId="37592"/>
    <cellStyle name="RowTitles-Detail 4 4 4 2 3 2" xfId="37593"/>
    <cellStyle name="RowTitles-Detail 4 4 4 2 3 2 2" xfId="37594"/>
    <cellStyle name="RowTitles-Detail 4 4 4 2 4" xfId="37595"/>
    <cellStyle name="RowTitles-Detail 4 4 4 2 4 2" xfId="37596"/>
    <cellStyle name="RowTitles-Detail 4 4 4 2 5" xfId="37597"/>
    <cellStyle name="RowTitles-Detail 4 4 4 3" xfId="37598"/>
    <cellStyle name="RowTitles-Detail 4 4 4 3 2" xfId="37599"/>
    <cellStyle name="RowTitles-Detail 4 4 4 3 2 2" xfId="37600"/>
    <cellStyle name="RowTitles-Detail 4 4 4 3 2 2 2" xfId="37601"/>
    <cellStyle name="RowTitles-Detail 4 4 4 3 2 3" xfId="37602"/>
    <cellStyle name="RowTitles-Detail 4 4 4 3 3" xfId="37603"/>
    <cellStyle name="RowTitles-Detail 4 4 4 3 3 2" xfId="37604"/>
    <cellStyle name="RowTitles-Detail 4 4 4 3 3 2 2" xfId="37605"/>
    <cellStyle name="RowTitles-Detail 4 4 4 3 4" xfId="37606"/>
    <cellStyle name="RowTitles-Detail 4 4 4 3 4 2" xfId="37607"/>
    <cellStyle name="RowTitles-Detail 4 4 4 3 5" xfId="37608"/>
    <cellStyle name="RowTitles-Detail 4 4 4 4" xfId="37609"/>
    <cellStyle name="RowTitles-Detail 4 4 4 4 2" xfId="37610"/>
    <cellStyle name="RowTitles-Detail 4 4 4 4 2 2" xfId="37611"/>
    <cellStyle name="RowTitles-Detail 4 4 4 4 3" xfId="37612"/>
    <cellStyle name="RowTitles-Detail 4 4 4 5" xfId="37613"/>
    <cellStyle name="RowTitles-Detail 4 4 4 5 2" xfId="37614"/>
    <cellStyle name="RowTitles-Detail 4 4 4 5 2 2" xfId="37615"/>
    <cellStyle name="RowTitles-Detail 4 4 4 6" xfId="37616"/>
    <cellStyle name="RowTitles-Detail 4 4 4 6 2" xfId="37617"/>
    <cellStyle name="RowTitles-Detail 4 4 4 7" xfId="37618"/>
    <cellStyle name="RowTitles-Detail 4 4 5" xfId="37619"/>
    <cellStyle name="RowTitles-Detail 4 4 5 2" xfId="37620"/>
    <cellStyle name="RowTitles-Detail 4 4 5 2 2" xfId="37621"/>
    <cellStyle name="RowTitles-Detail 4 4 5 2 2 2" xfId="37622"/>
    <cellStyle name="RowTitles-Detail 4 4 5 2 2 2 2" xfId="37623"/>
    <cellStyle name="RowTitles-Detail 4 4 5 2 2 3" xfId="37624"/>
    <cellStyle name="RowTitles-Detail 4 4 5 2 3" xfId="37625"/>
    <cellStyle name="RowTitles-Detail 4 4 5 2 3 2" xfId="37626"/>
    <cellStyle name="RowTitles-Detail 4 4 5 2 3 2 2" xfId="37627"/>
    <cellStyle name="RowTitles-Detail 4 4 5 2 4" xfId="37628"/>
    <cellStyle name="RowTitles-Detail 4 4 5 2 4 2" xfId="37629"/>
    <cellStyle name="RowTitles-Detail 4 4 5 2 5" xfId="37630"/>
    <cellStyle name="RowTitles-Detail 4 4 5 3" xfId="37631"/>
    <cellStyle name="RowTitles-Detail 4 4 5 3 2" xfId="37632"/>
    <cellStyle name="RowTitles-Detail 4 4 5 3 2 2" xfId="37633"/>
    <cellStyle name="RowTitles-Detail 4 4 5 3 2 2 2" xfId="37634"/>
    <cellStyle name="RowTitles-Detail 4 4 5 3 2 3" xfId="37635"/>
    <cellStyle name="RowTitles-Detail 4 4 5 3 3" xfId="37636"/>
    <cellStyle name="RowTitles-Detail 4 4 5 3 3 2" xfId="37637"/>
    <cellStyle name="RowTitles-Detail 4 4 5 3 3 2 2" xfId="37638"/>
    <cellStyle name="RowTitles-Detail 4 4 5 3 4" xfId="37639"/>
    <cellStyle name="RowTitles-Detail 4 4 5 3 4 2" xfId="37640"/>
    <cellStyle name="RowTitles-Detail 4 4 5 3 5" xfId="37641"/>
    <cellStyle name="RowTitles-Detail 4 4 5 4" xfId="37642"/>
    <cellStyle name="RowTitles-Detail 4 4 5 4 2" xfId="37643"/>
    <cellStyle name="RowTitles-Detail 4 4 5 4 2 2" xfId="37644"/>
    <cellStyle name="RowTitles-Detail 4 4 5 4 3" xfId="37645"/>
    <cellStyle name="RowTitles-Detail 4 4 5 5" xfId="37646"/>
    <cellStyle name="RowTitles-Detail 4 4 5 5 2" xfId="37647"/>
    <cellStyle name="RowTitles-Detail 4 4 5 5 2 2" xfId="37648"/>
    <cellStyle name="RowTitles-Detail 4 4 5 6" xfId="37649"/>
    <cellStyle name="RowTitles-Detail 4 4 5 6 2" xfId="37650"/>
    <cellStyle name="RowTitles-Detail 4 4 5 7" xfId="37651"/>
    <cellStyle name="RowTitles-Detail 4 4 6" xfId="37652"/>
    <cellStyle name="RowTitles-Detail 4 4 6 2" xfId="37653"/>
    <cellStyle name="RowTitles-Detail 4 4 6 2 2" xfId="37654"/>
    <cellStyle name="RowTitles-Detail 4 4 6 2 2 2" xfId="37655"/>
    <cellStyle name="RowTitles-Detail 4 4 6 2 2 2 2" xfId="37656"/>
    <cellStyle name="RowTitles-Detail 4 4 6 2 2 3" xfId="37657"/>
    <cellStyle name="RowTitles-Detail 4 4 6 2 3" xfId="37658"/>
    <cellStyle name="RowTitles-Detail 4 4 6 2 3 2" xfId="37659"/>
    <cellStyle name="RowTitles-Detail 4 4 6 2 3 2 2" xfId="37660"/>
    <cellStyle name="RowTitles-Detail 4 4 6 2 4" xfId="37661"/>
    <cellStyle name="RowTitles-Detail 4 4 6 2 4 2" xfId="37662"/>
    <cellStyle name="RowTitles-Detail 4 4 6 2 5" xfId="37663"/>
    <cellStyle name="RowTitles-Detail 4 4 6 3" xfId="37664"/>
    <cellStyle name="RowTitles-Detail 4 4 6 3 2" xfId="37665"/>
    <cellStyle name="RowTitles-Detail 4 4 6 3 2 2" xfId="37666"/>
    <cellStyle name="RowTitles-Detail 4 4 6 3 2 2 2" xfId="37667"/>
    <cellStyle name="RowTitles-Detail 4 4 6 3 2 3" xfId="37668"/>
    <cellStyle name="RowTitles-Detail 4 4 6 3 3" xfId="37669"/>
    <cellStyle name="RowTitles-Detail 4 4 6 3 3 2" xfId="37670"/>
    <cellStyle name="RowTitles-Detail 4 4 6 3 3 2 2" xfId="37671"/>
    <cellStyle name="RowTitles-Detail 4 4 6 3 4" xfId="37672"/>
    <cellStyle name="RowTitles-Detail 4 4 6 3 4 2" xfId="37673"/>
    <cellStyle name="RowTitles-Detail 4 4 6 3 5" xfId="37674"/>
    <cellStyle name="RowTitles-Detail 4 4 6 4" xfId="37675"/>
    <cellStyle name="RowTitles-Detail 4 4 6 4 2" xfId="37676"/>
    <cellStyle name="RowTitles-Detail 4 4 6 4 2 2" xfId="37677"/>
    <cellStyle name="RowTitles-Detail 4 4 6 4 3" xfId="37678"/>
    <cellStyle name="RowTitles-Detail 4 4 6 5" xfId="37679"/>
    <cellStyle name="RowTitles-Detail 4 4 6 5 2" xfId="37680"/>
    <cellStyle name="RowTitles-Detail 4 4 6 5 2 2" xfId="37681"/>
    <cellStyle name="RowTitles-Detail 4 4 6 6" xfId="37682"/>
    <cellStyle name="RowTitles-Detail 4 4 6 6 2" xfId="37683"/>
    <cellStyle name="RowTitles-Detail 4 4 6 7" xfId="37684"/>
    <cellStyle name="RowTitles-Detail 4 4 7" xfId="37685"/>
    <cellStyle name="RowTitles-Detail 4 4 7 2" xfId="37686"/>
    <cellStyle name="RowTitles-Detail 4 4 7 2 2" xfId="37687"/>
    <cellStyle name="RowTitles-Detail 4 4 7 2 2 2" xfId="37688"/>
    <cellStyle name="RowTitles-Detail 4 4 7 2 3" xfId="37689"/>
    <cellStyle name="RowTitles-Detail 4 4 7 3" xfId="37690"/>
    <cellStyle name="RowTitles-Detail 4 4 7 3 2" xfId="37691"/>
    <cellStyle name="RowTitles-Detail 4 4 7 3 2 2" xfId="37692"/>
    <cellStyle name="RowTitles-Detail 4 4 7 4" xfId="37693"/>
    <cellStyle name="RowTitles-Detail 4 4 7 4 2" xfId="37694"/>
    <cellStyle name="RowTitles-Detail 4 4 7 5" xfId="37695"/>
    <cellStyle name="RowTitles-Detail 4 4 8" xfId="37696"/>
    <cellStyle name="RowTitles-Detail 4 4 8 2" xfId="37697"/>
    <cellStyle name="RowTitles-Detail 4 4 9" xfId="37698"/>
    <cellStyle name="RowTitles-Detail 4 4 9 2" xfId="37699"/>
    <cellStyle name="RowTitles-Detail 4 4 9 2 2" xfId="37700"/>
    <cellStyle name="RowTitles-Detail 4 4_STUD aligned by INSTIT" xfId="37701"/>
    <cellStyle name="RowTitles-Detail 4 5" xfId="37702"/>
    <cellStyle name="RowTitles-Detail 4 5 2" xfId="37703"/>
    <cellStyle name="RowTitles-Detail 4 5 2 2" xfId="37704"/>
    <cellStyle name="RowTitles-Detail 4 5 2 2 2" xfId="37705"/>
    <cellStyle name="RowTitles-Detail 4 5 2 2 2 2" xfId="37706"/>
    <cellStyle name="RowTitles-Detail 4 5 2 2 2 2 2" xfId="37707"/>
    <cellStyle name="RowTitles-Detail 4 5 2 2 2 3" xfId="37708"/>
    <cellStyle name="RowTitles-Detail 4 5 2 2 3" xfId="37709"/>
    <cellStyle name="RowTitles-Detail 4 5 2 2 3 2" xfId="37710"/>
    <cellStyle name="RowTitles-Detail 4 5 2 2 3 2 2" xfId="37711"/>
    <cellStyle name="RowTitles-Detail 4 5 2 2 4" xfId="37712"/>
    <cellStyle name="RowTitles-Detail 4 5 2 2 4 2" xfId="37713"/>
    <cellStyle name="RowTitles-Detail 4 5 2 2 5" xfId="37714"/>
    <cellStyle name="RowTitles-Detail 4 5 2 3" xfId="37715"/>
    <cellStyle name="RowTitles-Detail 4 5 2 3 2" xfId="37716"/>
    <cellStyle name="RowTitles-Detail 4 5 2 3 2 2" xfId="37717"/>
    <cellStyle name="RowTitles-Detail 4 5 2 3 2 2 2" xfId="37718"/>
    <cellStyle name="RowTitles-Detail 4 5 2 3 2 3" xfId="37719"/>
    <cellStyle name="RowTitles-Detail 4 5 2 3 3" xfId="37720"/>
    <cellStyle name="RowTitles-Detail 4 5 2 3 3 2" xfId="37721"/>
    <cellStyle name="RowTitles-Detail 4 5 2 3 3 2 2" xfId="37722"/>
    <cellStyle name="RowTitles-Detail 4 5 2 3 4" xfId="37723"/>
    <cellStyle name="RowTitles-Detail 4 5 2 3 4 2" xfId="37724"/>
    <cellStyle name="RowTitles-Detail 4 5 2 3 5" xfId="37725"/>
    <cellStyle name="RowTitles-Detail 4 5 2 4" xfId="37726"/>
    <cellStyle name="RowTitles-Detail 4 5 2 4 2" xfId="37727"/>
    <cellStyle name="RowTitles-Detail 4 5 2 5" xfId="37728"/>
    <cellStyle name="RowTitles-Detail 4 5 2 5 2" xfId="37729"/>
    <cellStyle name="RowTitles-Detail 4 5 2 5 2 2" xfId="37730"/>
    <cellStyle name="RowTitles-Detail 4 5 2 5 3" xfId="37731"/>
    <cellStyle name="RowTitles-Detail 4 5 2 6" xfId="37732"/>
    <cellStyle name="RowTitles-Detail 4 5 2 6 2" xfId="37733"/>
    <cellStyle name="RowTitles-Detail 4 5 2 6 2 2" xfId="37734"/>
    <cellStyle name="RowTitles-Detail 4 5 2 7" xfId="37735"/>
    <cellStyle name="RowTitles-Detail 4 5 2 7 2" xfId="37736"/>
    <cellStyle name="RowTitles-Detail 4 5 2 8" xfId="37737"/>
    <cellStyle name="RowTitles-Detail 4 5 3" xfId="37738"/>
    <cellStyle name="RowTitles-Detail 4 5 3 2" xfId="37739"/>
    <cellStyle name="RowTitles-Detail 4 5 3 2 2" xfId="37740"/>
    <cellStyle name="RowTitles-Detail 4 5 3 2 2 2" xfId="37741"/>
    <cellStyle name="RowTitles-Detail 4 5 3 2 2 2 2" xfId="37742"/>
    <cellStyle name="RowTitles-Detail 4 5 3 2 2 3" xfId="37743"/>
    <cellStyle name="RowTitles-Detail 4 5 3 2 3" xfId="37744"/>
    <cellStyle name="RowTitles-Detail 4 5 3 2 3 2" xfId="37745"/>
    <cellStyle name="RowTitles-Detail 4 5 3 2 3 2 2" xfId="37746"/>
    <cellStyle name="RowTitles-Detail 4 5 3 2 4" xfId="37747"/>
    <cellStyle name="RowTitles-Detail 4 5 3 2 4 2" xfId="37748"/>
    <cellStyle name="RowTitles-Detail 4 5 3 2 5" xfId="37749"/>
    <cellStyle name="RowTitles-Detail 4 5 3 3" xfId="37750"/>
    <cellStyle name="RowTitles-Detail 4 5 3 3 2" xfId="37751"/>
    <cellStyle name="RowTitles-Detail 4 5 3 3 2 2" xfId="37752"/>
    <cellStyle name="RowTitles-Detail 4 5 3 3 2 2 2" xfId="37753"/>
    <cellStyle name="RowTitles-Detail 4 5 3 3 2 3" xfId="37754"/>
    <cellStyle name="RowTitles-Detail 4 5 3 3 3" xfId="37755"/>
    <cellStyle name="RowTitles-Detail 4 5 3 3 3 2" xfId="37756"/>
    <cellStyle name="RowTitles-Detail 4 5 3 3 3 2 2" xfId="37757"/>
    <cellStyle name="RowTitles-Detail 4 5 3 3 4" xfId="37758"/>
    <cellStyle name="RowTitles-Detail 4 5 3 3 4 2" xfId="37759"/>
    <cellStyle name="RowTitles-Detail 4 5 3 3 5" xfId="37760"/>
    <cellStyle name="RowTitles-Detail 4 5 3 4" xfId="37761"/>
    <cellStyle name="RowTitles-Detail 4 5 3 4 2" xfId="37762"/>
    <cellStyle name="RowTitles-Detail 4 5 3 5" xfId="37763"/>
    <cellStyle name="RowTitles-Detail 4 5 3 5 2" xfId="37764"/>
    <cellStyle name="RowTitles-Detail 4 5 3 5 2 2" xfId="37765"/>
    <cellStyle name="RowTitles-Detail 4 5 4" xfId="37766"/>
    <cellStyle name="RowTitles-Detail 4 5 4 2" xfId="37767"/>
    <cellStyle name="RowTitles-Detail 4 5 4 2 2" xfId="37768"/>
    <cellStyle name="RowTitles-Detail 4 5 4 2 2 2" xfId="37769"/>
    <cellStyle name="RowTitles-Detail 4 5 4 2 2 2 2" xfId="37770"/>
    <cellStyle name="RowTitles-Detail 4 5 4 2 2 3" xfId="37771"/>
    <cellStyle name="RowTitles-Detail 4 5 4 2 3" xfId="37772"/>
    <cellStyle name="RowTitles-Detail 4 5 4 2 3 2" xfId="37773"/>
    <cellStyle name="RowTitles-Detail 4 5 4 2 3 2 2" xfId="37774"/>
    <cellStyle name="RowTitles-Detail 4 5 4 2 4" xfId="37775"/>
    <cellStyle name="RowTitles-Detail 4 5 4 2 4 2" xfId="37776"/>
    <cellStyle name="RowTitles-Detail 4 5 4 2 5" xfId="37777"/>
    <cellStyle name="RowTitles-Detail 4 5 4 3" xfId="37778"/>
    <cellStyle name="RowTitles-Detail 4 5 4 3 2" xfId="37779"/>
    <cellStyle name="RowTitles-Detail 4 5 4 3 2 2" xfId="37780"/>
    <cellStyle name="RowTitles-Detail 4 5 4 3 2 2 2" xfId="37781"/>
    <cellStyle name="RowTitles-Detail 4 5 4 3 2 3" xfId="37782"/>
    <cellStyle name="RowTitles-Detail 4 5 4 3 3" xfId="37783"/>
    <cellStyle name="RowTitles-Detail 4 5 4 3 3 2" xfId="37784"/>
    <cellStyle name="RowTitles-Detail 4 5 4 3 3 2 2" xfId="37785"/>
    <cellStyle name="RowTitles-Detail 4 5 4 3 4" xfId="37786"/>
    <cellStyle name="RowTitles-Detail 4 5 4 3 4 2" xfId="37787"/>
    <cellStyle name="RowTitles-Detail 4 5 4 3 5" xfId="37788"/>
    <cellStyle name="RowTitles-Detail 4 5 4 4" xfId="37789"/>
    <cellStyle name="RowTitles-Detail 4 5 4 4 2" xfId="37790"/>
    <cellStyle name="RowTitles-Detail 4 5 4 4 2 2" xfId="37791"/>
    <cellStyle name="RowTitles-Detail 4 5 4 4 3" xfId="37792"/>
    <cellStyle name="RowTitles-Detail 4 5 4 5" xfId="37793"/>
    <cellStyle name="RowTitles-Detail 4 5 4 5 2" xfId="37794"/>
    <cellStyle name="RowTitles-Detail 4 5 4 5 2 2" xfId="37795"/>
    <cellStyle name="RowTitles-Detail 4 5 4 6" xfId="37796"/>
    <cellStyle name="RowTitles-Detail 4 5 4 6 2" xfId="37797"/>
    <cellStyle name="RowTitles-Detail 4 5 4 7" xfId="37798"/>
    <cellStyle name="RowTitles-Detail 4 5 5" xfId="37799"/>
    <cellStyle name="RowTitles-Detail 4 5 5 2" xfId="37800"/>
    <cellStyle name="RowTitles-Detail 4 5 5 2 2" xfId="37801"/>
    <cellStyle name="RowTitles-Detail 4 5 5 2 2 2" xfId="37802"/>
    <cellStyle name="RowTitles-Detail 4 5 5 2 2 2 2" xfId="37803"/>
    <cellStyle name="RowTitles-Detail 4 5 5 2 2 3" xfId="37804"/>
    <cellStyle name="RowTitles-Detail 4 5 5 2 3" xfId="37805"/>
    <cellStyle name="RowTitles-Detail 4 5 5 2 3 2" xfId="37806"/>
    <cellStyle name="RowTitles-Detail 4 5 5 2 3 2 2" xfId="37807"/>
    <cellStyle name="RowTitles-Detail 4 5 5 2 4" xfId="37808"/>
    <cellStyle name="RowTitles-Detail 4 5 5 2 4 2" xfId="37809"/>
    <cellStyle name="RowTitles-Detail 4 5 5 2 5" xfId="37810"/>
    <cellStyle name="RowTitles-Detail 4 5 5 3" xfId="37811"/>
    <cellStyle name="RowTitles-Detail 4 5 5 3 2" xfId="37812"/>
    <cellStyle name="RowTitles-Detail 4 5 5 3 2 2" xfId="37813"/>
    <cellStyle name="RowTitles-Detail 4 5 5 3 2 2 2" xfId="37814"/>
    <cellStyle name="RowTitles-Detail 4 5 5 3 2 3" xfId="37815"/>
    <cellStyle name="RowTitles-Detail 4 5 5 3 3" xfId="37816"/>
    <cellStyle name="RowTitles-Detail 4 5 5 3 3 2" xfId="37817"/>
    <cellStyle name="RowTitles-Detail 4 5 5 3 3 2 2" xfId="37818"/>
    <cellStyle name="RowTitles-Detail 4 5 5 3 4" xfId="37819"/>
    <cellStyle name="RowTitles-Detail 4 5 5 3 4 2" xfId="37820"/>
    <cellStyle name="RowTitles-Detail 4 5 5 3 5" xfId="37821"/>
    <cellStyle name="RowTitles-Detail 4 5 5 4" xfId="37822"/>
    <cellStyle name="RowTitles-Detail 4 5 5 4 2" xfId="37823"/>
    <cellStyle name="RowTitles-Detail 4 5 5 4 2 2" xfId="37824"/>
    <cellStyle name="RowTitles-Detail 4 5 5 4 3" xfId="37825"/>
    <cellStyle name="RowTitles-Detail 4 5 5 5" xfId="37826"/>
    <cellStyle name="RowTitles-Detail 4 5 5 5 2" xfId="37827"/>
    <cellStyle name="RowTitles-Detail 4 5 5 5 2 2" xfId="37828"/>
    <cellStyle name="RowTitles-Detail 4 5 5 6" xfId="37829"/>
    <cellStyle name="RowTitles-Detail 4 5 5 6 2" xfId="37830"/>
    <cellStyle name="RowTitles-Detail 4 5 5 7" xfId="37831"/>
    <cellStyle name="RowTitles-Detail 4 5 6" xfId="37832"/>
    <cellStyle name="RowTitles-Detail 4 5 6 2" xfId="37833"/>
    <cellStyle name="RowTitles-Detail 4 5 6 2 2" xfId="37834"/>
    <cellStyle name="RowTitles-Detail 4 5 6 2 2 2" xfId="37835"/>
    <cellStyle name="RowTitles-Detail 4 5 6 2 2 2 2" xfId="37836"/>
    <cellStyle name="RowTitles-Detail 4 5 6 2 2 3" xfId="37837"/>
    <cellStyle name="RowTitles-Detail 4 5 6 2 3" xfId="37838"/>
    <cellStyle name="RowTitles-Detail 4 5 6 2 3 2" xfId="37839"/>
    <cellStyle name="RowTitles-Detail 4 5 6 2 3 2 2" xfId="37840"/>
    <cellStyle name="RowTitles-Detail 4 5 6 2 4" xfId="37841"/>
    <cellStyle name="RowTitles-Detail 4 5 6 2 4 2" xfId="37842"/>
    <cellStyle name="RowTitles-Detail 4 5 6 2 5" xfId="37843"/>
    <cellStyle name="RowTitles-Detail 4 5 6 3" xfId="37844"/>
    <cellStyle name="RowTitles-Detail 4 5 6 3 2" xfId="37845"/>
    <cellStyle name="RowTitles-Detail 4 5 6 3 2 2" xfId="37846"/>
    <cellStyle name="RowTitles-Detail 4 5 6 3 2 2 2" xfId="37847"/>
    <cellStyle name="RowTitles-Detail 4 5 6 3 2 3" xfId="37848"/>
    <cellStyle name="RowTitles-Detail 4 5 6 3 3" xfId="37849"/>
    <cellStyle name="RowTitles-Detail 4 5 6 3 3 2" xfId="37850"/>
    <cellStyle name="RowTitles-Detail 4 5 6 3 3 2 2" xfId="37851"/>
    <cellStyle name="RowTitles-Detail 4 5 6 3 4" xfId="37852"/>
    <cellStyle name="RowTitles-Detail 4 5 6 3 4 2" xfId="37853"/>
    <cellStyle name="RowTitles-Detail 4 5 6 3 5" xfId="37854"/>
    <cellStyle name="RowTitles-Detail 4 5 6 4" xfId="37855"/>
    <cellStyle name="RowTitles-Detail 4 5 6 4 2" xfId="37856"/>
    <cellStyle name="RowTitles-Detail 4 5 6 4 2 2" xfId="37857"/>
    <cellStyle name="RowTitles-Detail 4 5 6 4 3" xfId="37858"/>
    <cellStyle name="RowTitles-Detail 4 5 6 5" xfId="37859"/>
    <cellStyle name="RowTitles-Detail 4 5 6 5 2" xfId="37860"/>
    <cellStyle name="RowTitles-Detail 4 5 6 5 2 2" xfId="37861"/>
    <cellStyle name="RowTitles-Detail 4 5 6 6" xfId="37862"/>
    <cellStyle name="RowTitles-Detail 4 5 6 6 2" xfId="37863"/>
    <cellStyle name="RowTitles-Detail 4 5 6 7" xfId="37864"/>
    <cellStyle name="RowTitles-Detail 4 5 7" xfId="37865"/>
    <cellStyle name="RowTitles-Detail 4 5 7 2" xfId="37866"/>
    <cellStyle name="RowTitles-Detail 4 5 7 2 2" xfId="37867"/>
    <cellStyle name="RowTitles-Detail 4 5 7 2 2 2" xfId="37868"/>
    <cellStyle name="RowTitles-Detail 4 5 7 2 3" xfId="37869"/>
    <cellStyle name="RowTitles-Detail 4 5 7 3" xfId="37870"/>
    <cellStyle name="RowTitles-Detail 4 5 7 3 2" xfId="37871"/>
    <cellStyle name="RowTitles-Detail 4 5 7 3 2 2" xfId="37872"/>
    <cellStyle name="RowTitles-Detail 4 5 7 4" xfId="37873"/>
    <cellStyle name="RowTitles-Detail 4 5 7 4 2" xfId="37874"/>
    <cellStyle name="RowTitles-Detail 4 5 7 5" xfId="37875"/>
    <cellStyle name="RowTitles-Detail 4 5 8" xfId="37876"/>
    <cellStyle name="RowTitles-Detail 4 5 8 2" xfId="37877"/>
    <cellStyle name="RowTitles-Detail 4 5 8 2 2" xfId="37878"/>
    <cellStyle name="RowTitles-Detail 4 5 8 2 2 2" xfId="37879"/>
    <cellStyle name="RowTitles-Detail 4 5 8 2 3" xfId="37880"/>
    <cellStyle name="RowTitles-Detail 4 5 8 3" xfId="37881"/>
    <cellStyle name="RowTitles-Detail 4 5 8 3 2" xfId="37882"/>
    <cellStyle name="RowTitles-Detail 4 5 8 3 2 2" xfId="37883"/>
    <cellStyle name="RowTitles-Detail 4 5 8 4" xfId="37884"/>
    <cellStyle name="RowTitles-Detail 4 5 8 4 2" xfId="37885"/>
    <cellStyle name="RowTitles-Detail 4 5 8 5" xfId="37886"/>
    <cellStyle name="RowTitles-Detail 4 5 9" xfId="37887"/>
    <cellStyle name="RowTitles-Detail 4 5 9 2" xfId="37888"/>
    <cellStyle name="RowTitles-Detail 4 5 9 2 2" xfId="37889"/>
    <cellStyle name="RowTitles-Detail 4 5_STUD aligned by INSTIT" xfId="37890"/>
    <cellStyle name="RowTitles-Detail 4 6" xfId="37891"/>
    <cellStyle name="RowTitles-Detail 4 6 2" xfId="37892"/>
    <cellStyle name="RowTitles-Detail 4 6 2 2" xfId="37893"/>
    <cellStyle name="RowTitles-Detail 4 6 2 2 2" xfId="37894"/>
    <cellStyle name="RowTitles-Detail 4 6 2 2 2 2" xfId="37895"/>
    <cellStyle name="RowTitles-Detail 4 6 2 2 2 2 2" xfId="37896"/>
    <cellStyle name="RowTitles-Detail 4 6 2 2 2 3" xfId="37897"/>
    <cellStyle name="RowTitles-Detail 4 6 2 2 3" xfId="37898"/>
    <cellStyle name="RowTitles-Detail 4 6 2 2 3 2" xfId="37899"/>
    <cellStyle name="RowTitles-Detail 4 6 2 2 3 2 2" xfId="37900"/>
    <cellStyle name="RowTitles-Detail 4 6 2 2 4" xfId="37901"/>
    <cellStyle name="RowTitles-Detail 4 6 2 2 4 2" xfId="37902"/>
    <cellStyle name="RowTitles-Detail 4 6 2 2 5" xfId="37903"/>
    <cellStyle name="RowTitles-Detail 4 6 2 3" xfId="37904"/>
    <cellStyle name="RowTitles-Detail 4 6 2 3 2" xfId="37905"/>
    <cellStyle name="RowTitles-Detail 4 6 2 3 2 2" xfId="37906"/>
    <cellStyle name="RowTitles-Detail 4 6 2 3 2 2 2" xfId="37907"/>
    <cellStyle name="RowTitles-Detail 4 6 2 3 2 3" xfId="37908"/>
    <cellStyle name="RowTitles-Detail 4 6 2 3 3" xfId="37909"/>
    <cellStyle name="RowTitles-Detail 4 6 2 3 3 2" xfId="37910"/>
    <cellStyle name="RowTitles-Detail 4 6 2 3 3 2 2" xfId="37911"/>
    <cellStyle name="RowTitles-Detail 4 6 2 3 4" xfId="37912"/>
    <cellStyle name="RowTitles-Detail 4 6 2 3 4 2" xfId="37913"/>
    <cellStyle name="RowTitles-Detail 4 6 2 3 5" xfId="37914"/>
    <cellStyle name="RowTitles-Detail 4 6 2 4" xfId="37915"/>
    <cellStyle name="RowTitles-Detail 4 6 2 4 2" xfId="37916"/>
    <cellStyle name="RowTitles-Detail 4 6 2 5" xfId="37917"/>
    <cellStyle name="RowTitles-Detail 4 6 2 5 2" xfId="37918"/>
    <cellStyle name="RowTitles-Detail 4 6 2 5 2 2" xfId="37919"/>
    <cellStyle name="RowTitles-Detail 4 6 2 5 3" xfId="37920"/>
    <cellStyle name="RowTitles-Detail 4 6 2 6" xfId="37921"/>
    <cellStyle name="RowTitles-Detail 4 6 2 6 2" xfId="37922"/>
    <cellStyle name="RowTitles-Detail 4 6 2 6 2 2" xfId="37923"/>
    <cellStyle name="RowTitles-Detail 4 6 3" xfId="37924"/>
    <cellStyle name="RowTitles-Detail 4 6 3 2" xfId="37925"/>
    <cellStyle name="RowTitles-Detail 4 6 3 2 2" xfId="37926"/>
    <cellStyle name="RowTitles-Detail 4 6 3 2 2 2" xfId="37927"/>
    <cellStyle name="RowTitles-Detail 4 6 3 2 2 2 2" xfId="37928"/>
    <cellStyle name="RowTitles-Detail 4 6 3 2 2 3" xfId="37929"/>
    <cellStyle name="RowTitles-Detail 4 6 3 2 3" xfId="37930"/>
    <cellStyle name="RowTitles-Detail 4 6 3 2 3 2" xfId="37931"/>
    <cellStyle name="RowTitles-Detail 4 6 3 2 3 2 2" xfId="37932"/>
    <cellStyle name="RowTitles-Detail 4 6 3 2 4" xfId="37933"/>
    <cellStyle name="RowTitles-Detail 4 6 3 2 4 2" xfId="37934"/>
    <cellStyle name="RowTitles-Detail 4 6 3 2 5" xfId="37935"/>
    <cellStyle name="RowTitles-Detail 4 6 3 3" xfId="37936"/>
    <cellStyle name="RowTitles-Detail 4 6 3 3 2" xfId="37937"/>
    <cellStyle name="RowTitles-Detail 4 6 3 3 2 2" xfId="37938"/>
    <cellStyle name="RowTitles-Detail 4 6 3 3 2 2 2" xfId="37939"/>
    <cellStyle name="RowTitles-Detail 4 6 3 3 2 3" xfId="37940"/>
    <cellStyle name="RowTitles-Detail 4 6 3 3 3" xfId="37941"/>
    <cellStyle name="RowTitles-Detail 4 6 3 3 3 2" xfId="37942"/>
    <cellStyle name="RowTitles-Detail 4 6 3 3 3 2 2" xfId="37943"/>
    <cellStyle name="RowTitles-Detail 4 6 3 3 4" xfId="37944"/>
    <cellStyle name="RowTitles-Detail 4 6 3 3 4 2" xfId="37945"/>
    <cellStyle name="RowTitles-Detail 4 6 3 3 5" xfId="37946"/>
    <cellStyle name="RowTitles-Detail 4 6 3 4" xfId="37947"/>
    <cellStyle name="RowTitles-Detail 4 6 3 4 2" xfId="37948"/>
    <cellStyle name="RowTitles-Detail 4 6 3 5" xfId="37949"/>
    <cellStyle name="RowTitles-Detail 4 6 3 5 2" xfId="37950"/>
    <cellStyle name="RowTitles-Detail 4 6 3 5 2 2" xfId="37951"/>
    <cellStyle name="RowTitles-Detail 4 6 3 6" xfId="37952"/>
    <cellStyle name="RowTitles-Detail 4 6 3 6 2" xfId="37953"/>
    <cellStyle name="RowTitles-Detail 4 6 3 7" xfId="37954"/>
    <cellStyle name="RowTitles-Detail 4 6 4" xfId="37955"/>
    <cellStyle name="RowTitles-Detail 4 6 4 2" xfId="37956"/>
    <cellStyle name="RowTitles-Detail 4 6 4 2 2" xfId="37957"/>
    <cellStyle name="RowTitles-Detail 4 6 4 2 2 2" xfId="37958"/>
    <cellStyle name="RowTitles-Detail 4 6 4 2 2 2 2" xfId="37959"/>
    <cellStyle name="RowTitles-Detail 4 6 4 2 2 3" xfId="37960"/>
    <cellStyle name="RowTitles-Detail 4 6 4 2 3" xfId="37961"/>
    <cellStyle name="RowTitles-Detail 4 6 4 2 3 2" xfId="37962"/>
    <cellStyle name="RowTitles-Detail 4 6 4 2 3 2 2" xfId="37963"/>
    <cellStyle name="RowTitles-Detail 4 6 4 2 4" xfId="37964"/>
    <cellStyle name="RowTitles-Detail 4 6 4 2 4 2" xfId="37965"/>
    <cellStyle name="RowTitles-Detail 4 6 4 2 5" xfId="37966"/>
    <cellStyle name="RowTitles-Detail 4 6 4 3" xfId="37967"/>
    <cellStyle name="RowTitles-Detail 4 6 4 3 2" xfId="37968"/>
    <cellStyle name="RowTitles-Detail 4 6 4 3 2 2" xfId="37969"/>
    <cellStyle name="RowTitles-Detail 4 6 4 3 2 2 2" xfId="37970"/>
    <cellStyle name="RowTitles-Detail 4 6 4 3 2 3" xfId="37971"/>
    <cellStyle name="RowTitles-Detail 4 6 4 3 3" xfId="37972"/>
    <cellStyle name="RowTitles-Detail 4 6 4 3 3 2" xfId="37973"/>
    <cellStyle name="RowTitles-Detail 4 6 4 3 3 2 2" xfId="37974"/>
    <cellStyle name="RowTitles-Detail 4 6 4 3 4" xfId="37975"/>
    <cellStyle name="RowTitles-Detail 4 6 4 3 4 2" xfId="37976"/>
    <cellStyle name="RowTitles-Detail 4 6 4 3 5" xfId="37977"/>
    <cellStyle name="RowTitles-Detail 4 6 4 4" xfId="37978"/>
    <cellStyle name="RowTitles-Detail 4 6 4 4 2" xfId="37979"/>
    <cellStyle name="RowTitles-Detail 4 6 4 5" xfId="37980"/>
    <cellStyle name="RowTitles-Detail 4 6 4 5 2" xfId="37981"/>
    <cellStyle name="RowTitles-Detail 4 6 4 5 2 2" xfId="37982"/>
    <cellStyle name="RowTitles-Detail 4 6 4 5 3" xfId="37983"/>
    <cellStyle name="RowTitles-Detail 4 6 4 6" xfId="37984"/>
    <cellStyle name="RowTitles-Detail 4 6 4 6 2" xfId="37985"/>
    <cellStyle name="RowTitles-Detail 4 6 4 6 2 2" xfId="37986"/>
    <cellStyle name="RowTitles-Detail 4 6 4 7" xfId="37987"/>
    <cellStyle name="RowTitles-Detail 4 6 4 7 2" xfId="37988"/>
    <cellStyle name="RowTitles-Detail 4 6 4 8" xfId="37989"/>
    <cellStyle name="RowTitles-Detail 4 6 5" xfId="37990"/>
    <cellStyle name="RowTitles-Detail 4 6 5 2" xfId="37991"/>
    <cellStyle name="RowTitles-Detail 4 6 5 2 2" xfId="37992"/>
    <cellStyle name="RowTitles-Detail 4 6 5 2 2 2" xfId="37993"/>
    <cellStyle name="RowTitles-Detail 4 6 5 2 2 2 2" xfId="37994"/>
    <cellStyle name="RowTitles-Detail 4 6 5 2 2 3" xfId="37995"/>
    <cellStyle name="RowTitles-Detail 4 6 5 2 3" xfId="37996"/>
    <cellStyle name="RowTitles-Detail 4 6 5 2 3 2" xfId="37997"/>
    <cellStyle name="RowTitles-Detail 4 6 5 2 3 2 2" xfId="37998"/>
    <cellStyle name="RowTitles-Detail 4 6 5 2 4" xfId="37999"/>
    <cellStyle name="RowTitles-Detail 4 6 5 2 4 2" xfId="38000"/>
    <cellStyle name="RowTitles-Detail 4 6 5 2 5" xfId="38001"/>
    <cellStyle name="RowTitles-Detail 4 6 5 3" xfId="38002"/>
    <cellStyle name="RowTitles-Detail 4 6 5 3 2" xfId="38003"/>
    <cellStyle name="RowTitles-Detail 4 6 5 3 2 2" xfId="38004"/>
    <cellStyle name="RowTitles-Detail 4 6 5 3 2 2 2" xfId="38005"/>
    <cellStyle name="RowTitles-Detail 4 6 5 3 2 3" xfId="38006"/>
    <cellStyle name="RowTitles-Detail 4 6 5 3 3" xfId="38007"/>
    <cellStyle name="RowTitles-Detail 4 6 5 3 3 2" xfId="38008"/>
    <cellStyle name="RowTitles-Detail 4 6 5 3 3 2 2" xfId="38009"/>
    <cellStyle name="RowTitles-Detail 4 6 5 3 4" xfId="38010"/>
    <cellStyle name="RowTitles-Detail 4 6 5 3 4 2" xfId="38011"/>
    <cellStyle name="RowTitles-Detail 4 6 5 3 5" xfId="38012"/>
    <cellStyle name="RowTitles-Detail 4 6 5 4" xfId="38013"/>
    <cellStyle name="RowTitles-Detail 4 6 5 4 2" xfId="38014"/>
    <cellStyle name="RowTitles-Detail 4 6 5 4 2 2" xfId="38015"/>
    <cellStyle name="RowTitles-Detail 4 6 5 4 3" xfId="38016"/>
    <cellStyle name="RowTitles-Detail 4 6 5 5" xfId="38017"/>
    <cellStyle name="RowTitles-Detail 4 6 5 5 2" xfId="38018"/>
    <cellStyle name="RowTitles-Detail 4 6 5 5 2 2" xfId="38019"/>
    <cellStyle name="RowTitles-Detail 4 6 5 6" xfId="38020"/>
    <cellStyle name="RowTitles-Detail 4 6 5 6 2" xfId="38021"/>
    <cellStyle name="RowTitles-Detail 4 6 5 7" xfId="38022"/>
    <cellStyle name="RowTitles-Detail 4 6 6" xfId="38023"/>
    <cellStyle name="RowTitles-Detail 4 6 6 2" xfId="38024"/>
    <cellStyle name="RowTitles-Detail 4 6 6 2 2" xfId="38025"/>
    <cellStyle name="RowTitles-Detail 4 6 6 2 2 2" xfId="38026"/>
    <cellStyle name="RowTitles-Detail 4 6 6 2 2 2 2" xfId="38027"/>
    <cellStyle name="RowTitles-Detail 4 6 6 2 2 3" xfId="38028"/>
    <cellStyle name="RowTitles-Detail 4 6 6 2 3" xfId="38029"/>
    <cellStyle name="RowTitles-Detail 4 6 6 2 3 2" xfId="38030"/>
    <cellStyle name="RowTitles-Detail 4 6 6 2 3 2 2" xfId="38031"/>
    <cellStyle name="RowTitles-Detail 4 6 6 2 4" xfId="38032"/>
    <cellStyle name="RowTitles-Detail 4 6 6 2 4 2" xfId="38033"/>
    <cellStyle name="RowTitles-Detail 4 6 6 2 5" xfId="38034"/>
    <cellStyle name="RowTitles-Detail 4 6 6 3" xfId="38035"/>
    <cellStyle name="RowTitles-Detail 4 6 6 3 2" xfId="38036"/>
    <cellStyle name="RowTitles-Detail 4 6 6 3 2 2" xfId="38037"/>
    <cellStyle name="RowTitles-Detail 4 6 6 3 2 2 2" xfId="38038"/>
    <cellStyle name="RowTitles-Detail 4 6 6 3 2 3" xfId="38039"/>
    <cellStyle name="RowTitles-Detail 4 6 6 3 3" xfId="38040"/>
    <cellStyle name="RowTitles-Detail 4 6 6 3 3 2" xfId="38041"/>
    <cellStyle name="RowTitles-Detail 4 6 6 3 3 2 2" xfId="38042"/>
    <cellStyle name="RowTitles-Detail 4 6 6 3 4" xfId="38043"/>
    <cellStyle name="RowTitles-Detail 4 6 6 3 4 2" xfId="38044"/>
    <cellStyle name="RowTitles-Detail 4 6 6 3 5" xfId="38045"/>
    <cellStyle name="RowTitles-Detail 4 6 6 4" xfId="38046"/>
    <cellStyle name="RowTitles-Detail 4 6 6 4 2" xfId="38047"/>
    <cellStyle name="RowTitles-Detail 4 6 6 4 2 2" xfId="38048"/>
    <cellStyle name="RowTitles-Detail 4 6 6 4 3" xfId="38049"/>
    <cellStyle name="RowTitles-Detail 4 6 6 5" xfId="38050"/>
    <cellStyle name="RowTitles-Detail 4 6 6 5 2" xfId="38051"/>
    <cellStyle name="RowTitles-Detail 4 6 6 5 2 2" xfId="38052"/>
    <cellStyle name="RowTitles-Detail 4 6 6 6" xfId="38053"/>
    <cellStyle name="RowTitles-Detail 4 6 6 6 2" xfId="38054"/>
    <cellStyle name="RowTitles-Detail 4 6 6 7" xfId="38055"/>
    <cellStyle name="RowTitles-Detail 4 6 7" xfId="38056"/>
    <cellStyle name="RowTitles-Detail 4 6 7 2" xfId="38057"/>
    <cellStyle name="RowTitles-Detail 4 6 7 2 2" xfId="38058"/>
    <cellStyle name="RowTitles-Detail 4 6 7 2 2 2" xfId="38059"/>
    <cellStyle name="RowTitles-Detail 4 6 7 2 3" xfId="38060"/>
    <cellStyle name="RowTitles-Detail 4 6 7 3" xfId="38061"/>
    <cellStyle name="RowTitles-Detail 4 6 7 3 2" xfId="38062"/>
    <cellStyle name="RowTitles-Detail 4 6 7 3 2 2" xfId="38063"/>
    <cellStyle name="RowTitles-Detail 4 6 7 4" xfId="38064"/>
    <cellStyle name="RowTitles-Detail 4 6 7 4 2" xfId="38065"/>
    <cellStyle name="RowTitles-Detail 4 6 7 5" xfId="38066"/>
    <cellStyle name="RowTitles-Detail 4 6 8" xfId="38067"/>
    <cellStyle name="RowTitles-Detail 4 6 8 2" xfId="38068"/>
    <cellStyle name="RowTitles-Detail 4 6 9" xfId="38069"/>
    <cellStyle name="RowTitles-Detail 4 6 9 2" xfId="38070"/>
    <cellStyle name="RowTitles-Detail 4 6 9 2 2" xfId="38071"/>
    <cellStyle name="RowTitles-Detail 4 6_STUD aligned by INSTIT" xfId="38072"/>
    <cellStyle name="RowTitles-Detail 4 7" xfId="38073"/>
    <cellStyle name="RowTitles-Detail 4 7 2" xfId="38074"/>
    <cellStyle name="RowTitles-Detail 4 7 2 2" xfId="38075"/>
    <cellStyle name="RowTitles-Detail 4 7 2 2 2" xfId="38076"/>
    <cellStyle name="RowTitles-Detail 4 7 2 2 2 2" xfId="38077"/>
    <cellStyle name="RowTitles-Detail 4 7 2 2 3" xfId="38078"/>
    <cellStyle name="RowTitles-Detail 4 7 2 3" xfId="38079"/>
    <cellStyle name="RowTitles-Detail 4 7 2 3 2" xfId="38080"/>
    <cellStyle name="RowTitles-Detail 4 7 2 3 2 2" xfId="38081"/>
    <cellStyle name="RowTitles-Detail 4 7 2 4" xfId="38082"/>
    <cellStyle name="RowTitles-Detail 4 7 2 4 2" xfId="38083"/>
    <cellStyle name="RowTitles-Detail 4 7 2 5" xfId="38084"/>
    <cellStyle name="RowTitles-Detail 4 7 3" xfId="38085"/>
    <cellStyle name="RowTitles-Detail 4 7 3 2" xfId="38086"/>
    <cellStyle name="RowTitles-Detail 4 7 3 2 2" xfId="38087"/>
    <cellStyle name="RowTitles-Detail 4 7 3 2 2 2" xfId="38088"/>
    <cellStyle name="RowTitles-Detail 4 7 3 2 3" xfId="38089"/>
    <cellStyle name="RowTitles-Detail 4 7 3 3" xfId="38090"/>
    <cellStyle name="RowTitles-Detail 4 7 3 3 2" xfId="38091"/>
    <cellStyle name="RowTitles-Detail 4 7 3 3 2 2" xfId="38092"/>
    <cellStyle name="RowTitles-Detail 4 7 3 4" xfId="38093"/>
    <cellStyle name="RowTitles-Detail 4 7 3 4 2" xfId="38094"/>
    <cellStyle name="RowTitles-Detail 4 7 3 5" xfId="38095"/>
    <cellStyle name="RowTitles-Detail 4 7 4" xfId="38096"/>
    <cellStyle name="RowTitles-Detail 4 7 4 2" xfId="38097"/>
    <cellStyle name="RowTitles-Detail 4 7 5" xfId="38098"/>
    <cellStyle name="RowTitles-Detail 4 7 5 2" xfId="38099"/>
    <cellStyle name="RowTitles-Detail 4 7 5 2 2" xfId="38100"/>
    <cellStyle name="RowTitles-Detail 4 7 5 3" xfId="38101"/>
    <cellStyle name="RowTitles-Detail 4 7 6" xfId="38102"/>
    <cellStyle name="RowTitles-Detail 4 7 6 2" xfId="38103"/>
    <cellStyle name="RowTitles-Detail 4 7 6 2 2" xfId="38104"/>
    <cellStyle name="RowTitles-Detail 4 8" xfId="38105"/>
    <cellStyle name="RowTitles-Detail 4 8 2" xfId="38106"/>
    <cellStyle name="RowTitles-Detail 4 8 2 2" xfId="38107"/>
    <cellStyle name="RowTitles-Detail 4 8 2 2 2" xfId="38108"/>
    <cellStyle name="RowTitles-Detail 4 8 2 2 2 2" xfId="38109"/>
    <cellStyle name="RowTitles-Detail 4 8 2 2 3" xfId="38110"/>
    <cellStyle name="RowTitles-Detail 4 8 2 3" xfId="38111"/>
    <cellStyle name="RowTitles-Detail 4 8 2 3 2" xfId="38112"/>
    <cellStyle name="RowTitles-Detail 4 8 2 3 2 2" xfId="38113"/>
    <cellStyle name="RowTitles-Detail 4 8 2 4" xfId="38114"/>
    <cellStyle name="RowTitles-Detail 4 8 2 4 2" xfId="38115"/>
    <cellStyle name="RowTitles-Detail 4 8 2 5" xfId="38116"/>
    <cellStyle name="RowTitles-Detail 4 8 3" xfId="38117"/>
    <cellStyle name="RowTitles-Detail 4 8 3 2" xfId="38118"/>
    <cellStyle name="RowTitles-Detail 4 8 3 2 2" xfId="38119"/>
    <cellStyle name="RowTitles-Detail 4 8 3 2 2 2" xfId="38120"/>
    <cellStyle name="RowTitles-Detail 4 8 3 2 3" xfId="38121"/>
    <cellStyle name="RowTitles-Detail 4 8 3 3" xfId="38122"/>
    <cellStyle name="RowTitles-Detail 4 8 3 3 2" xfId="38123"/>
    <cellStyle name="RowTitles-Detail 4 8 3 3 2 2" xfId="38124"/>
    <cellStyle name="RowTitles-Detail 4 8 3 4" xfId="38125"/>
    <cellStyle name="RowTitles-Detail 4 8 3 4 2" xfId="38126"/>
    <cellStyle name="RowTitles-Detail 4 8 3 5" xfId="38127"/>
    <cellStyle name="RowTitles-Detail 4 8 4" xfId="38128"/>
    <cellStyle name="RowTitles-Detail 4 8 4 2" xfId="38129"/>
    <cellStyle name="RowTitles-Detail 4 8 5" xfId="38130"/>
    <cellStyle name="RowTitles-Detail 4 8 5 2" xfId="38131"/>
    <cellStyle name="RowTitles-Detail 4 8 5 2 2" xfId="38132"/>
    <cellStyle name="RowTitles-Detail 4 8 6" xfId="38133"/>
    <cellStyle name="RowTitles-Detail 4 8 6 2" xfId="38134"/>
    <cellStyle name="RowTitles-Detail 4 8 7" xfId="38135"/>
    <cellStyle name="RowTitles-Detail 4 9" xfId="38136"/>
    <cellStyle name="RowTitles-Detail 4 9 2" xfId="38137"/>
    <cellStyle name="RowTitles-Detail 4 9 2 2" xfId="38138"/>
    <cellStyle name="RowTitles-Detail 4 9 2 2 2" xfId="38139"/>
    <cellStyle name="RowTitles-Detail 4 9 2 2 2 2" xfId="38140"/>
    <cellStyle name="RowTitles-Detail 4 9 2 2 3" xfId="38141"/>
    <cellStyle name="RowTitles-Detail 4 9 2 3" xfId="38142"/>
    <cellStyle name="RowTitles-Detail 4 9 2 3 2" xfId="38143"/>
    <cellStyle name="RowTitles-Detail 4 9 2 3 2 2" xfId="38144"/>
    <cellStyle name="RowTitles-Detail 4 9 2 4" xfId="38145"/>
    <cellStyle name="RowTitles-Detail 4 9 2 4 2" xfId="38146"/>
    <cellStyle name="RowTitles-Detail 4 9 2 5" xfId="38147"/>
    <cellStyle name="RowTitles-Detail 4 9 3" xfId="38148"/>
    <cellStyle name="RowTitles-Detail 4 9 3 2" xfId="38149"/>
    <cellStyle name="RowTitles-Detail 4 9 3 2 2" xfId="38150"/>
    <cellStyle name="RowTitles-Detail 4 9 3 2 2 2" xfId="38151"/>
    <cellStyle name="RowTitles-Detail 4 9 3 2 3" xfId="38152"/>
    <cellStyle name="RowTitles-Detail 4 9 3 3" xfId="38153"/>
    <cellStyle name="RowTitles-Detail 4 9 3 3 2" xfId="38154"/>
    <cellStyle name="RowTitles-Detail 4 9 3 3 2 2" xfId="38155"/>
    <cellStyle name="RowTitles-Detail 4 9 3 4" xfId="38156"/>
    <cellStyle name="RowTitles-Detail 4 9 3 4 2" xfId="38157"/>
    <cellStyle name="RowTitles-Detail 4 9 3 5" xfId="38158"/>
    <cellStyle name="RowTitles-Detail 4 9 4" xfId="38159"/>
    <cellStyle name="RowTitles-Detail 4 9 4 2" xfId="38160"/>
    <cellStyle name="RowTitles-Detail 4 9 5" xfId="38161"/>
    <cellStyle name="RowTitles-Detail 4 9 5 2" xfId="38162"/>
    <cellStyle name="RowTitles-Detail 4 9 5 2 2" xfId="38163"/>
    <cellStyle name="RowTitles-Detail 4 9 5 3" xfId="38164"/>
    <cellStyle name="RowTitles-Detail 4 9 6" xfId="38165"/>
    <cellStyle name="RowTitles-Detail 4 9 6 2" xfId="38166"/>
    <cellStyle name="RowTitles-Detail 4 9 6 2 2" xfId="38167"/>
    <cellStyle name="RowTitles-Detail 4 9 7" xfId="38168"/>
    <cellStyle name="RowTitles-Detail 4 9 7 2" xfId="38169"/>
    <cellStyle name="RowTitles-Detail 4 9 8" xfId="38170"/>
    <cellStyle name="RowTitles-Detail 4_STUD aligned by INSTIT" xfId="38171"/>
    <cellStyle name="RowTitles-Detail 5" xfId="70"/>
    <cellStyle name="RowTitles-Detail 5 10" xfId="38172"/>
    <cellStyle name="RowTitles-Detail 5 2" xfId="38173"/>
    <cellStyle name="RowTitles-Detail 5 2 2" xfId="38174"/>
    <cellStyle name="RowTitles-Detail 5 2 2 2" xfId="38175"/>
    <cellStyle name="RowTitles-Detail 5 2 2 2 2" xfId="38176"/>
    <cellStyle name="RowTitles-Detail 5 2 2 2 2 2" xfId="38177"/>
    <cellStyle name="RowTitles-Detail 5 2 2 2 3" xfId="38178"/>
    <cellStyle name="RowTitles-Detail 5 2 2 3" xfId="38179"/>
    <cellStyle name="RowTitles-Detail 5 2 2 3 2" xfId="38180"/>
    <cellStyle name="RowTitles-Detail 5 2 2 3 2 2" xfId="38181"/>
    <cellStyle name="RowTitles-Detail 5 2 2 4" xfId="38182"/>
    <cellStyle name="RowTitles-Detail 5 2 2 4 2" xfId="38183"/>
    <cellStyle name="RowTitles-Detail 5 2 2 5" xfId="38184"/>
    <cellStyle name="RowTitles-Detail 5 2 3" xfId="38185"/>
    <cellStyle name="RowTitles-Detail 5 2 3 2" xfId="38186"/>
    <cellStyle name="RowTitles-Detail 5 2 3 2 2" xfId="38187"/>
    <cellStyle name="RowTitles-Detail 5 2 3 2 2 2" xfId="38188"/>
    <cellStyle name="RowTitles-Detail 5 2 3 2 3" xfId="38189"/>
    <cellStyle name="RowTitles-Detail 5 2 3 3" xfId="38190"/>
    <cellStyle name="RowTitles-Detail 5 2 3 3 2" xfId="38191"/>
    <cellStyle name="RowTitles-Detail 5 2 3 3 2 2" xfId="38192"/>
    <cellStyle name="RowTitles-Detail 5 2 3 4" xfId="38193"/>
    <cellStyle name="RowTitles-Detail 5 2 3 4 2" xfId="38194"/>
    <cellStyle name="RowTitles-Detail 5 2 3 5" xfId="38195"/>
    <cellStyle name="RowTitles-Detail 5 2 4" xfId="38196"/>
    <cellStyle name="RowTitles-Detail 5 2 4 2" xfId="38197"/>
    <cellStyle name="RowTitles-Detail 5 2 5" xfId="38198"/>
    <cellStyle name="RowTitles-Detail 5 2 5 2" xfId="38199"/>
    <cellStyle name="RowTitles-Detail 5 2 5 2 2" xfId="38200"/>
    <cellStyle name="RowTitles-Detail 5 3" xfId="38201"/>
    <cellStyle name="RowTitles-Detail 5 3 2" xfId="38202"/>
    <cellStyle name="RowTitles-Detail 5 3 2 2" xfId="38203"/>
    <cellStyle name="RowTitles-Detail 5 3 2 2 2" xfId="38204"/>
    <cellStyle name="RowTitles-Detail 5 3 2 2 2 2" xfId="38205"/>
    <cellStyle name="RowTitles-Detail 5 3 2 2 3" xfId="38206"/>
    <cellStyle name="RowTitles-Detail 5 3 2 3" xfId="38207"/>
    <cellStyle name="RowTitles-Detail 5 3 2 3 2" xfId="38208"/>
    <cellStyle name="RowTitles-Detail 5 3 2 3 2 2" xfId="38209"/>
    <cellStyle name="RowTitles-Detail 5 3 2 4" xfId="38210"/>
    <cellStyle name="RowTitles-Detail 5 3 2 4 2" xfId="38211"/>
    <cellStyle name="RowTitles-Detail 5 3 2 5" xfId="38212"/>
    <cellStyle name="RowTitles-Detail 5 3 3" xfId="38213"/>
    <cellStyle name="RowTitles-Detail 5 3 3 2" xfId="38214"/>
    <cellStyle name="RowTitles-Detail 5 3 3 2 2" xfId="38215"/>
    <cellStyle name="RowTitles-Detail 5 3 3 2 2 2" xfId="38216"/>
    <cellStyle name="RowTitles-Detail 5 3 3 2 3" xfId="38217"/>
    <cellStyle name="RowTitles-Detail 5 3 3 3" xfId="38218"/>
    <cellStyle name="RowTitles-Detail 5 3 3 3 2" xfId="38219"/>
    <cellStyle name="RowTitles-Detail 5 3 3 3 2 2" xfId="38220"/>
    <cellStyle name="RowTitles-Detail 5 3 3 4" xfId="38221"/>
    <cellStyle name="RowTitles-Detail 5 3 3 4 2" xfId="38222"/>
    <cellStyle name="RowTitles-Detail 5 3 3 5" xfId="38223"/>
    <cellStyle name="RowTitles-Detail 5 3 4" xfId="38224"/>
    <cellStyle name="RowTitles-Detail 5 3 4 2" xfId="38225"/>
    <cellStyle name="RowTitles-Detail 5 3 5" xfId="38226"/>
    <cellStyle name="RowTitles-Detail 5 3 5 2" xfId="38227"/>
    <cellStyle name="RowTitles-Detail 5 3 5 2 2" xfId="38228"/>
    <cellStyle name="RowTitles-Detail 5 3 5 3" xfId="38229"/>
    <cellStyle name="RowTitles-Detail 5 3 6" xfId="38230"/>
    <cellStyle name="RowTitles-Detail 5 3 6 2" xfId="38231"/>
    <cellStyle name="RowTitles-Detail 5 3 6 2 2" xfId="38232"/>
    <cellStyle name="RowTitles-Detail 5 3 7" xfId="38233"/>
    <cellStyle name="RowTitles-Detail 5 3 7 2" xfId="38234"/>
    <cellStyle name="RowTitles-Detail 5 3 8" xfId="38235"/>
    <cellStyle name="RowTitles-Detail 5 4" xfId="38236"/>
    <cellStyle name="RowTitles-Detail 5 4 2" xfId="38237"/>
    <cellStyle name="RowTitles-Detail 5 4 2 2" xfId="38238"/>
    <cellStyle name="RowTitles-Detail 5 4 2 2 2" xfId="38239"/>
    <cellStyle name="RowTitles-Detail 5 4 2 2 2 2" xfId="38240"/>
    <cellStyle name="RowTitles-Detail 5 4 2 2 3" xfId="38241"/>
    <cellStyle name="RowTitles-Detail 5 4 2 3" xfId="38242"/>
    <cellStyle name="RowTitles-Detail 5 4 2 3 2" xfId="38243"/>
    <cellStyle name="RowTitles-Detail 5 4 2 3 2 2" xfId="38244"/>
    <cellStyle name="RowTitles-Detail 5 4 2 4" xfId="38245"/>
    <cellStyle name="RowTitles-Detail 5 4 2 4 2" xfId="38246"/>
    <cellStyle name="RowTitles-Detail 5 4 2 5" xfId="38247"/>
    <cellStyle name="RowTitles-Detail 5 4 3" xfId="38248"/>
    <cellStyle name="RowTitles-Detail 5 4 3 2" xfId="38249"/>
    <cellStyle name="RowTitles-Detail 5 4 3 2 2" xfId="38250"/>
    <cellStyle name="RowTitles-Detail 5 4 3 2 2 2" xfId="38251"/>
    <cellStyle name="RowTitles-Detail 5 4 3 2 3" xfId="38252"/>
    <cellStyle name="RowTitles-Detail 5 4 3 3" xfId="38253"/>
    <cellStyle name="RowTitles-Detail 5 4 3 3 2" xfId="38254"/>
    <cellStyle name="RowTitles-Detail 5 4 3 3 2 2" xfId="38255"/>
    <cellStyle name="RowTitles-Detail 5 4 3 4" xfId="38256"/>
    <cellStyle name="RowTitles-Detail 5 4 3 4 2" xfId="38257"/>
    <cellStyle name="RowTitles-Detail 5 4 3 5" xfId="38258"/>
    <cellStyle name="RowTitles-Detail 5 4 4" xfId="38259"/>
    <cellStyle name="RowTitles-Detail 5 4 4 2" xfId="38260"/>
    <cellStyle name="RowTitles-Detail 5 4 4 2 2" xfId="38261"/>
    <cellStyle name="RowTitles-Detail 5 4 4 3" xfId="38262"/>
    <cellStyle name="RowTitles-Detail 5 4 5" xfId="38263"/>
    <cellStyle name="RowTitles-Detail 5 4 5 2" xfId="38264"/>
    <cellStyle name="RowTitles-Detail 5 4 5 2 2" xfId="38265"/>
    <cellStyle name="RowTitles-Detail 5 4 6" xfId="38266"/>
    <cellStyle name="RowTitles-Detail 5 4 6 2" xfId="38267"/>
    <cellStyle name="RowTitles-Detail 5 4 7" xfId="38268"/>
    <cellStyle name="RowTitles-Detail 5 5" xfId="38269"/>
    <cellStyle name="RowTitles-Detail 5 5 2" xfId="38270"/>
    <cellStyle name="RowTitles-Detail 5 5 2 2" xfId="38271"/>
    <cellStyle name="RowTitles-Detail 5 5 2 2 2" xfId="38272"/>
    <cellStyle name="RowTitles-Detail 5 5 2 2 2 2" xfId="38273"/>
    <cellStyle name="RowTitles-Detail 5 5 2 2 3" xfId="38274"/>
    <cellStyle name="RowTitles-Detail 5 5 2 3" xfId="38275"/>
    <cellStyle name="RowTitles-Detail 5 5 2 3 2" xfId="38276"/>
    <cellStyle name="RowTitles-Detail 5 5 2 3 2 2" xfId="38277"/>
    <cellStyle name="RowTitles-Detail 5 5 2 4" xfId="38278"/>
    <cellStyle name="RowTitles-Detail 5 5 2 4 2" xfId="38279"/>
    <cellStyle name="RowTitles-Detail 5 5 2 5" xfId="38280"/>
    <cellStyle name="RowTitles-Detail 5 5 3" xfId="38281"/>
    <cellStyle name="RowTitles-Detail 5 5 3 2" xfId="38282"/>
    <cellStyle name="RowTitles-Detail 5 5 3 2 2" xfId="38283"/>
    <cellStyle name="RowTitles-Detail 5 5 3 2 2 2" xfId="38284"/>
    <cellStyle name="RowTitles-Detail 5 5 3 2 3" xfId="38285"/>
    <cellStyle name="RowTitles-Detail 5 5 3 3" xfId="38286"/>
    <cellStyle name="RowTitles-Detail 5 5 3 3 2" xfId="38287"/>
    <cellStyle name="RowTitles-Detail 5 5 3 3 2 2" xfId="38288"/>
    <cellStyle name="RowTitles-Detail 5 5 3 4" xfId="38289"/>
    <cellStyle name="RowTitles-Detail 5 5 3 4 2" xfId="38290"/>
    <cellStyle name="RowTitles-Detail 5 5 3 5" xfId="38291"/>
    <cellStyle name="RowTitles-Detail 5 5 4" xfId="38292"/>
    <cellStyle name="RowTitles-Detail 5 5 4 2" xfId="38293"/>
    <cellStyle name="RowTitles-Detail 5 5 4 2 2" xfId="38294"/>
    <cellStyle name="RowTitles-Detail 5 5 4 3" xfId="38295"/>
    <cellStyle name="RowTitles-Detail 5 5 5" xfId="38296"/>
    <cellStyle name="RowTitles-Detail 5 5 5 2" xfId="38297"/>
    <cellStyle name="RowTitles-Detail 5 5 5 2 2" xfId="38298"/>
    <cellStyle name="RowTitles-Detail 5 5 6" xfId="38299"/>
    <cellStyle name="RowTitles-Detail 5 5 6 2" xfId="38300"/>
    <cellStyle name="RowTitles-Detail 5 5 7" xfId="38301"/>
    <cellStyle name="RowTitles-Detail 5 6" xfId="38302"/>
    <cellStyle name="RowTitles-Detail 5 6 2" xfId="38303"/>
    <cellStyle name="RowTitles-Detail 5 6 2 2" xfId="38304"/>
    <cellStyle name="RowTitles-Detail 5 6 2 2 2" xfId="38305"/>
    <cellStyle name="RowTitles-Detail 5 6 2 2 2 2" xfId="38306"/>
    <cellStyle name="RowTitles-Detail 5 6 2 2 3" xfId="38307"/>
    <cellStyle name="RowTitles-Detail 5 6 2 3" xfId="38308"/>
    <cellStyle name="RowTitles-Detail 5 6 2 3 2" xfId="38309"/>
    <cellStyle name="RowTitles-Detail 5 6 2 3 2 2" xfId="38310"/>
    <cellStyle name="RowTitles-Detail 5 6 2 4" xfId="38311"/>
    <cellStyle name="RowTitles-Detail 5 6 2 4 2" xfId="38312"/>
    <cellStyle name="RowTitles-Detail 5 6 2 5" xfId="38313"/>
    <cellStyle name="RowTitles-Detail 5 6 3" xfId="38314"/>
    <cellStyle name="RowTitles-Detail 5 6 3 2" xfId="38315"/>
    <cellStyle name="RowTitles-Detail 5 6 3 2 2" xfId="38316"/>
    <cellStyle name="RowTitles-Detail 5 6 3 2 2 2" xfId="38317"/>
    <cellStyle name="RowTitles-Detail 5 6 3 2 3" xfId="38318"/>
    <cellStyle name="RowTitles-Detail 5 6 3 3" xfId="38319"/>
    <cellStyle name="RowTitles-Detail 5 6 3 3 2" xfId="38320"/>
    <cellStyle name="RowTitles-Detail 5 6 3 3 2 2" xfId="38321"/>
    <cellStyle name="RowTitles-Detail 5 6 3 4" xfId="38322"/>
    <cellStyle name="RowTitles-Detail 5 6 3 4 2" xfId="38323"/>
    <cellStyle name="RowTitles-Detail 5 6 3 5" xfId="38324"/>
    <cellStyle name="RowTitles-Detail 5 6 4" xfId="38325"/>
    <cellStyle name="RowTitles-Detail 5 6 4 2" xfId="38326"/>
    <cellStyle name="RowTitles-Detail 5 6 4 2 2" xfId="38327"/>
    <cellStyle name="RowTitles-Detail 5 6 4 3" xfId="38328"/>
    <cellStyle name="RowTitles-Detail 5 6 5" xfId="38329"/>
    <cellStyle name="RowTitles-Detail 5 6 5 2" xfId="38330"/>
    <cellStyle name="RowTitles-Detail 5 6 5 2 2" xfId="38331"/>
    <cellStyle name="RowTitles-Detail 5 6 6" xfId="38332"/>
    <cellStyle name="RowTitles-Detail 5 6 6 2" xfId="38333"/>
    <cellStyle name="RowTitles-Detail 5 6 7" xfId="38334"/>
    <cellStyle name="RowTitles-Detail 5 7" xfId="38335"/>
    <cellStyle name="RowTitles-Detail 5 7 2" xfId="38336"/>
    <cellStyle name="RowTitles-Detail 5 7 2 2" xfId="38337"/>
    <cellStyle name="RowTitles-Detail 5 7 2 2 2" xfId="38338"/>
    <cellStyle name="RowTitles-Detail 5 7 2 3" xfId="38339"/>
    <cellStyle name="RowTitles-Detail 5 7 3" xfId="38340"/>
    <cellStyle name="RowTitles-Detail 5 7 3 2" xfId="38341"/>
    <cellStyle name="RowTitles-Detail 5 7 3 2 2" xfId="38342"/>
    <cellStyle name="RowTitles-Detail 5 7 4" xfId="38343"/>
    <cellStyle name="RowTitles-Detail 5 7 4 2" xfId="38344"/>
    <cellStyle name="RowTitles-Detail 5 7 5" xfId="38345"/>
    <cellStyle name="RowTitles-Detail 5 8" xfId="38346"/>
    <cellStyle name="RowTitles-Detail 5 8 2" xfId="38347"/>
    <cellStyle name="RowTitles-Detail 5 9" xfId="38348"/>
    <cellStyle name="RowTitles-Detail 5 9 2" xfId="38349"/>
    <cellStyle name="RowTitles-Detail 5 9 2 2" xfId="38350"/>
    <cellStyle name="RowTitles-Detail 5_STUD aligned by INSTIT" xfId="38351"/>
    <cellStyle name="RowTitles-Detail 6" xfId="38352"/>
    <cellStyle name="RowTitles-Detail 6 2" xfId="38353"/>
    <cellStyle name="RowTitles-Detail 6 2 2" xfId="38354"/>
    <cellStyle name="RowTitles-Detail 6 2 2 2" xfId="38355"/>
    <cellStyle name="RowTitles-Detail 6 2 2 2 2" xfId="38356"/>
    <cellStyle name="RowTitles-Detail 6 2 2 2 2 2" xfId="38357"/>
    <cellStyle name="RowTitles-Detail 6 2 2 2 3" xfId="38358"/>
    <cellStyle name="RowTitles-Detail 6 2 2 3" xfId="38359"/>
    <cellStyle name="RowTitles-Detail 6 2 2 3 2" xfId="38360"/>
    <cellStyle name="RowTitles-Detail 6 2 2 3 2 2" xfId="38361"/>
    <cellStyle name="RowTitles-Detail 6 2 2 4" xfId="38362"/>
    <cellStyle name="RowTitles-Detail 6 2 2 4 2" xfId="38363"/>
    <cellStyle name="RowTitles-Detail 6 2 2 5" xfId="38364"/>
    <cellStyle name="RowTitles-Detail 6 2 3" xfId="38365"/>
    <cellStyle name="RowTitles-Detail 6 2 3 2" xfId="38366"/>
    <cellStyle name="RowTitles-Detail 6 2 3 2 2" xfId="38367"/>
    <cellStyle name="RowTitles-Detail 6 2 3 2 2 2" xfId="38368"/>
    <cellStyle name="RowTitles-Detail 6 2 3 2 3" xfId="38369"/>
    <cellStyle name="RowTitles-Detail 6 2 3 3" xfId="38370"/>
    <cellStyle name="RowTitles-Detail 6 2 3 3 2" xfId="38371"/>
    <cellStyle name="RowTitles-Detail 6 2 3 3 2 2" xfId="38372"/>
    <cellStyle name="RowTitles-Detail 6 2 3 4" xfId="38373"/>
    <cellStyle name="RowTitles-Detail 6 2 3 4 2" xfId="38374"/>
    <cellStyle name="RowTitles-Detail 6 2 3 5" xfId="38375"/>
    <cellStyle name="RowTitles-Detail 6 2 4" xfId="38376"/>
    <cellStyle name="RowTitles-Detail 6 2 4 2" xfId="38377"/>
    <cellStyle name="RowTitles-Detail 6 2 5" xfId="38378"/>
    <cellStyle name="RowTitles-Detail 6 2 5 2" xfId="38379"/>
    <cellStyle name="RowTitles-Detail 6 2 5 2 2" xfId="38380"/>
    <cellStyle name="RowTitles-Detail 6 2 5 3" xfId="38381"/>
    <cellStyle name="RowTitles-Detail 6 2 6" xfId="38382"/>
    <cellStyle name="RowTitles-Detail 6 2 6 2" xfId="38383"/>
    <cellStyle name="RowTitles-Detail 6 2 6 2 2" xfId="38384"/>
    <cellStyle name="RowTitles-Detail 6 2 7" xfId="38385"/>
    <cellStyle name="RowTitles-Detail 6 2 7 2" xfId="38386"/>
    <cellStyle name="RowTitles-Detail 6 2 8" xfId="38387"/>
    <cellStyle name="RowTitles-Detail 6 3" xfId="38388"/>
    <cellStyle name="RowTitles-Detail 6 3 2" xfId="38389"/>
    <cellStyle name="RowTitles-Detail 6 3 2 2" xfId="38390"/>
    <cellStyle name="RowTitles-Detail 6 3 2 2 2" xfId="38391"/>
    <cellStyle name="RowTitles-Detail 6 3 2 2 2 2" xfId="38392"/>
    <cellStyle name="RowTitles-Detail 6 3 2 2 3" xfId="38393"/>
    <cellStyle name="RowTitles-Detail 6 3 2 3" xfId="38394"/>
    <cellStyle name="RowTitles-Detail 6 3 2 3 2" xfId="38395"/>
    <cellStyle name="RowTitles-Detail 6 3 2 3 2 2" xfId="38396"/>
    <cellStyle name="RowTitles-Detail 6 3 2 4" xfId="38397"/>
    <cellStyle name="RowTitles-Detail 6 3 2 4 2" xfId="38398"/>
    <cellStyle name="RowTitles-Detail 6 3 2 5" xfId="38399"/>
    <cellStyle name="RowTitles-Detail 6 3 3" xfId="38400"/>
    <cellStyle name="RowTitles-Detail 6 3 3 2" xfId="38401"/>
    <cellStyle name="RowTitles-Detail 6 3 3 2 2" xfId="38402"/>
    <cellStyle name="RowTitles-Detail 6 3 3 2 2 2" xfId="38403"/>
    <cellStyle name="RowTitles-Detail 6 3 3 2 3" xfId="38404"/>
    <cellStyle name="RowTitles-Detail 6 3 3 3" xfId="38405"/>
    <cellStyle name="RowTitles-Detail 6 3 3 3 2" xfId="38406"/>
    <cellStyle name="RowTitles-Detail 6 3 3 3 2 2" xfId="38407"/>
    <cellStyle name="RowTitles-Detail 6 3 3 4" xfId="38408"/>
    <cellStyle name="RowTitles-Detail 6 3 3 4 2" xfId="38409"/>
    <cellStyle name="RowTitles-Detail 6 3 3 5" xfId="38410"/>
    <cellStyle name="RowTitles-Detail 6 3 4" xfId="38411"/>
    <cellStyle name="RowTitles-Detail 6 3 4 2" xfId="38412"/>
    <cellStyle name="RowTitles-Detail 6 3 5" xfId="38413"/>
    <cellStyle name="RowTitles-Detail 6 3 5 2" xfId="38414"/>
    <cellStyle name="RowTitles-Detail 6 3 5 2 2" xfId="38415"/>
    <cellStyle name="RowTitles-Detail 6 4" xfId="38416"/>
    <cellStyle name="RowTitles-Detail 6 4 2" xfId="38417"/>
    <cellStyle name="RowTitles-Detail 6 4 2 2" xfId="38418"/>
    <cellStyle name="RowTitles-Detail 6 4 2 2 2" xfId="38419"/>
    <cellStyle name="RowTitles-Detail 6 4 2 2 2 2" xfId="38420"/>
    <cellStyle name="RowTitles-Detail 6 4 2 2 3" xfId="38421"/>
    <cellStyle name="RowTitles-Detail 6 4 2 3" xfId="38422"/>
    <cellStyle name="RowTitles-Detail 6 4 2 3 2" xfId="38423"/>
    <cellStyle name="RowTitles-Detail 6 4 2 3 2 2" xfId="38424"/>
    <cellStyle name="RowTitles-Detail 6 4 2 4" xfId="38425"/>
    <cellStyle name="RowTitles-Detail 6 4 2 4 2" xfId="38426"/>
    <cellStyle name="RowTitles-Detail 6 4 2 5" xfId="38427"/>
    <cellStyle name="RowTitles-Detail 6 4 3" xfId="38428"/>
    <cellStyle name="RowTitles-Detail 6 4 3 2" xfId="38429"/>
    <cellStyle name="RowTitles-Detail 6 4 3 2 2" xfId="38430"/>
    <cellStyle name="RowTitles-Detail 6 4 3 2 2 2" xfId="38431"/>
    <cellStyle name="RowTitles-Detail 6 4 3 2 3" xfId="38432"/>
    <cellStyle name="RowTitles-Detail 6 4 3 3" xfId="38433"/>
    <cellStyle name="RowTitles-Detail 6 4 3 3 2" xfId="38434"/>
    <cellStyle name="RowTitles-Detail 6 4 3 3 2 2" xfId="38435"/>
    <cellStyle name="RowTitles-Detail 6 4 3 4" xfId="38436"/>
    <cellStyle name="RowTitles-Detail 6 4 3 4 2" xfId="38437"/>
    <cellStyle name="RowTitles-Detail 6 4 3 5" xfId="38438"/>
    <cellStyle name="RowTitles-Detail 6 4 4" xfId="38439"/>
    <cellStyle name="RowTitles-Detail 6 4 4 2" xfId="38440"/>
    <cellStyle name="RowTitles-Detail 6 4 4 2 2" xfId="38441"/>
    <cellStyle name="RowTitles-Detail 6 4 4 3" xfId="38442"/>
    <cellStyle name="RowTitles-Detail 6 4 5" xfId="38443"/>
    <cellStyle name="RowTitles-Detail 6 4 5 2" xfId="38444"/>
    <cellStyle name="RowTitles-Detail 6 4 5 2 2" xfId="38445"/>
    <cellStyle name="RowTitles-Detail 6 4 6" xfId="38446"/>
    <cellStyle name="RowTitles-Detail 6 4 6 2" xfId="38447"/>
    <cellStyle name="RowTitles-Detail 6 4 7" xfId="38448"/>
    <cellStyle name="RowTitles-Detail 6 5" xfId="38449"/>
    <cellStyle name="RowTitles-Detail 6 5 2" xfId="38450"/>
    <cellStyle name="RowTitles-Detail 6 5 2 2" xfId="38451"/>
    <cellStyle name="RowTitles-Detail 6 5 2 2 2" xfId="38452"/>
    <cellStyle name="RowTitles-Detail 6 5 2 2 2 2" xfId="38453"/>
    <cellStyle name="RowTitles-Detail 6 5 2 2 3" xfId="38454"/>
    <cellStyle name="RowTitles-Detail 6 5 2 3" xfId="38455"/>
    <cellStyle name="RowTitles-Detail 6 5 2 3 2" xfId="38456"/>
    <cellStyle name="RowTitles-Detail 6 5 2 3 2 2" xfId="38457"/>
    <cellStyle name="RowTitles-Detail 6 5 2 4" xfId="38458"/>
    <cellStyle name="RowTitles-Detail 6 5 2 4 2" xfId="38459"/>
    <cellStyle name="RowTitles-Detail 6 5 2 5" xfId="38460"/>
    <cellStyle name="RowTitles-Detail 6 5 3" xfId="38461"/>
    <cellStyle name="RowTitles-Detail 6 5 3 2" xfId="38462"/>
    <cellStyle name="RowTitles-Detail 6 5 3 2 2" xfId="38463"/>
    <cellStyle name="RowTitles-Detail 6 5 3 2 2 2" xfId="38464"/>
    <cellStyle name="RowTitles-Detail 6 5 3 2 3" xfId="38465"/>
    <cellStyle name="RowTitles-Detail 6 5 3 3" xfId="38466"/>
    <cellStyle name="RowTitles-Detail 6 5 3 3 2" xfId="38467"/>
    <cellStyle name="RowTitles-Detail 6 5 3 3 2 2" xfId="38468"/>
    <cellStyle name="RowTitles-Detail 6 5 3 4" xfId="38469"/>
    <cellStyle name="RowTitles-Detail 6 5 3 4 2" xfId="38470"/>
    <cellStyle name="RowTitles-Detail 6 5 3 5" xfId="38471"/>
    <cellStyle name="RowTitles-Detail 6 5 4" xfId="38472"/>
    <cellStyle name="RowTitles-Detail 6 5 4 2" xfId="38473"/>
    <cellStyle name="RowTitles-Detail 6 5 4 2 2" xfId="38474"/>
    <cellStyle name="RowTitles-Detail 6 5 4 3" xfId="38475"/>
    <cellStyle name="RowTitles-Detail 6 5 5" xfId="38476"/>
    <cellStyle name="RowTitles-Detail 6 5 5 2" xfId="38477"/>
    <cellStyle name="RowTitles-Detail 6 5 5 2 2" xfId="38478"/>
    <cellStyle name="RowTitles-Detail 6 5 6" xfId="38479"/>
    <cellStyle name="RowTitles-Detail 6 5 6 2" xfId="38480"/>
    <cellStyle name="RowTitles-Detail 6 5 7" xfId="38481"/>
    <cellStyle name="RowTitles-Detail 6 6" xfId="38482"/>
    <cellStyle name="RowTitles-Detail 6 6 2" xfId="38483"/>
    <cellStyle name="RowTitles-Detail 6 6 2 2" xfId="38484"/>
    <cellStyle name="RowTitles-Detail 6 6 2 2 2" xfId="38485"/>
    <cellStyle name="RowTitles-Detail 6 6 2 2 2 2" xfId="38486"/>
    <cellStyle name="RowTitles-Detail 6 6 2 2 3" xfId="38487"/>
    <cellStyle name="RowTitles-Detail 6 6 2 3" xfId="38488"/>
    <cellStyle name="RowTitles-Detail 6 6 2 3 2" xfId="38489"/>
    <cellStyle name="RowTitles-Detail 6 6 2 3 2 2" xfId="38490"/>
    <cellStyle name="RowTitles-Detail 6 6 2 4" xfId="38491"/>
    <cellStyle name="RowTitles-Detail 6 6 2 4 2" xfId="38492"/>
    <cellStyle name="RowTitles-Detail 6 6 2 5" xfId="38493"/>
    <cellStyle name="RowTitles-Detail 6 6 3" xfId="38494"/>
    <cellStyle name="RowTitles-Detail 6 6 3 2" xfId="38495"/>
    <cellStyle name="RowTitles-Detail 6 6 3 2 2" xfId="38496"/>
    <cellStyle name="RowTitles-Detail 6 6 3 2 2 2" xfId="38497"/>
    <cellStyle name="RowTitles-Detail 6 6 3 2 3" xfId="38498"/>
    <cellStyle name="RowTitles-Detail 6 6 3 3" xfId="38499"/>
    <cellStyle name="RowTitles-Detail 6 6 3 3 2" xfId="38500"/>
    <cellStyle name="RowTitles-Detail 6 6 3 3 2 2" xfId="38501"/>
    <cellStyle name="RowTitles-Detail 6 6 3 4" xfId="38502"/>
    <cellStyle name="RowTitles-Detail 6 6 3 4 2" xfId="38503"/>
    <cellStyle name="RowTitles-Detail 6 6 3 5" xfId="38504"/>
    <cellStyle name="RowTitles-Detail 6 6 4" xfId="38505"/>
    <cellStyle name="RowTitles-Detail 6 6 4 2" xfId="38506"/>
    <cellStyle name="RowTitles-Detail 6 6 4 2 2" xfId="38507"/>
    <cellStyle name="RowTitles-Detail 6 6 4 3" xfId="38508"/>
    <cellStyle name="RowTitles-Detail 6 6 5" xfId="38509"/>
    <cellStyle name="RowTitles-Detail 6 6 5 2" xfId="38510"/>
    <cellStyle name="RowTitles-Detail 6 6 5 2 2" xfId="38511"/>
    <cellStyle name="RowTitles-Detail 6 6 6" xfId="38512"/>
    <cellStyle name="RowTitles-Detail 6 6 6 2" xfId="38513"/>
    <cellStyle name="RowTitles-Detail 6 6 7" xfId="38514"/>
    <cellStyle name="RowTitles-Detail 6 7" xfId="38515"/>
    <cellStyle name="RowTitles-Detail 6 7 2" xfId="38516"/>
    <cellStyle name="RowTitles-Detail 6 7 2 2" xfId="38517"/>
    <cellStyle name="RowTitles-Detail 6 7 2 2 2" xfId="38518"/>
    <cellStyle name="RowTitles-Detail 6 7 2 3" xfId="38519"/>
    <cellStyle name="RowTitles-Detail 6 7 3" xfId="38520"/>
    <cellStyle name="RowTitles-Detail 6 7 3 2" xfId="38521"/>
    <cellStyle name="RowTitles-Detail 6 7 3 2 2" xfId="38522"/>
    <cellStyle name="RowTitles-Detail 6 7 4" xfId="38523"/>
    <cellStyle name="RowTitles-Detail 6 7 4 2" xfId="38524"/>
    <cellStyle name="RowTitles-Detail 6 7 5" xfId="38525"/>
    <cellStyle name="RowTitles-Detail 6 8" xfId="38526"/>
    <cellStyle name="RowTitles-Detail 6 8 2" xfId="38527"/>
    <cellStyle name="RowTitles-Detail 6 8 2 2" xfId="38528"/>
    <cellStyle name="RowTitles-Detail 6 8 2 2 2" xfId="38529"/>
    <cellStyle name="RowTitles-Detail 6 8 2 3" xfId="38530"/>
    <cellStyle name="RowTitles-Detail 6 8 3" xfId="38531"/>
    <cellStyle name="RowTitles-Detail 6 8 3 2" xfId="38532"/>
    <cellStyle name="RowTitles-Detail 6 8 3 2 2" xfId="38533"/>
    <cellStyle name="RowTitles-Detail 6 8 4" xfId="38534"/>
    <cellStyle name="RowTitles-Detail 6 8 4 2" xfId="38535"/>
    <cellStyle name="RowTitles-Detail 6 8 5" xfId="38536"/>
    <cellStyle name="RowTitles-Detail 6 9" xfId="38537"/>
    <cellStyle name="RowTitles-Detail 6 9 2" xfId="38538"/>
    <cellStyle name="RowTitles-Detail 6 9 2 2" xfId="38539"/>
    <cellStyle name="RowTitles-Detail 6_STUD aligned by INSTIT" xfId="38540"/>
    <cellStyle name="RowTitles-Detail 7" xfId="38541"/>
    <cellStyle name="RowTitles-Detail 7 2" xfId="38542"/>
    <cellStyle name="RowTitles-Detail 7 2 2" xfId="38543"/>
    <cellStyle name="RowTitles-Detail 7 2 2 2" xfId="38544"/>
    <cellStyle name="RowTitles-Detail 7 2 2 2 2" xfId="38545"/>
    <cellStyle name="RowTitles-Detail 7 2 2 2 2 2" xfId="38546"/>
    <cellStyle name="RowTitles-Detail 7 2 2 2 3" xfId="38547"/>
    <cellStyle name="RowTitles-Detail 7 2 2 3" xfId="38548"/>
    <cellStyle name="RowTitles-Detail 7 2 2 3 2" xfId="38549"/>
    <cellStyle name="RowTitles-Detail 7 2 2 3 2 2" xfId="38550"/>
    <cellStyle name="RowTitles-Detail 7 2 2 4" xfId="38551"/>
    <cellStyle name="RowTitles-Detail 7 2 2 4 2" xfId="38552"/>
    <cellStyle name="RowTitles-Detail 7 2 2 5" xfId="38553"/>
    <cellStyle name="RowTitles-Detail 7 2 3" xfId="38554"/>
    <cellStyle name="RowTitles-Detail 7 2 3 2" xfId="38555"/>
    <cellStyle name="RowTitles-Detail 7 2 3 2 2" xfId="38556"/>
    <cellStyle name="RowTitles-Detail 7 2 3 2 2 2" xfId="38557"/>
    <cellStyle name="RowTitles-Detail 7 2 3 2 3" xfId="38558"/>
    <cellStyle name="RowTitles-Detail 7 2 3 3" xfId="38559"/>
    <cellStyle name="RowTitles-Detail 7 2 3 3 2" xfId="38560"/>
    <cellStyle name="RowTitles-Detail 7 2 3 3 2 2" xfId="38561"/>
    <cellStyle name="RowTitles-Detail 7 2 3 4" xfId="38562"/>
    <cellStyle name="RowTitles-Detail 7 2 3 4 2" xfId="38563"/>
    <cellStyle name="RowTitles-Detail 7 2 3 5" xfId="38564"/>
    <cellStyle name="RowTitles-Detail 7 2 4" xfId="38565"/>
    <cellStyle name="RowTitles-Detail 7 2 4 2" xfId="38566"/>
    <cellStyle name="RowTitles-Detail 7 2 5" xfId="38567"/>
    <cellStyle name="RowTitles-Detail 7 2 5 2" xfId="38568"/>
    <cellStyle name="RowTitles-Detail 7 2 5 2 2" xfId="38569"/>
    <cellStyle name="RowTitles-Detail 7 2 6" xfId="38570"/>
    <cellStyle name="RowTitles-Detail 7 2 6 2" xfId="38571"/>
    <cellStyle name="RowTitles-Detail 7 2 7" xfId="38572"/>
    <cellStyle name="RowTitles-Detail 7 3" xfId="38573"/>
    <cellStyle name="RowTitles-Detail 7 3 2" xfId="38574"/>
    <cellStyle name="RowTitles-Detail 7 3 2 2" xfId="38575"/>
    <cellStyle name="RowTitles-Detail 7 3 2 2 2" xfId="38576"/>
    <cellStyle name="RowTitles-Detail 7 3 2 2 2 2" xfId="38577"/>
    <cellStyle name="RowTitles-Detail 7 3 2 2 3" xfId="38578"/>
    <cellStyle name="RowTitles-Detail 7 3 2 3" xfId="38579"/>
    <cellStyle name="RowTitles-Detail 7 3 2 3 2" xfId="38580"/>
    <cellStyle name="RowTitles-Detail 7 3 2 3 2 2" xfId="38581"/>
    <cellStyle name="RowTitles-Detail 7 3 2 4" xfId="38582"/>
    <cellStyle name="RowTitles-Detail 7 3 2 4 2" xfId="38583"/>
    <cellStyle name="RowTitles-Detail 7 3 2 5" xfId="38584"/>
    <cellStyle name="RowTitles-Detail 7 3 3" xfId="38585"/>
    <cellStyle name="RowTitles-Detail 7 3 3 2" xfId="38586"/>
    <cellStyle name="RowTitles-Detail 7 3 3 2 2" xfId="38587"/>
    <cellStyle name="RowTitles-Detail 7 3 3 2 2 2" xfId="38588"/>
    <cellStyle name="RowTitles-Detail 7 3 3 2 3" xfId="38589"/>
    <cellStyle name="RowTitles-Detail 7 3 3 3" xfId="38590"/>
    <cellStyle name="RowTitles-Detail 7 3 3 3 2" xfId="38591"/>
    <cellStyle name="RowTitles-Detail 7 3 3 3 2 2" xfId="38592"/>
    <cellStyle name="RowTitles-Detail 7 3 3 4" xfId="38593"/>
    <cellStyle name="RowTitles-Detail 7 3 3 4 2" xfId="38594"/>
    <cellStyle name="RowTitles-Detail 7 3 3 5" xfId="38595"/>
    <cellStyle name="RowTitles-Detail 7 3 4" xfId="38596"/>
    <cellStyle name="RowTitles-Detail 7 3 4 2" xfId="38597"/>
    <cellStyle name="RowTitles-Detail 7 3 4 2 2" xfId="38598"/>
    <cellStyle name="RowTitles-Detail 7 3 4 3" xfId="38599"/>
    <cellStyle name="RowTitles-Detail 7 3 5" xfId="38600"/>
    <cellStyle name="RowTitles-Detail 7 3 5 2" xfId="38601"/>
    <cellStyle name="RowTitles-Detail 7 3 5 2 2" xfId="38602"/>
    <cellStyle name="RowTitles-Detail 7 4" xfId="38603"/>
    <cellStyle name="RowTitles-Detail 7 4 2" xfId="38604"/>
    <cellStyle name="RowTitles-Detail 7 4 2 2" xfId="38605"/>
    <cellStyle name="RowTitles-Detail 7 4 2 2 2" xfId="38606"/>
    <cellStyle name="RowTitles-Detail 7 4 2 2 2 2" xfId="38607"/>
    <cellStyle name="RowTitles-Detail 7 4 2 2 3" xfId="38608"/>
    <cellStyle name="RowTitles-Detail 7 4 2 3" xfId="38609"/>
    <cellStyle name="RowTitles-Detail 7 4 2 3 2" xfId="38610"/>
    <cellStyle name="RowTitles-Detail 7 4 2 3 2 2" xfId="38611"/>
    <cellStyle name="RowTitles-Detail 7 4 2 4" xfId="38612"/>
    <cellStyle name="RowTitles-Detail 7 4 2 4 2" xfId="38613"/>
    <cellStyle name="RowTitles-Detail 7 4 2 5" xfId="38614"/>
    <cellStyle name="RowTitles-Detail 7 4 3" xfId="38615"/>
    <cellStyle name="RowTitles-Detail 7 4 3 2" xfId="38616"/>
    <cellStyle name="RowTitles-Detail 7 4 3 2 2" xfId="38617"/>
    <cellStyle name="RowTitles-Detail 7 4 3 2 2 2" xfId="38618"/>
    <cellStyle name="RowTitles-Detail 7 4 3 2 3" xfId="38619"/>
    <cellStyle name="RowTitles-Detail 7 4 3 3" xfId="38620"/>
    <cellStyle name="RowTitles-Detail 7 4 3 3 2" xfId="38621"/>
    <cellStyle name="RowTitles-Detail 7 4 3 3 2 2" xfId="38622"/>
    <cellStyle name="RowTitles-Detail 7 4 3 4" xfId="38623"/>
    <cellStyle name="RowTitles-Detail 7 4 3 4 2" xfId="38624"/>
    <cellStyle name="RowTitles-Detail 7 4 3 5" xfId="38625"/>
    <cellStyle name="RowTitles-Detail 7 4 4" xfId="38626"/>
    <cellStyle name="RowTitles-Detail 7 4 4 2" xfId="38627"/>
    <cellStyle name="RowTitles-Detail 7 4 4 2 2" xfId="38628"/>
    <cellStyle name="RowTitles-Detail 7 4 4 3" xfId="38629"/>
    <cellStyle name="RowTitles-Detail 7 4 5" xfId="38630"/>
    <cellStyle name="RowTitles-Detail 7 4 5 2" xfId="38631"/>
    <cellStyle name="RowTitles-Detail 7 4 5 2 2" xfId="38632"/>
    <cellStyle name="RowTitles-Detail 7 4 6" xfId="38633"/>
    <cellStyle name="RowTitles-Detail 7 4 6 2" xfId="38634"/>
    <cellStyle name="RowTitles-Detail 7 4 7" xfId="38635"/>
    <cellStyle name="RowTitles-Detail 7 5" xfId="38636"/>
    <cellStyle name="RowTitles-Detail 7 5 2" xfId="38637"/>
    <cellStyle name="RowTitles-Detail 7 5 2 2" xfId="38638"/>
    <cellStyle name="RowTitles-Detail 7 5 2 2 2" xfId="38639"/>
    <cellStyle name="RowTitles-Detail 7 5 2 2 2 2" xfId="38640"/>
    <cellStyle name="RowTitles-Detail 7 5 2 2 3" xfId="38641"/>
    <cellStyle name="RowTitles-Detail 7 5 2 3" xfId="38642"/>
    <cellStyle name="RowTitles-Detail 7 5 2 3 2" xfId="38643"/>
    <cellStyle name="RowTitles-Detail 7 5 2 3 2 2" xfId="38644"/>
    <cellStyle name="RowTitles-Detail 7 5 2 4" xfId="38645"/>
    <cellStyle name="RowTitles-Detail 7 5 2 4 2" xfId="38646"/>
    <cellStyle name="RowTitles-Detail 7 5 2 5" xfId="38647"/>
    <cellStyle name="RowTitles-Detail 7 5 3" xfId="38648"/>
    <cellStyle name="RowTitles-Detail 7 5 3 2" xfId="38649"/>
    <cellStyle name="RowTitles-Detail 7 5 3 2 2" xfId="38650"/>
    <cellStyle name="RowTitles-Detail 7 5 3 2 2 2" xfId="38651"/>
    <cellStyle name="RowTitles-Detail 7 5 3 2 3" xfId="38652"/>
    <cellStyle name="RowTitles-Detail 7 5 3 3" xfId="38653"/>
    <cellStyle name="RowTitles-Detail 7 5 3 3 2" xfId="38654"/>
    <cellStyle name="RowTitles-Detail 7 5 3 3 2 2" xfId="38655"/>
    <cellStyle name="RowTitles-Detail 7 5 3 4" xfId="38656"/>
    <cellStyle name="RowTitles-Detail 7 5 3 4 2" xfId="38657"/>
    <cellStyle name="RowTitles-Detail 7 5 3 5" xfId="38658"/>
    <cellStyle name="RowTitles-Detail 7 5 4" xfId="38659"/>
    <cellStyle name="RowTitles-Detail 7 5 4 2" xfId="38660"/>
    <cellStyle name="RowTitles-Detail 7 5 4 2 2" xfId="38661"/>
    <cellStyle name="RowTitles-Detail 7 5 4 3" xfId="38662"/>
    <cellStyle name="RowTitles-Detail 7 5 5" xfId="38663"/>
    <cellStyle name="RowTitles-Detail 7 5 5 2" xfId="38664"/>
    <cellStyle name="RowTitles-Detail 7 5 5 2 2" xfId="38665"/>
    <cellStyle name="RowTitles-Detail 7 5 6" xfId="38666"/>
    <cellStyle name="RowTitles-Detail 7 5 6 2" xfId="38667"/>
    <cellStyle name="RowTitles-Detail 7 5 7" xfId="38668"/>
    <cellStyle name="RowTitles-Detail 7 6" xfId="38669"/>
    <cellStyle name="RowTitles-Detail 7 6 2" xfId="38670"/>
    <cellStyle name="RowTitles-Detail 7 6 2 2" xfId="38671"/>
    <cellStyle name="RowTitles-Detail 7 6 2 2 2" xfId="38672"/>
    <cellStyle name="RowTitles-Detail 7 6 2 2 2 2" xfId="38673"/>
    <cellStyle name="RowTitles-Detail 7 6 2 2 3" xfId="38674"/>
    <cellStyle name="RowTitles-Detail 7 6 2 3" xfId="38675"/>
    <cellStyle name="RowTitles-Detail 7 6 2 3 2" xfId="38676"/>
    <cellStyle name="RowTitles-Detail 7 6 2 3 2 2" xfId="38677"/>
    <cellStyle name="RowTitles-Detail 7 6 2 4" xfId="38678"/>
    <cellStyle name="RowTitles-Detail 7 6 2 4 2" xfId="38679"/>
    <cellStyle name="RowTitles-Detail 7 6 2 5" xfId="38680"/>
    <cellStyle name="RowTitles-Detail 7 6 3" xfId="38681"/>
    <cellStyle name="RowTitles-Detail 7 6 3 2" xfId="38682"/>
    <cellStyle name="RowTitles-Detail 7 6 3 2 2" xfId="38683"/>
    <cellStyle name="RowTitles-Detail 7 6 3 2 2 2" xfId="38684"/>
    <cellStyle name="RowTitles-Detail 7 6 3 2 3" xfId="38685"/>
    <cellStyle name="RowTitles-Detail 7 6 3 3" xfId="38686"/>
    <cellStyle name="RowTitles-Detail 7 6 3 3 2" xfId="38687"/>
    <cellStyle name="RowTitles-Detail 7 6 3 3 2 2" xfId="38688"/>
    <cellStyle name="RowTitles-Detail 7 6 3 4" xfId="38689"/>
    <cellStyle name="RowTitles-Detail 7 6 3 4 2" xfId="38690"/>
    <cellStyle name="RowTitles-Detail 7 6 3 5" xfId="38691"/>
    <cellStyle name="RowTitles-Detail 7 6 4" xfId="38692"/>
    <cellStyle name="RowTitles-Detail 7 6 4 2" xfId="38693"/>
    <cellStyle name="RowTitles-Detail 7 6 4 2 2" xfId="38694"/>
    <cellStyle name="RowTitles-Detail 7 6 4 3" xfId="38695"/>
    <cellStyle name="RowTitles-Detail 7 6 5" xfId="38696"/>
    <cellStyle name="RowTitles-Detail 7 6 5 2" xfId="38697"/>
    <cellStyle name="RowTitles-Detail 7 6 5 2 2" xfId="38698"/>
    <cellStyle name="RowTitles-Detail 7 6 6" xfId="38699"/>
    <cellStyle name="RowTitles-Detail 7 6 6 2" xfId="38700"/>
    <cellStyle name="RowTitles-Detail 7 6 7" xfId="38701"/>
    <cellStyle name="RowTitles-Detail 7 7" xfId="38702"/>
    <cellStyle name="RowTitles-Detail 7 7 2" xfId="38703"/>
    <cellStyle name="RowTitles-Detail 7 7 2 2" xfId="38704"/>
    <cellStyle name="RowTitles-Detail 7 7 2 2 2" xfId="38705"/>
    <cellStyle name="RowTitles-Detail 7 7 2 3" xfId="38706"/>
    <cellStyle name="RowTitles-Detail 7 7 3" xfId="38707"/>
    <cellStyle name="RowTitles-Detail 7 7 3 2" xfId="38708"/>
    <cellStyle name="RowTitles-Detail 7 7 3 2 2" xfId="38709"/>
    <cellStyle name="RowTitles-Detail 7 7 4" xfId="38710"/>
    <cellStyle name="RowTitles-Detail 7 7 4 2" xfId="38711"/>
    <cellStyle name="RowTitles-Detail 7 7 5" xfId="38712"/>
    <cellStyle name="RowTitles-Detail 7 8" xfId="38713"/>
    <cellStyle name="RowTitles-Detail 7 8 2" xfId="38714"/>
    <cellStyle name="RowTitles-Detail 7 8 2 2" xfId="38715"/>
    <cellStyle name="RowTitles-Detail 7 8 2 2 2" xfId="38716"/>
    <cellStyle name="RowTitles-Detail 7 8 2 3" xfId="38717"/>
    <cellStyle name="RowTitles-Detail 7 8 3" xfId="38718"/>
    <cellStyle name="RowTitles-Detail 7 8 3 2" xfId="38719"/>
    <cellStyle name="RowTitles-Detail 7 8 3 2 2" xfId="38720"/>
    <cellStyle name="RowTitles-Detail 7 8 4" xfId="38721"/>
    <cellStyle name="RowTitles-Detail 7 8 4 2" xfId="38722"/>
    <cellStyle name="RowTitles-Detail 7 8 5" xfId="38723"/>
    <cellStyle name="RowTitles-Detail 7 9" xfId="38724"/>
    <cellStyle name="RowTitles-Detail 7 9 2" xfId="38725"/>
    <cellStyle name="RowTitles-Detail 7 9 2 2" xfId="38726"/>
    <cellStyle name="RowTitles-Detail 7_STUD aligned by INSTIT" xfId="38727"/>
    <cellStyle name="RowTitles-Detail 8" xfId="38728"/>
    <cellStyle name="RowTitles-Detail 8 2" xfId="38729"/>
    <cellStyle name="RowTitles-Detail 8 2 2" xfId="38730"/>
    <cellStyle name="RowTitles-Detail 8 2 2 2" xfId="38731"/>
    <cellStyle name="RowTitles-Detail 8 2 2 2 2" xfId="38732"/>
    <cellStyle name="RowTitles-Detail 8 2 2 3" xfId="38733"/>
    <cellStyle name="RowTitles-Detail 8 2 3" xfId="38734"/>
    <cellStyle name="RowTitles-Detail 8 2 3 2" xfId="38735"/>
    <cellStyle name="RowTitles-Detail 8 2 3 2 2" xfId="38736"/>
    <cellStyle name="RowTitles-Detail 8 2 4" xfId="38737"/>
    <cellStyle name="RowTitles-Detail 8 2 4 2" xfId="38738"/>
    <cellStyle name="RowTitles-Detail 8 2 5" xfId="38739"/>
    <cellStyle name="RowTitles-Detail 8 3" xfId="38740"/>
    <cellStyle name="RowTitles-Detail 8 3 2" xfId="38741"/>
    <cellStyle name="RowTitles-Detail 8 3 2 2" xfId="38742"/>
    <cellStyle name="RowTitles-Detail 8 3 2 2 2" xfId="38743"/>
    <cellStyle name="RowTitles-Detail 8 3 2 3" xfId="38744"/>
    <cellStyle name="RowTitles-Detail 8 3 3" xfId="38745"/>
    <cellStyle name="RowTitles-Detail 8 3 3 2" xfId="38746"/>
    <cellStyle name="RowTitles-Detail 8 3 3 2 2" xfId="38747"/>
    <cellStyle name="RowTitles-Detail 8 3 4" xfId="38748"/>
    <cellStyle name="RowTitles-Detail 8 3 4 2" xfId="38749"/>
    <cellStyle name="RowTitles-Detail 8 3 5" xfId="38750"/>
    <cellStyle name="RowTitles-Detail 8 4" xfId="38751"/>
    <cellStyle name="RowTitles-Detail 8 4 2" xfId="38752"/>
    <cellStyle name="RowTitles-Detail 8 5" xfId="38753"/>
    <cellStyle name="RowTitles-Detail 8 5 2" xfId="38754"/>
    <cellStyle name="RowTitles-Detail 8 5 2 2" xfId="38755"/>
    <cellStyle name="RowTitles-Detail 9" xfId="38756"/>
    <cellStyle name="RowTitles-Detail 9 2" xfId="38757"/>
    <cellStyle name="RowTitles-Detail 9 2 2" xfId="38758"/>
    <cellStyle name="RowTitles-Detail 9 2 2 2" xfId="38759"/>
    <cellStyle name="RowTitles-Detail 9 2 2 2 2" xfId="38760"/>
    <cellStyle name="RowTitles-Detail 9 2 2 3" xfId="38761"/>
    <cellStyle name="RowTitles-Detail 9 2 3" xfId="38762"/>
    <cellStyle name="RowTitles-Detail 9 2 3 2" xfId="38763"/>
    <cellStyle name="RowTitles-Detail 9 2 3 2 2" xfId="38764"/>
    <cellStyle name="RowTitles-Detail 9 2 4" xfId="38765"/>
    <cellStyle name="RowTitles-Detail 9 2 4 2" xfId="38766"/>
    <cellStyle name="RowTitles-Detail 9 2 5" xfId="38767"/>
    <cellStyle name="RowTitles-Detail 9 3" xfId="38768"/>
    <cellStyle name="RowTitles-Detail 9 3 2" xfId="38769"/>
    <cellStyle name="RowTitles-Detail 9 3 2 2" xfId="38770"/>
    <cellStyle name="RowTitles-Detail 9 3 2 2 2" xfId="38771"/>
    <cellStyle name="RowTitles-Detail 9 3 2 3" xfId="38772"/>
    <cellStyle name="RowTitles-Detail 9 3 3" xfId="38773"/>
    <cellStyle name="RowTitles-Detail 9 3 3 2" xfId="38774"/>
    <cellStyle name="RowTitles-Detail 9 3 3 2 2" xfId="38775"/>
    <cellStyle name="RowTitles-Detail 9 3 4" xfId="38776"/>
    <cellStyle name="RowTitles-Detail 9 3 4 2" xfId="38777"/>
    <cellStyle name="RowTitles-Detail 9 3 5" xfId="38778"/>
    <cellStyle name="RowTitles-Detail 9 4" xfId="38779"/>
    <cellStyle name="RowTitles-Detail 9 4 2" xfId="38780"/>
    <cellStyle name="RowTitles-Detail 9 5" xfId="38781"/>
    <cellStyle name="RowTitles-Detail 9 5 2" xfId="38782"/>
    <cellStyle name="RowTitles-Detail 9 5 2 2" xfId="38783"/>
    <cellStyle name="RowTitles-Detail 9 5 3" xfId="38784"/>
    <cellStyle name="RowTitles-Detail 9 6" xfId="38785"/>
    <cellStyle name="RowTitles-Detail 9 6 2" xfId="38786"/>
    <cellStyle name="RowTitles-Detail 9 6 2 2" xfId="38787"/>
    <cellStyle name="RowTitles-Detail 9 7" xfId="38788"/>
    <cellStyle name="RowTitles-Detail 9 7 2" xfId="38789"/>
    <cellStyle name="RowTitles-Detail 9 8" xfId="38790"/>
    <cellStyle name="RowTitles-Detail_STUD aligned by INSTIT" xfId="38791"/>
    <cellStyle name="TableStyleLight1" xfId="8"/>
    <cellStyle name="TableStyleLight1 10" xfId="38792"/>
    <cellStyle name="TableStyleLight1 11" xfId="38793"/>
    <cellStyle name="TableStyleLight1 12" xfId="38794"/>
    <cellStyle name="TableStyleLight1 13" xfId="38795"/>
    <cellStyle name="TableStyleLight1 14" xfId="38796"/>
    <cellStyle name="TableStyleLight1 15" xfId="38797"/>
    <cellStyle name="TableStyleLight1 16" xfId="38798"/>
    <cellStyle name="TableStyleLight1 2" xfId="14"/>
    <cellStyle name="TableStyleLight1 2 10" xfId="38799"/>
    <cellStyle name="TableStyleLight1 2 10 2" xfId="38800"/>
    <cellStyle name="TableStyleLight1 2 10 2 2" xfId="38801"/>
    <cellStyle name="TableStyleLight1 2 10 3" xfId="38802"/>
    <cellStyle name="TableStyleLight1 2 10 3 2" xfId="38803"/>
    <cellStyle name="TableStyleLight1 2 10 4" xfId="38804"/>
    <cellStyle name="TableStyleLight1 2 10 5" xfId="38805"/>
    <cellStyle name="TableStyleLight1 2 10 6" xfId="38806"/>
    <cellStyle name="TableStyleLight1 2 10 7" xfId="38807"/>
    <cellStyle name="TableStyleLight1 2 11" xfId="38808"/>
    <cellStyle name="TableStyleLight1 2 11 2" xfId="38809"/>
    <cellStyle name="TableStyleLight1 2 11 2 2" xfId="38810"/>
    <cellStyle name="TableStyleLight1 2 11 3" xfId="38811"/>
    <cellStyle name="TableStyleLight1 2 11 3 2" xfId="38812"/>
    <cellStyle name="TableStyleLight1 2 11 4" xfId="38813"/>
    <cellStyle name="TableStyleLight1 2 11 5" xfId="38814"/>
    <cellStyle name="TableStyleLight1 2 11 6" xfId="38815"/>
    <cellStyle name="TableStyleLight1 2 11 7" xfId="38816"/>
    <cellStyle name="TableStyleLight1 2 12" xfId="38817"/>
    <cellStyle name="TableStyleLight1 2 13" xfId="38818"/>
    <cellStyle name="TableStyleLight1 2 14" xfId="38819"/>
    <cellStyle name="TableStyleLight1 2 15" xfId="38820"/>
    <cellStyle name="TableStyleLight1 2 2" xfId="49"/>
    <cellStyle name="TableStyleLight1 2 2 2" xfId="38821"/>
    <cellStyle name="TableStyleLight1 2 2 2 2" xfId="38822"/>
    <cellStyle name="TableStyleLight1 2 2 2 2 2" xfId="38823"/>
    <cellStyle name="TableStyleLight1 2 2 2 2 3" xfId="38824"/>
    <cellStyle name="TableStyleLight1 2 2 2 2 4" xfId="38825"/>
    <cellStyle name="TableStyleLight1 2 2 2 2 5" xfId="38826"/>
    <cellStyle name="TableStyleLight1 2 2 2 3" xfId="38827"/>
    <cellStyle name="TableStyleLight1 2 2 2 3 2" xfId="38828"/>
    <cellStyle name="TableStyleLight1 2 2 2 3 3" xfId="38829"/>
    <cellStyle name="TableStyleLight1 2 2 2 3 4" xfId="38830"/>
    <cellStyle name="TableStyleLight1 2 2 2 4" xfId="38831"/>
    <cellStyle name="TableStyleLight1 2 2 2 5" xfId="38832"/>
    <cellStyle name="TableStyleLight1 2 2 2_STUD aligned by INSTIT" xfId="38833"/>
    <cellStyle name="TableStyleLight1 2 2 3" xfId="38834"/>
    <cellStyle name="TableStyleLight1 2 2 3 2" xfId="38835"/>
    <cellStyle name="TableStyleLight1 2 2 3 3" xfId="38836"/>
    <cellStyle name="TableStyleLight1 2 2 3 4" xfId="38837"/>
    <cellStyle name="TableStyleLight1 2 2 3 5" xfId="38838"/>
    <cellStyle name="TableStyleLight1 2 2 4" xfId="38839"/>
    <cellStyle name="TableStyleLight1 2 2 4 2" xfId="38840"/>
    <cellStyle name="TableStyleLight1 2 2 4 3" xfId="38841"/>
    <cellStyle name="TableStyleLight1 2 2 4 4" xfId="38842"/>
    <cellStyle name="TableStyleLight1 2 2 5" xfId="38843"/>
    <cellStyle name="TableStyleLight1 2 2 6" xfId="38844"/>
    <cellStyle name="TableStyleLight1 2 2 7" xfId="38845"/>
    <cellStyle name="TableStyleLight1 2 2 8" xfId="38846"/>
    <cellStyle name="TableStyleLight1 2 2_STUD aligned by INSTIT" xfId="38847"/>
    <cellStyle name="TableStyleLight1 2 3" xfId="38848"/>
    <cellStyle name="TableStyleLight1 2 3 2" xfId="38849"/>
    <cellStyle name="TableStyleLight1 2 3 2 2" xfId="38850"/>
    <cellStyle name="TableStyleLight1 2 3 2 3" xfId="38851"/>
    <cellStyle name="TableStyleLight1 2 3 2 4" xfId="38852"/>
    <cellStyle name="TableStyleLight1 2 3 2 5" xfId="38853"/>
    <cellStyle name="TableStyleLight1 2 3 3" xfId="38854"/>
    <cellStyle name="TableStyleLight1 2 3 3 2" xfId="38855"/>
    <cellStyle name="TableStyleLight1 2 3 3 3" xfId="38856"/>
    <cellStyle name="TableStyleLight1 2 3 3 4" xfId="38857"/>
    <cellStyle name="TableStyleLight1 2 3 4" xfId="38858"/>
    <cellStyle name="TableStyleLight1 2 3 5" xfId="38859"/>
    <cellStyle name="TableStyleLight1 2 3_STUD aligned by INSTIT" xfId="38860"/>
    <cellStyle name="TableStyleLight1 2 4" xfId="38861"/>
    <cellStyle name="TableStyleLight1 2 4 10" xfId="38862"/>
    <cellStyle name="TableStyleLight1 2 4 2" xfId="38863"/>
    <cellStyle name="TableStyleLight1 2 4 2 2" xfId="38864"/>
    <cellStyle name="TableStyleLight1 2 4 2 3" xfId="38865"/>
    <cellStyle name="TableStyleLight1 2 4 2 4" xfId="38866"/>
    <cellStyle name="TableStyleLight1 2 4 2 5" xfId="38867"/>
    <cellStyle name="TableStyleLight1 2 4 3" xfId="38868"/>
    <cellStyle name="TableStyleLight1 2 4 3 2" xfId="38869"/>
    <cellStyle name="TableStyleLight1 2 4 3 2 2" xfId="38870"/>
    <cellStyle name="TableStyleLight1 2 4 3 3" xfId="38871"/>
    <cellStyle name="TableStyleLight1 2 4 3 3 2" xfId="38872"/>
    <cellStyle name="TableStyleLight1 2 4 3 4" xfId="38873"/>
    <cellStyle name="TableStyleLight1 2 4 3 5" xfId="38874"/>
    <cellStyle name="TableStyleLight1 2 4 3 6" xfId="38875"/>
    <cellStyle name="TableStyleLight1 2 4 3 7" xfId="38876"/>
    <cellStyle name="TableStyleLight1 2 4 4" xfId="38877"/>
    <cellStyle name="TableStyleLight1 2 4 4 2" xfId="38878"/>
    <cellStyle name="TableStyleLight1 2 4 4 2 2" xfId="38879"/>
    <cellStyle name="TableStyleLight1 2 4 4 3" xfId="38880"/>
    <cellStyle name="TableStyleLight1 2 4 4 3 2" xfId="38881"/>
    <cellStyle name="TableStyleLight1 2 4 4 4" xfId="38882"/>
    <cellStyle name="TableStyleLight1 2 4 4 5" xfId="38883"/>
    <cellStyle name="TableStyleLight1 2 4 4 6" xfId="38884"/>
    <cellStyle name="TableStyleLight1 2 4 4 7" xfId="38885"/>
    <cellStyle name="TableStyleLight1 2 4 5" xfId="38886"/>
    <cellStyle name="TableStyleLight1 2 4 5 2" xfId="38887"/>
    <cellStyle name="TableStyleLight1 2 4 5 2 2" xfId="38888"/>
    <cellStyle name="TableStyleLight1 2 4 5 3" xfId="38889"/>
    <cellStyle name="TableStyleLight1 2 4 5 3 2" xfId="38890"/>
    <cellStyle name="TableStyleLight1 2 4 5 4" xfId="38891"/>
    <cellStyle name="TableStyleLight1 2 4 5 5" xfId="38892"/>
    <cellStyle name="TableStyleLight1 2 4 5 6" xfId="38893"/>
    <cellStyle name="TableStyleLight1 2 4 5 7" xfId="38894"/>
    <cellStyle name="TableStyleLight1 2 4 6" xfId="38895"/>
    <cellStyle name="TableStyleLight1 2 4 6 2" xfId="38896"/>
    <cellStyle name="TableStyleLight1 2 4 6 2 2" xfId="38897"/>
    <cellStyle name="TableStyleLight1 2 4 6 3" xfId="38898"/>
    <cellStyle name="TableStyleLight1 2 4 6 3 2" xfId="38899"/>
    <cellStyle name="TableStyleLight1 2 4 6 4" xfId="38900"/>
    <cellStyle name="TableStyleLight1 2 4 6 5" xfId="38901"/>
    <cellStyle name="TableStyleLight1 2 4 6 6" xfId="38902"/>
    <cellStyle name="TableStyleLight1 2 4 6 7" xfId="38903"/>
    <cellStyle name="TableStyleLight1 2 4 7" xfId="38904"/>
    <cellStyle name="TableStyleLight1 2 4 8" xfId="38905"/>
    <cellStyle name="TableStyleLight1 2 4 9" xfId="38906"/>
    <cellStyle name="TableStyleLight1 2 4_STUD aligned by INSTIT" xfId="38907"/>
    <cellStyle name="TableStyleLight1 2 5" xfId="38908"/>
    <cellStyle name="TableStyleLight1 2 5 10" xfId="38909"/>
    <cellStyle name="TableStyleLight1 2 5 11" xfId="38910"/>
    <cellStyle name="TableStyleLight1 2 5 2" xfId="38911"/>
    <cellStyle name="TableStyleLight1 2 5 2 2" xfId="38912"/>
    <cellStyle name="TableStyleLight1 2 5 2 2 2" xfId="38913"/>
    <cellStyle name="TableStyleLight1 2 5 2 3" xfId="38914"/>
    <cellStyle name="TableStyleLight1 2 5 2 3 2" xfId="38915"/>
    <cellStyle name="TableStyleLight1 2 5 2 4" xfId="38916"/>
    <cellStyle name="TableStyleLight1 2 5 2 5" xfId="38917"/>
    <cellStyle name="TableStyleLight1 2 5 2 6" xfId="38918"/>
    <cellStyle name="TableStyleLight1 2 5 3" xfId="38919"/>
    <cellStyle name="TableStyleLight1 2 5 3 2" xfId="38920"/>
    <cellStyle name="TableStyleLight1 2 5 3 2 2" xfId="38921"/>
    <cellStyle name="TableStyleLight1 2 5 3 3" xfId="38922"/>
    <cellStyle name="TableStyleLight1 2 5 3 3 2" xfId="38923"/>
    <cellStyle name="TableStyleLight1 2 5 3 4" xfId="38924"/>
    <cellStyle name="TableStyleLight1 2 5 3 5" xfId="38925"/>
    <cellStyle name="TableStyleLight1 2 5 3 6" xfId="38926"/>
    <cellStyle name="TableStyleLight1 2 5 3 7" xfId="38927"/>
    <cellStyle name="TableStyleLight1 2 5 3 8" xfId="38928"/>
    <cellStyle name="TableStyleLight1 2 5 4" xfId="38929"/>
    <cellStyle name="TableStyleLight1 2 5 4 2" xfId="38930"/>
    <cellStyle name="TableStyleLight1 2 5 4 2 2" xfId="38931"/>
    <cellStyle name="TableStyleLight1 2 5 4 3" xfId="38932"/>
    <cellStyle name="TableStyleLight1 2 5 4 3 2" xfId="38933"/>
    <cellStyle name="TableStyleLight1 2 5 4 4" xfId="38934"/>
    <cellStyle name="TableStyleLight1 2 5 4 5" xfId="38935"/>
    <cellStyle name="TableStyleLight1 2 5 4 6" xfId="38936"/>
    <cellStyle name="TableStyleLight1 2 5 4 7" xfId="38937"/>
    <cellStyle name="TableStyleLight1 2 5 5" xfId="38938"/>
    <cellStyle name="TableStyleLight1 2 5 5 2" xfId="38939"/>
    <cellStyle name="TableStyleLight1 2 5 5 2 2" xfId="38940"/>
    <cellStyle name="TableStyleLight1 2 5 5 3" xfId="38941"/>
    <cellStyle name="TableStyleLight1 2 5 5 3 2" xfId="38942"/>
    <cellStyle name="TableStyleLight1 2 5 5 4" xfId="38943"/>
    <cellStyle name="TableStyleLight1 2 5 5 5" xfId="38944"/>
    <cellStyle name="TableStyleLight1 2 5 5 6" xfId="38945"/>
    <cellStyle name="TableStyleLight1 2 5 5 7" xfId="38946"/>
    <cellStyle name="TableStyleLight1 2 5 6" xfId="38947"/>
    <cellStyle name="TableStyleLight1 2 5 6 2" xfId="38948"/>
    <cellStyle name="TableStyleLight1 2 5 6 2 2" xfId="38949"/>
    <cellStyle name="TableStyleLight1 2 5 6 3" xfId="38950"/>
    <cellStyle name="TableStyleLight1 2 5 6 3 2" xfId="38951"/>
    <cellStyle name="TableStyleLight1 2 5 6 4" xfId="38952"/>
    <cellStyle name="TableStyleLight1 2 5 6 5" xfId="38953"/>
    <cellStyle name="TableStyleLight1 2 5 6 6" xfId="38954"/>
    <cellStyle name="TableStyleLight1 2 5 6 7" xfId="38955"/>
    <cellStyle name="TableStyleLight1 2 5 7" xfId="38956"/>
    <cellStyle name="TableStyleLight1 2 5 7 2" xfId="38957"/>
    <cellStyle name="TableStyleLight1 2 5 8" xfId="38958"/>
    <cellStyle name="TableStyleLight1 2 5 8 2" xfId="38959"/>
    <cellStyle name="TableStyleLight1 2 5 9" xfId="38960"/>
    <cellStyle name="TableStyleLight1 2 5_STUD aligned by INSTIT" xfId="38961"/>
    <cellStyle name="TableStyleLight1 2 6" xfId="38962"/>
    <cellStyle name="TableStyleLight1 2 6 10" xfId="38963"/>
    <cellStyle name="TableStyleLight1 2 6 11" xfId="38964"/>
    <cellStyle name="TableStyleLight1 2 6 2" xfId="38965"/>
    <cellStyle name="TableStyleLight1 2 6 2 2" xfId="38966"/>
    <cellStyle name="TableStyleLight1 2 6 2 2 2" xfId="38967"/>
    <cellStyle name="TableStyleLight1 2 6 2 3" xfId="38968"/>
    <cellStyle name="TableStyleLight1 2 6 2 3 2" xfId="38969"/>
    <cellStyle name="TableStyleLight1 2 6 2 4" xfId="38970"/>
    <cellStyle name="TableStyleLight1 2 6 2 5" xfId="38971"/>
    <cellStyle name="TableStyleLight1 2 6 2 6" xfId="38972"/>
    <cellStyle name="TableStyleLight1 2 6 3" xfId="38973"/>
    <cellStyle name="TableStyleLight1 2 6 3 2" xfId="38974"/>
    <cellStyle name="TableStyleLight1 2 6 3 2 2" xfId="38975"/>
    <cellStyle name="TableStyleLight1 2 6 3 3" xfId="38976"/>
    <cellStyle name="TableStyleLight1 2 6 3 3 2" xfId="38977"/>
    <cellStyle name="TableStyleLight1 2 6 3 4" xfId="38978"/>
    <cellStyle name="TableStyleLight1 2 6 3 5" xfId="38979"/>
    <cellStyle name="TableStyleLight1 2 6 3 6" xfId="38980"/>
    <cellStyle name="TableStyleLight1 2 6 3 7" xfId="38981"/>
    <cellStyle name="TableStyleLight1 2 6 3 8" xfId="38982"/>
    <cellStyle name="TableStyleLight1 2 6 4" xfId="38983"/>
    <cellStyle name="TableStyleLight1 2 6 4 2" xfId="38984"/>
    <cellStyle name="TableStyleLight1 2 6 4 2 2" xfId="38985"/>
    <cellStyle name="TableStyleLight1 2 6 4 3" xfId="38986"/>
    <cellStyle name="TableStyleLight1 2 6 4 3 2" xfId="38987"/>
    <cellStyle name="TableStyleLight1 2 6 4 4" xfId="38988"/>
    <cellStyle name="TableStyleLight1 2 6 4 5" xfId="38989"/>
    <cellStyle name="TableStyleLight1 2 6 4 6" xfId="38990"/>
    <cellStyle name="TableStyleLight1 2 6 4 7" xfId="38991"/>
    <cellStyle name="TableStyleLight1 2 6 5" xfId="38992"/>
    <cellStyle name="TableStyleLight1 2 6 5 2" xfId="38993"/>
    <cellStyle name="TableStyleLight1 2 6 5 2 2" xfId="38994"/>
    <cellStyle name="TableStyleLight1 2 6 5 3" xfId="38995"/>
    <cellStyle name="TableStyleLight1 2 6 5 3 2" xfId="38996"/>
    <cellStyle name="TableStyleLight1 2 6 5 4" xfId="38997"/>
    <cellStyle name="TableStyleLight1 2 6 5 5" xfId="38998"/>
    <cellStyle name="TableStyleLight1 2 6 5 6" xfId="38999"/>
    <cellStyle name="TableStyleLight1 2 6 5 7" xfId="39000"/>
    <cellStyle name="TableStyleLight1 2 6 6" xfId="39001"/>
    <cellStyle name="TableStyleLight1 2 6 6 2" xfId="39002"/>
    <cellStyle name="TableStyleLight1 2 6 6 2 2" xfId="39003"/>
    <cellStyle name="TableStyleLight1 2 6 6 3" xfId="39004"/>
    <cellStyle name="TableStyleLight1 2 6 6 3 2" xfId="39005"/>
    <cellStyle name="TableStyleLight1 2 6 6 4" xfId="39006"/>
    <cellStyle name="TableStyleLight1 2 6 6 5" xfId="39007"/>
    <cellStyle name="TableStyleLight1 2 6 6 6" xfId="39008"/>
    <cellStyle name="TableStyleLight1 2 6 6 7" xfId="39009"/>
    <cellStyle name="TableStyleLight1 2 6 7" xfId="39010"/>
    <cellStyle name="TableStyleLight1 2 6 7 2" xfId="39011"/>
    <cellStyle name="TableStyleLight1 2 6 8" xfId="39012"/>
    <cellStyle name="TableStyleLight1 2 6 8 2" xfId="39013"/>
    <cellStyle name="TableStyleLight1 2 6 9" xfId="39014"/>
    <cellStyle name="TableStyleLight1 2 6_STUD aligned by INSTIT" xfId="39015"/>
    <cellStyle name="TableStyleLight1 2 7" xfId="39016"/>
    <cellStyle name="TableStyleLight1 2 7 2" xfId="39017"/>
    <cellStyle name="TableStyleLight1 2 7 3" xfId="39018"/>
    <cellStyle name="TableStyleLight1 2 7 4" xfId="39019"/>
    <cellStyle name="TableStyleLight1 2 7 5" xfId="39020"/>
    <cellStyle name="TableStyleLight1 2 8" xfId="39021"/>
    <cellStyle name="TableStyleLight1 2 8 2" xfId="39022"/>
    <cellStyle name="TableStyleLight1 2 8 2 2" xfId="39023"/>
    <cellStyle name="TableStyleLight1 2 8 3" xfId="39024"/>
    <cellStyle name="TableStyleLight1 2 8 3 2" xfId="39025"/>
    <cellStyle name="TableStyleLight1 2 8 4" xfId="39026"/>
    <cellStyle name="TableStyleLight1 2 8 5" xfId="39027"/>
    <cellStyle name="TableStyleLight1 2 8 6" xfId="39028"/>
    <cellStyle name="TableStyleLight1 2 8 7" xfId="39029"/>
    <cellStyle name="TableStyleLight1 2 9" xfId="39030"/>
    <cellStyle name="TableStyleLight1 2 9 2" xfId="39031"/>
    <cellStyle name="TableStyleLight1 2 9 2 2" xfId="39032"/>
    <cellStyle name="TableStyleLight1 2 9 3" xfId="39033"/>
    <cellStyle name="TableStyleLight1 2 9 3 2" xfId="39034"/>
    <cellStyle name="TableStyleLight1 2 9 4" xfId="39035"/>
    <cellStyle name="TableStyleLight1 2 9 5" xfId="39036"/>
    <cellStyle name="TableStyleLight1 2 9 6" xfId="39037"/>
    <cellStyle name="TableStyleLight1 2 9 7" xfId="39038"/>
    <cellStyle name="TableStyleLight1 2_STUD aligned by INSTIT" xfId="39039"/>
    <cellStyle name="TableStyleLight1 3" xfId="55"/>
    <cellStyle name="TableStyleLight1 3 2" xfId="75"/>
    <cellStyle name="TableStyleLight1 3 2 2" xfId="39040"/>
    <cellStyle name="TableStyleLight1 3 2 2 2" xfId="39041"/>
    <cellStyle name="TableStyleLight1 3 2 2 3" xfId="39042"/>
    <cellStyle name="TableStyleLight1 3 2 2 4" xfId="39043"/>
    <cellStyle name="TableStyleLight1 3 2 2 5" xfId="39044"/>
    <cellStyle name="TableStyleLight1 3 2 3" xfId="39045"/>
    <cellStyle name="TableStyleLight1 3 2 3 2" xfId="39046"/>
    <cellStyle name="TableStyleLight1 3 2 3 3" xfId="39047"/>
    <cellStyle name="TableStyleLight1 3 2 3 4" xfId="39048"/>
    <cellStyle name="TableStyleLight1 3 2 4" xfId="39049"/>
    <cellStyle name="TableStyleLight1 3 2 5" xfId="39050"/>
    <cellStyle name="TableStyleLight1 3 2 6" xfId="39051"/>
    <cellStyle name="TableStyleLight1 3 2_STUD aligned by INSTIT" xfId="39052"/>
    <cellStyle name="TableStyleLight1 3 3" xfId="39053"/>
    <cellStyle name="TableStyleLight1 3 3 2" xfId="39054"/>
    <cellStyle name="TableStyleLight1 3 3 3" xfId="39055"/>
    <cellStyle name="TableStyleLight1 3 3 4" xfId="39056"/>
    <cellStyle name="TableStyleLight1 3 3 5" xfId="39057"/>
    <cellStyle name="TableStyleLight1 3 4" xfId="39058"/>
    <cellStyle name="TableStyleLight1 3 4 2" xfId="39059"/>
    <cellStyle name="TableStyleLight1 3 4 3" xfId="39060"/>
    <cellStyle name="TableStyleLight1 3 4 4" xfId="39061"/>
    <cellStyle name="TableStyleLight1 3 5" xfId="39062"/>
    <cellStyle name="TableStyleLight1 3 6" xfId="39063"/>
    <cellStyle name="TableStyleLight1 3 7" xfId="39064"/>
    <cellStyle name="TableStyleLight1 3 8" xfId="39065"/>
    <cellStyle name="TableStyleLight1 3 9" xfId="39066"/>
    <cellStyle name="TableStyleLight1 3_STUD aligned by INSTIT" xfId="39067"/>
    <cellStyle name="TableStyleLight1 4" xfId="58"/>
    <cellStyle name="TableStyleLight1 4 10" xfId="39068"/>
    <cellStyle name="TableStyleLight1 4 11" xfId="39069"/>
    <cellStyle name="TableStyleLight1 4 2" xfId="39070"/>
    <cellStyle name="TableStyleLight1 4 2 2" xfId="39071"/>
    <cellStyle name="TableStyleLight1 4 2 2 2" xfId="39072"/>
    <cellStyle name="TableStyleLight1 4 2 2 3" xfId="39073"/>
    <cellStyle name="TableStyleLight1 4 2 2 4" xfId="39074"/>
    <cellStyle name="TableStyleLight1 4 2 2 5" xfId="39075"/>
    <cellStyle name="TableStyleLight1 4 2 3" xfId="39076"/>
    <cellStyle name="TableStyleLight1 4 2 3 2" xfId="39077"/>
    <cellStyle name="TableStyleLight1 4 2 3 3" xfId="39078"/>
    <cellStyle name="TableStyleLight1 4 2 3 4" xfId="39079"/>
    <cellStyle name="TableStyleLight1 4 2 4" xfId="39080"/>
    <cellStyle name="TableStyleLight1 4 2 5" xfId="39081"/>
    <cellStyle name="TableStyleLight1 4 2_STUD aligned by INSTIT" xfId="39082"/>
    <cellStyle name="TableStyleLight1 4 3" xfId="39083"/>
    <cellStyle name="TableStyleLight1 4 3 2" xfId="39084"/>
    <cellStyle name="TableStyleLight1 4 3 3" xfId="39085"/>
    <cellStyle name="TableStyleLight1 4 3 4" xfId="39086"/>
    <cellStyle name="TableStyleLight1 4 3 5" xfId="39087"/>
    <cellStyle name="TableStyleLight1 4 4" xfId="39088"/>
    <cellStyle name="TableStyleLight1 4 4 2" xfId="39089"/>
    <cellStyle name="TableStyleLight1 4 4 3" xfId="39090"/>
    <cellStyle name="TableStyleLight1 4 4 4" xfId="39091"/>
    <cellStyle name="TableStyleLight1 4 5" xfId="39092"/>
    <cellStyle name="TableStyleLight1 4 6" xfId="39093"/>
    <cellStyle name="TableStyleLight1 4 7" xfId="39094"/>
    <cellStyle name="TableStyleLight1 4 8" xfId="39095"/>
    <cellStyle name="TableStyleLight1 4 9" xfId="39096"/>
    <cellStyle name="TableStyleLight1 4_STUD aligned by INSTIT" xfId="39097"/>
    <cellStyle name="TableStyleLight1 5" xfId="39098"/>
    <cellStyle name="TableStyleLight1 6" xfId="39099"/>
    <cellStyle name="TableStyleLight1 6 10" xfId="39100"/>
    <cellStyle name="TableStyleLight1 6 2" xfId="39101"/>
    <cellStyle name="TableStyleLight1 6 2 2" xfId="39102"/>
    <cellStyle name="TableStyleLight1 6 2 3" xfId="39103"/>
    <cellStyle name="TableStyleLight1 6 2 4" xfId="39104"/>
    <cellStyle name="TableStyleLight1 6 2 5" xfId="39105"/>
    <cellStyle name="TableStyleLight1 6 3" xfId="39106"/>
    <cellStyle name="TableStyleLight1 6 3 2" xfId="39107"/>
    <cellStyle name="TableStyleLight1 6 3 2 2" xfId="39108"/>
    <cellStyle name="TableStyleLight1 6 3 3" xfId="39109"/>
    <cellStyle name="TableStyleLight1 6 3 3 2" xfId="39110"/>
    <cellStyle name="TableStyleLight1 6 3 4" xfId="39111"/>
    <cellStyle name="TableStyleLight1 6 3 5" xfId="39112"/>
    <cellStyle name="TableStyleLight1 6 3 6" xfId="39113"/>
    <cellStyle name="TableStyleLight1 6 3 7" xfId="39114"/>
    <cellStyle name="TableStyleLight1 6 4" xfId="39115"/>
    <cellStyle name="TableStyleLight1 6 4 2" xfId="39116"/>
    <cellStyle name="TableStyleLight1 6 4 2 2" xfId="39117"/>
    <cellStyle name="TableStyleLight1 6 4 3" xfId="39118"/>
    <cellStyle name="TableStyleLight1 6 4 3 2" xfId="39119"/>
    <cellStyle name="TableStyleLight1 6 4 4" xfId="39120"/>
    <cellStyle name="TableStyleLight1 6 4 5" xfId="39121"/>
    <cellStyle name="TableStyleLight1 6 4 6" xfId="39122"/>
    <cellStyle name="TableStyleLight1 6 4 7" xfId="39123"/>
    <cellStyle name="TableStyleLight1 6 5" xfId="39124"/>
    <cellStyle name="TableStyleLight1 6 5 2" xfId="39125"/>
    <cellStyle name="TableStyleLight1 6 5 2 2" xfId="39126"/>
    <cellStyle name="TableStyleLight1 6 5 3" xfId="39127"/>
    <cellStyle name="TableStyleLight1 6 5 3 2" xfId="39128"/>
    <cellStyle name="TableStyleLight1 6 5 4" xfId="39129"/>
    <cellStyle name="TableStyleLight1 6 5 5" xfId="39130"/>
    <cellStyle name="TableStyleLight1 6 5 6" xfId="39131"/>
    <cellStyle name="TableStyleLight1 6 5 7" xfId="39132"/>
    <cellStyle name="TableStyleLight1 6 6" xfId="39133"/>
    <cellStyle name="TableStyleLight1 6 6 2" xfId="39134"/>
    <cellStyle name="TableStyleLight1 6 6 2 2" xfId="39135"/>
    <cellStyle name="TableStyleLight1 6 6 3" xfId="39136"/>
    <cellStyle name="TableStyleLight1 6 6 3 2" xfId="39137"/>
    <cellStyle name="TableStyleLight1 6 6 4" xfId="39138"/>
    <cellStyle name="TableStyleLight1 6 6 5" xfId="39139"/>
    <cellStyle name="TableStyleLight1 6 6 6" xfId="39140"/>
    <cellStyle name="TableStyleLight1 6 6 7" xfId="39141"/>
    <cellStyle name="TableStyleLight1 6 7" xfId="39142"/>
    <cellStyle name="TableStyleLight1 6 8" xfId="39143"/>
    <cellStyle name="TableStyleLight1 6 9" xfId="39144"/>
    <cellStyle name="TableStyleLight1 6_STUD aligned by INSTIT" xfId="39145"/>
    <cellStyle name="TableStyleLight1 7" xfId="39146"/>
    <cellStyle name="TableStyleLight1 7 10" xfId="39147"/>
    <cellStyle name="TableStyleLight1 7 11" xfId="39148"/>
    <cellStyle name="TableStyleLight1 7 2" xfId="39149"/>
    <cellStyle name="TableStyleLight1 7 2 2" xfId="39150"/>
    <cellStyle name="TableStyleLight1 7 2 2 2" xfId="39151"/>
    <cellStyle name="TableStyleLight1 7 2 3" xfId="39152"/>
    <cellStyle name="TableStyleLight1 7 2 3 2" xfId="39153"/>
    <cellStyle name="TableStyleLight1 7 2 4" xfId="39154"/>
    <cellStyle name="TableStyleLight1 7 2 5" xfId="39155"/>
    <cellStyle name="TableStyleLight1 7 2 6" xfId="39156"/>
    <cellStyle name="TableStyleLight1 7 3" xfId="39157"/>
    <cellStyle name="TableStyleLight1 7 3 2" xfId="39158"/>
    <cellStyle name="TableStyleLight1 7 3 2 2" xfId="39159"/>
    <cellStyle name="TableStyleLight1 7 3 3" xfId="39160"/>
    <cellStyle name="TableStyleLight1 7 3 3 2" xfId="39161"/>
    <cellStyle name="TableStyleLight1 7 3 4" xfId="39162"/>
    <cellStyle name="TableStyleLight1 7 3 5" xfId="39163"/>
    <cellStyle name="TableStyleLight1 7 3 6" xfId="39164"/>
    <cellStyle name="TableStyleLight1 7 3 7" xfId="39165"/>
    <cellStyle name="TableStyleLight1 7 3 8" xfId="39166"/>
    <cellStyle name="TableStyleLight1 7 4" xfId="39167"/>
    <cellStyle name="TableStyleLight1 7 4 2" xfId="39168"/>
    <cellStyle name="TableStyleLight1 7 4 2 2" xfId="39169"/>
    <cellStyle name="TableStyleLight1 7 4 3" xfId="39170"/>
    <cellStyle name="TableStyleLight1 7 4 3 2" xfId="39171"/>
    <cellStyle name="TableStyleLight1 7 4 4" xfId="39172"/>
    <cellStyle name="TableStyleLight1 7 4 5" xfId="39173"/>
    <cellStyle name="TableStyleLight1 7 4 6" xfId="39174"/>
    <cellStyle name="TableStyleLight1 7 4 7" xfId="39175"/>
    <cellStyle name="TableStyleLight1 7 5" xfId="39176"/>
    <cellStyle name="TableStyleLight1 7 5 2" xfId="39177"/>
    <cellStyle name="TableStyleLight1 7 5 2 2" xfId="39178"/>
    <cellStyle name="TableStyleLight1 7 5 3" xfId="39179"/>
    <cellStyle name="TableStyleLight1 7 5 3 2" xfId="39180"/>
    <cellStyle name="TableStyleLight1 7 5 4" xfId="39181"/>
    <cellStyle name="TableStyleLight1 7 5 5" xfId="39182"/>
    <cellStyle name="TableStyleLight1 7 5 6" xfId="39183"/>
    <cellStyle name="TableStyleLight1 7 5 7" xfId="39184"/>
    <cellStyle name="TableStyleLight1 7 6" xfId="39185"/>
    <cellStyle name="TableStyleLight1 7 6 2" xfId="39186"/>
    <cellStyle name="TableStyleLight1 7 6 2 2" xfId="39187"/>
    <cellStyle name="TableStyleLight1 7 6 3" xfId="39188"/>
    <cellStyle name="TableStyleLight1 7 6 3 2" xfId="39189"/>
    <cellStyle name="TableStyleLight1 7 6 4" xfId="39190"/>
    <cellStyle name="TableStyleLight1 7 6 5" xfId="39191"/>
    <cellStyle name="TableStyleLight1 7 6 6" xfId="39192"/>
    <cellStyle name="TableStyleLight1 7 6 7" xfId="39193"/>
    <cellStyle name="TableStyleLight1 7 7" xfId="39194"/>
    <cellStyle name="TableStyleLight1 7 7 2" xfId="39195"/>
    <cellStyle name="TableStyleLight1 7 8" xfId="39196"/>
    <cellStyle name="TableStyleLight1 7 8 2" xfId="39197"/>
    <cellStyle name="TableStyleLight1 7 9" xfId="39198"/>
    <cellStyle name="TableStyleLight1 7_STUD aligned by INSTIT" xfId="39199"/>
    <cellStyle name="TableStyleLight1 8" xfId="39200"/>
    <cellStyle name="TableStyleLight1 8 2" xfId="39201"/>
    <cellStyle name="TableStyleLight1 8 3" xfId="39202"/>
    <cellStyle name="TableStyleLight1 8 4" xfId="39203"/>
    <cellStyle name="TableStyleLight1 8 5" xfId="39204"/>
    <cellStyle name="TableStyleLight1 9" xfId="39205"/>
    <cellStyle name="TableStyleLight1_STUD aligned by INSTIT" xfId="39206"/>
    <cellStyle name="temp" xfId="45"/>
    <cellStyle name="title1" xfId="46"/>
    <cellStyle name="자리수" xfId="39222"/>
    <cellStyle name="자리수0" xfId="39223"/>
    <cellStyle name="콤마 [0]_ACCOUNT" xfId="39224"/>
    <cellStyle name="콤마_ACCOUNT" xfId="39225"/>
    <cellStyle name="통화 [0]_ACCOUNT" xfId="39226"/>
    <cellStyle name="통화_ACCOUNT" xfId="39227"/>
    <cellStyle name="퍼센트" xfId="39228"/>
    <cellStyle name="표준 5" xfId="39229"/>
    <cellStyle name="표준_9511REV" xfId="39230"/>
    <cellStyle name="화폐기호" xfId="39231"/>
    <cellStyle name="화폐기호0" xfId="39232"/>
  </cellStyles>
  <dxfs count="15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0000"/>
      <color rgb="FFEEEEEE"/>
      <color rgb="FFF4BEEE"/>
      <color rgb="FFFF00FF"/>
      <color rgb="FFE4E4E4"/>
      <color rgb="FFD3D3D3"/>
      <color rgb="FFFFA72B"/>
      <color rgb="FFFFD991"/>
      <color rgb="FF9966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Style="combo" dx="16" fmlaLink="$B$2" fmlaRange="VAL_Drop_Down_Lists!$C$5:$C$216" noThreeD="1" sel="1" val="70"/>
</file>

<file path=xl/ctrlProps/ctrlProp2.xml><?xml version="1.0" encoding="utf-8"?>
<formControlPr xmlns="http://schemas.microsoft.com/office/spreadsheetml/2009/9/main" objectType="Drop" dropStyle="combo" dx="16" fmlaLink="$B$2" fmlaRange="VAL_Drop_Down_Lists!$C$3:$C$214" noThreeD="1" sel="1" val="0"/>
</file>

<file path=xl/ctrlProps/ctrlProp3.xml><?xml version="1.0" encoding="utf-8"?>
<formControlPr xmlns="http://schemas.microsoft.com/office/spreadsheetml/2009/9/main" objectType="Drop" dropStyle="combo" dx="16" fmlaLink="$H$44" fmlaRange="VAL_Drop_Down_Lists!$F$3:$F$7"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29</xdr:row>
      <xdr:rowOff>1184910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0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48</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41</xdr:row>
      <xdr:rowOff>0</xdr:rowOff>
    </xdr:from>
    <xdr:ext cx="3810" cy="3810"/>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31</xdr:row>
      <xdr:rowOff>0</xdr:rowOff>
    </xdr:from>
    <xdr:to>
      <xdr:col>5</xdr:col>
      <xdr:colOff>83993</xdr:colOff>
      <xdr:row>31</xdr:row>
      <xdr:rowOff>1083252</xdr:rowOff>
    </xdr:to>
    <xdr:pic>
      <xdr:nvPicPr>
        <xdr:cNvPr id="16" name="Picture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12068175"/>
          <a:ext cx="4113068" cy="1083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0</xdr:row>
      <xdr:rowOff>142875</xdr:rowOff>
    </xdr:from>
    <xdr:to>
      <xdr:col>3</xdr:col>
      <xdr:colOff>384878</xdr:colOff>
      <xdr:row>1</xdr:row>
      <xdr:rowOff>723900</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 y="142875"/>
          <a:ext cx="3166178" cy="141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4</xdr:row>
          <xdr:rowOff>190500</xdr:rowOff>
        </xdr:to>
        <xdr:sp macro="" textlink="">
          <xdr:nvSpPr>
            <xdr:cNvPr id="130051" name="Drop Down 3" hidden="1">
              <a:extLst>
                <a:ext uri="{63B3BB69-23CF-44E3-9099-C40C66FF867C}">
                  <a14:compatExt spid="_x0000_s130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266700</xdr:rowOff>
        </xdr:from>
        <xdr:to>
          <xdr:col>11</xdr:col>
          <xdr:colOff>0</xdr:colOff>
          <xdr:row>5</xdr:row>
          <xdr:rowOff>9525</xdr:rowOff>
        </xdr:to>
        <xdr:sp macro="" textlink="">
          <xdr:nvSpPr>
            <xdr:cNvPr id="130052" name="Drop Down 4" hidden="1">
              <a:extLst>
                <a:ext uri="{63B3BB69-23CF-44E3-9099-C40C66FF867C}">
                  <a14:compatExt spid="_x0000_s130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11</xdr:col>
          <xdr:colOff>0</xdr:colOff>
          <xdr:row>40</xdr:row>
          <xdr:rowOff>9525</xdr:rowOff>
        </xdr:to>
        <xdr:sp macro="" textlink="">
          <xdr:nvSpPr>
            <xdr:cNvPr id="130053" name="Drop Down 5" hidden="1">
              <a:extLst>
                <a:ext uri="{63B3BB69-23CF-44E3-9099-C40C66FF867C}">
                  <a14:compatExt spid="_x0000_s130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31</xdr:row>
      <xdr:rowOff>133350</xdr:rowOff>
    </xdr:to>
    <xdr:sp macro="" textlink="">
      <xdr:nvSpPr>
        <xdr:cNvPr id="2" name="AutoShape 5"/>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31</xdr:row>
      <xdr:rowOff>133350</xdr:rowOff>
    </xdr:to>
    <xdr:sp macro="" textlink="">
      <xdr:nvSpPr>
        <xdr:cNvPr id="3" name="AutoShape 4"/>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4" name="AutoShape 5"/>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5" name="AutoShape 4"/>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ES\Survey%20Operations\Education\UIS_E_2019\10_Questionnaire_Manual\eForm_SDMX\50.LatestVersion\UIS_ED_A_2019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Instructions"/>
      <sheetName val="VAL_A1"/>
      <sheetName val="A2"/>
      <sheetName val="A3"/>
      <sheetName val="A4"/>
      <sheetName val="A5"/>
      <sheetName val="A6"/>
      <sheetName val="A7"/>
      <sheetName val="A8"/>
      <sheetName val="A9"/>
      <sheetName val="A10"/>
      <sheetName val="A11"/>
      <sheetName val="A12"/>
      <sheetName val="A13"/>
      <sheetName val="A14"/>
      <sheetName val="VAL_Data Check"/>
      <sheetName val="VAL_Changes"/>
      <sheetName val="Parameters"/>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
          <cell r="V16"/>
          <cell r="W16"/>
          <cell r="Y16"/>
          <cell r="Z16"/>
          <cell r="AB16"/>
          <cell r="AC16"/>
        </row>
      </sheetData>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http://uis.unesco.org/en/isced-mappings" TargetMode="External"/><Relationship Id="rId5" Type="http://schemas.openxmlformats.org/officeDocument/2006/relationships/hyperlink" Target="http://www.uis.unesco.org/" TargetMode="External"/><Relationship Id="rId4" Type="http://schemas.openxmlformats.org/officeDocument/2006/relationships/hyperlink" Target="mailto:uis.survey@unesco.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65"/>
  <sheetViews>
    <sheetView showGridLines="0" tabSelected="1" zoomScaleNormal="100" workbookViewId="0">
      <pane ySplit="2" topLeftCell="A3" activePane="bottomLeft" state="frozen"/>
      <selection pane="bottomLeft" activeCell="A3" sqref="A3"/>
    </sheetView>
  </sheetViews>
  <sheetFormatPr defaultColWidth="9.140625" defaultRowHeight="15"/>
  <cols>
    <col min="1" max="1" width="5.7109375" style="130" customWidth="1"/>
    <col min="2" max="2" width="15.140625" style="154" customWidth="1"/>
    <col min="3" max="3" width="22.5703125" style="154" customWidth="1"/>
    <col min="4" max="4" width="17" style="130" customWidth="1"/>
    <col min="5" max="5" width="5.7109375" style="130" customWidth="1"/>
    <col min="6" max="6" width="10.28515625" style="130" customWidth="1"/>
    <col min="7" max="7" width="15.42578125" style="130" customWidth="1"/>
    <col min="8" max="8" width="14.42578125" style="130" customWidth="1"/>
    <col min="9" max="9" width="14.85546875" style="130" customWidth="1"/>
    <col min="10" max="10" width="3.7109375" style="130" customWidth="1"/>
    <col min="11" max="13" width="9.85546875" style="130" customWidth="1"/>
    <col min="14" max="14" width="35.85546875" style="130" customWidth="1"/>
    <col min="15" max="15" width="5.7109375" style="130" customWidth="1"/>
    <col min="16" max="16384" width="9.140625" style="130"/>
  </cols>
  <sheetData>
    <row r="1" spans="1:15" ht="66" customHeight="1">
      <c r="A1" s="128"/>
      <c r="B1" s="339" t="s">
        <v>2597</v>
      </c>
      <c r="C1" s="339"/>
      <c r="D1" s="339"/>
      <c r="E1" s="339"/>
      <c r="F1" s="339"/>
      <c r="G1" s="339"/>
      <c r="H1" s="339"/>
      <c r="I1" s="339"/>
      <c r="J1" s="339"/>
      <c r="K1" s="339"/>
      <c r="L1" s="339"/>
      <c r="M1" s="339"/>
      <c r="N1" s="339"/>
      <c r="O1" s="129"/>
    </row>
    <row r="2" spans="1:15" ht="63" customHeight="1">
      <c r="A2" s="128"/>
      <c r="B2" s="340" t="s">
        <v>2321</v>
      </c>
      <c r="C2" s="340"/>
      <c r="D2" s="340"/>
      <c r="E2" s="340"/>
      <c r="F2" s="340"/>
      <c r="G2" s="340"/>
      <c r="H2" s="340"/>
      <c r="I2" s="340"/>
      <c r="J2" s="340"/>
      <c r="K2" s="340"/>
      <c r="L2" s="340"/>
      <c r="M2" s="340"/>
      <c r="N2" s="340"/>
      <c r="O2" s="131"/>
    </row>
    <row r="3" spans="1:15" s="134" customFormat="1" ht="5.0999999999999996" customHeight="1">
      <c r="A3" s="132"/>
      <c r="B3" s="133"/>
      <c r="C3" s="133"/>
      <c r="D3" s="133"/>
      <c r="E3" s="133"/>
      <c r="F3" s="133"/>
      <c r="G3" s="133"/>
      <c r="H3" s="133"/>
      <c r="I3" s="133"/>
      <c r="J3" s="133"/>
      <c r="K3" s="133"/>
      <c r="L3" s="133"/>
      <c r="M3" s="133"/>
      <c r="N3" s="133"/>
      <c r="O3" s="132"/>
    </row>
    <row r="4" spans="1:15" s="134" customFormat="1" ht="24" customHeight="1">
      <c r="A4" s="132"/>
      <c r="B4" s="341" t="s">
        <v>2601</v>
      </c>
      <c r="C4" s="341"/>
      <c r="D4" s="341"/>
      <c r="E4" s="341"/>
      <c r="F4" s="341"/>
      <c r="G4" s="341"/>
      <c r="H4" s="341"/>
      <c r="I4" s="341"/>
      <c r="J4" s="341"/>
      <c r="K4" s="341"/>
      <c r="L4" s="341"/>
      <c r="M4" s="341"/>
      <c r="N4" s="341"/>
      <c r="O4" s="33"/>
    </row>
    <row r="5" spans="1:15" s="134" customFormat="1" ht="5.0999999999999996" customHeight="1">
      <c r="A5" s="132"/>
      <c r="B5" s="133"/>
      <c r="C5" s="133"/>
      <c r="D5" s="133"/>
      <c r="E5" s="133"/>
      <c r="F5" s="133"/>
      <c r="G5" s="133"/>
      <c r="H5" s="133"/>
      <c r="I5" s="133"/>
      <c r="J5" s="133"/>
      <c r="K5" s="133"/>
      <c r="L5" s="133"/>
      <c r="M5" s="133"/>
      <c r="N5" s="133"/>
      <c r="O5" s="132"/>
    </row>
    <row r="6" spans="1:15" s="134" customFormat="1" ht="24" customHeight="1">
      <c r="A6" s="132"/>
      <c r="B6" s="342" t="s">
        <v>2602</v>
      </c>
      <c r="C6" s="342"/>
      <c r="D6" s="342"/>
      <c r="E6" s="342"/>
      <c r="F6" s="342"/>
      <c r="G6" s="342"/>
      <c r="H6" s="342"/>
      <c r="I6" s="342"/>
      <c r="J6" s="342"/>
      <c r="K6" s="342"/>
      <c r="L6" s="342"/>
      <c r="M6" s="342"/>
      <c r="N6" s="342"/>
      <c r="O6" s="33"/>
    </row>
    <row r="7" spans="1:15" s="134" customFormat="1" ht="5.0999999999999996" customHeight="1">
      <c r="A7" s="132"/>
      <c r="B7" s="135"/>
      <c r="C7" s="135"/>
      <c r="D7" s="135"/>
      <c r="E7" s="135"/>
      <c r="F7" s="135"/>
      <c r="G7" s="135"/>
      <c r="H7" s="135"/>
      <c r="I7" s="135"/>
      <c r="J7" s="135"/>
      <c r="K7" s="135"/>
      <c r="L7" s="135"/>
      <c r="M7" s="135"/>
      <c r="N7" s="135"/>
      <c r="O7" s="132"/>
    </row>
    <row r="8" spans="1:15" s="137" customFormat="1" ht="84.75" customHeight="1">
      <c r="A8" s="136"/>
      <c r="B8" s="336" t="s">
        <v>2210</v>
      </c>
      <c r="C8" s="336"/>
      <c r="D8" s="336"/>
      <c r="E8" s="336"/>
      <c r="F8" s="336"/>
      <c r="G8" s="336"/>
      <c r="H8" s="336"/>
      <c r="I8" s="336"/>
      <c r="J8" s="336"/>
      <c r="K8" s="336"/>
      <c r="L8" s="336"/>
      <c r="M8" s="336"/>
      <c r="N8" s="336"/>
      <c r="O8" s="136"/>
    </row>
    <row r="9" spans="1:15" s="134" customFormat="1" ht="5.0999999999999996" customHeight="1">
      <c r="A9" s="132"/>
      <c r="B9" s="133"/>
      <c r="C9" s="133"/>
      <c r="D9" s="133"/>
      <c r="E9" s="133"/>
      <c r="F9" s="133"/>
      <c r="G9" s="133"/>
      <c r="H9" s="133"/>
      <c r="I9" s="133"/>
      <c r="J9" s="133"/>
      <c r="K9" s="133"/>
      <c r="L9" s="133"/>
      <c r="M9" s="133"/>
      <c r="N9" s="133"/>
      <c r="O9" s="132"/>
    </row>
    <row r="10" spans="1:15" s="134" customFormat="1" ht="24" customHeight="1">
      <c r="A10" s="132"/>
      <c r="B10" s="341" t="s">
        <v>2211</v>
      </c>
      <c r="C10" s="341"/>
      <c r="D10" s="341"/>
      <c r="E10" s="341"/>
      <c r="F10" s="341"/>
      <c r="G10" s="341"/>
      <c r="H10" s="341"/>
      <c r="I10" s="341"/>
      <c r="J10" s="341"/>
      <c r="K10" s="341"/>
      <c r="L10" s="341"/>
      <c r="M10" s="341"/>
      <c r="N10" s="341"/>
      <c r="O10" s="33"/>
    </row>
    <row r="11" spans="1:15" s="134" customFormat="1" ht="5.0999999999999996" customHeight="1">
      <c r="A11" s="132"/>
      <c r="B11" s="344"/>
      <c r="C11" s="344"/>
      <c r="D11" s="344"/>
      <c r="E11" s="344"/>
      <c r="F11" s="344"/>
      <c r="G11" s="344"/>
      <c r="H11" s="344"/>
      <c r="I11" s="344"/>
      <c r="J11" s="344"/>
      <c r="K11" s="344"/>
      <c r="L11" s="344"/>
      <c r="M11" s="344"/>
      <c r="N11" s="344"/>
      <c r="O11" s="132"/>
    </row>
    <row r="12" spans="1:15" s="137" customFormat="1" ht="23.25" customHeight="1">
      <c r="A12" s="136"/>
      <c r="B12" s="345" t="s">
        <v>2212</v>
      </c>
      <c r="C12" s="345"/>
      <c r="D12" s="345"/>
      <c r="E12" s="345"/>
      <c r="F12" s="345"/>
      <c r="G12" s="345"/>
      <c r="H12" s="345"/>
      <c r="I12" s="345"/>
      <c r="J12" s="345"/>
      <c r="K12" s="345"/>
      <c r="L12" s="345"/>
      <c r="M12" s="345"/>
      <c r="N12" s="345"/>
      <c r="O12" s="136"/>
    </row>
    <row r="13" spans="1:15" s="137" customFormat="1" ht="23.25" customHeight="1">
      <c r="A13" s="136"/>
      <c r="B13" s="337" t="s">
        <v>2213</v>
      </c>
      <c r="C13" s="337"/>
      <c r="D13" s="337"/>
      <c r="E13" s="337"/>
      <c r="F13" s="337"/>
      <c r="G13" s="337"/>
      <c r="H13" s="337"/>
      <c r="I13" s="337"/>
      <c r="J13" s="343" t="s">
        <v>354</v>
      </c>
      <c r="K13" s="343"/>
      <c r="L13" s="343"/>
      <c r="M13" s="343"/>
      <c r="N13" s="343"/>
      <c r="O13" s="136"/>
    </row>
    <row r="14" spans="1:15" s="137" customFormat="1" ht="23.25" customHeight="1">
      <c r="A14" s="136"/>
      <c r="B14" s="337" t="s">
        <v>2214</v>
      </c>
      <c r="C14" s="337"/>
      <c r="D14" s="337"/>
      <c r="E14" s="337"/>
      <c r="F14" s="337"/>
      <c r="G14" s="337"/>
      <c r="H14" s="337"/>
      <c r="I14" s="337"/>
      <c r="J14" s="343" t="s">
        <v>355</v>
      </c>
      <c r="K14" s="343"/>
      <c r="L14" s="343"/>
      <c r="M14" s="343"/>
      <c r="N14" s="343"/>
      <c r="O14" s="136"/>
    </row>
    <row r="15" spans="1:15" s="137" customFormat="1" ht="23.25" customHeight="1">
      <c r="A15" s="136"/>
      <c r="B15" s="337" t="s">
        <v>2215</v>
      </c>
      <c r="C15" s="337"/>
      <c r="D15" s="337"/>
      <c r="E15" s="337"/>
      <c r="F15" s="337"/>
      <c r="G15" s="337"/>
      <c r="H15" s="337"/>
      <c r="I15" s="337"/>
      <c r="J15" s="351" t="s">
        <v>2783</v>
      </c>
      <c r="K15" s="343"/>
      <c r="L15" s="343"/>
      <c r="M15" s="343"/>
      <c r="N15" s="343"/>
      <c r="O15" s="136"/>
    </row>
    <row r="16" spans="1:15" s="134" customFormat="1" ht="5.0999999999999996" customHeight="1">
      <c r="A16" s="132"/>
      <c r="B16" s="138"/>
      <c r="C16" s="139"/>
      <c r="D16" s="139"/>
      <c r="E16" s="139"/>
      <c r="F16" s="139"/>
      <c r="G16" s="139"/>
      <c r="H16" s="139"/>
      <c r="I16" s="139"/>
      <c r="J16" s="139"/>
      <c r="K16" s="139"/>
      <c r="L16" s="139"/>
      <c r="M16" s="139"/>
      <c r="N16" s="139"/>
      <c r="O16" s="132"/>
    </row>
    <row r="17" spans="1:15" s="134" customFormat="1" ht="18.75">
      <c r="A17" s="132"/>
      <c r="B17" s="338" t="s">
        <v>2216</v>
      </c>
      <c r="C17" s="338"/>
      <c r="D17" s="338"/>
      <c r="E17" s="338"/>
      <c r="F17" s="338"/>
      <c r="G17" s="338"/>
      <c r="H17" s="338"/>
      <c r="I17" s="338"/>
      <c r="J17" s="338"/>
      <c r="K17" s="338"/>
      <c r="L17" s="338"/>
      <c r="M17" s="338"/>
      <c r="N17" s="338"/>
      <c r="O17" s="140"/>
    </row>
    <row r="18" spans="1:15" s="137" customFormat="1" ht="43.5" customHeight="1">
      <c r="A18" s="136"/>
      <c r="B18" s="336" t="s">
        <v>2217</v>
      </c>
      <c r="C18" s="336"/>
      <c r="D18" s="336"/>
      <c r="E18" s="336"/>
      <c r="F18" s="336"/>
      <c r="G18" s="336"/>
      <c r="H18" s="336"/>
      <c r="I18" s="336"/>
      <c r="J18" s="336"/>
      <c r="K18" s="336"/>
      <c r="L18" s="336"/>
      <c r="M18" s="336"/>
      <c r="N18" s="336"/>
      <c r="O18" s="136"/>
    </row>
    <row r="19" spans="1:15" s="137" customFormat="1" ht="73.5" customHeight="1">
      <c r="A19" s="136"/>
      <c r="B19" s="336" t="s">
        <v>2218</v>
      </c>
      <c r="C19" s="336"/>
      <c r="D19" s="336"/>
      <c r="E19" s="336"/>
      <c r="F19" s="336"/>
      <c r="G19" s="336"/>
      <c r="H19" s="336"/>
      <c r="I19" s="336"/>
      <c r="J19" s="336"/>
      <c r="K19" s="336"/>
      <c r="L19" s="336"/>
      <c r="M19" s="336"/>
      <c r="N19" s="336"/>
      <c r="O19" s="136"/>
    </row>
    <row r="20" spans="1:15" s="326" customFormat="1" ht="15.75">
      <c r="A20" s="325"/>
      <c r="B20" s="333" t="s">
        <v>2599</v>
      </c>
      <c r="C20" s="333"/>
      <c r="D20" s="333"/>
      <c r="E20" s="333"/>
      <c r="F20" s="333"/>
      <c r="G20" s="333"/>
      <c r="H20" s="333"/>
      <c r="I20" s="333"/>
      <c r="J20" s="334" t="s">
        <v>2600</v>
      </c>
      <c r="K20" s="335"/>
      <c r="L20" s="335"/>
      <c r="M20" s="335"/>
      <c r="N20" s="335"/>
      <c r="O20" s="325"/>
    </row>
    <row r="21" spans="1:15" s="134" customFormat="1" ht="5.0999999999999996" customHeight="1">
      <c r="A21" s="132"/>
      <c r="B21" s="338"/>
      <c r="C21" s="338"/>
      <c r="D21" s="338"/>
      <c r="E21" s="338"/>
      <c r="F21" s="338"/>
      <c r="G21" s="338"/>
      <c r="H21" s="338"/>
      <c r="I21" s="338"/>
      <c r="J21" s="338"/>
      <c r="K21" s="338"/>
      <c r="L21" s="338"/>
      <c r="M21" s="338"/>
      <c r="N21" s="338"/>
      <c r="O21" s="132"/>
    </row>
    <row r="22" spans="1:15" s="142" customFormat="1" ht="18.75">
      <c r="A22" s="141"/>
      <c r="B22" s="338" t="s">
        <v>2219</v>
      </c>
      <c r="C22" s="338"/>
      <c r="D22" s="338"/>
      <c r="E22" s="338"/>
      <c r="F22" s="338"/>
      <c r="G22" s="338"/>
      <c r="H22" s="338"/>
      <c r="I22" s="338"/>
      <c r="J22" s="338"/>
      <c r="K22" s="338"/>
      <c r="L22" s="338"/>
      <c r="M22" s="338"/>
      <c r="N22" s="338"/>
      <c r="O22" s="140"/>
    </row>
    <row r="23" spans="1:15" s="145" customFormat="1" ht="39.75" customHeight="1">
      <c r="A23" s="143"/>
      <c r="B23" s="350" t="s">
        <v>2609</v>
      </c>
      <c r="C23" s="350"/>
      <c r="D23" s="350"/>
      <c r="E23" s="350"/>
      <c r="F23" s="350"/>
      <c r="G23" s="350"/>
      <c r="H23" s="350"/>
      <c r="I23" s="350"/>
      <c r="J23" s="350"/>
      <c r="K23" s="350"/>
      <c r="L23" s="350"/>
      <c r="M23" s="350"/>
      <c r="N23" s="350"/>
      <c r="O23" s="144"/>
    </row>
    <row r="24" spans="1:15" s="134" customFormat="1" ht="5.0999999999999996" customHeight="1">
      <c r="A24" s="132"/>
      <c r="B24" s="146"/>
      <c r="C24" s="146"/>
      <c r="D24" s="146"/>
      <c r="E24" s="146"/>
      <c r="F24" s="146"/>
      <c r="G24" s="146"/>
      <c r="H24" s="146"/>
      <c r="I24" s="146"/>
      <c r="J24" s="146"/>
      <c r="K24" s="146"/>
      <c r="L24" s="146"/>
      <c r="M24" s="146"/>
      <c r="N24" s="146"/>
      <c r="O24" s="132"/>
    </row>
    <row r="25" spans="1:15" s="134" customFormat="1" ht="18.75">
      <c r="A25" s="132"/>
      <c r="B25" s="338" t="s">
        <v>2220</v>
      </c>
      <c r="C25" s="338"/>
      <c r="D25" s="338"/>
      <c r="E25" s="338"/>
      <c r="F25" s="338"/>
      <c r="G25" s="338"/>
      <c r="H25" s="338"/>
      <c r="I25" s="338"/>
      <c r="J25" s="338"/>
      <c r="K25" s="338"/>
      <c r="L25" s="338"/>
      <c r="M25" s="338"/>
      <c r="N25" s="338"/>
      <c r="O25" s="140"/>
    </row>
    <row r="26" spans="1:15" s="137" customFormat="1" ht="75.75" customHeight="1">
      <c r="A26" s="136"/>
      <c r="B26" s="336" t="s">
        <v>2221</v>
      </c>
      <c r="C26" s="336"/>
      <c r="D26" s="336"/>
      <c r="E26" s="336"/>
      <c r="F26" s="336"/>
      <c r="G26" s="336"/>
      <c r="H26" s="336"/>
      <c r="I26" s="336"/>
      <c r="J26" s="336"/>
      <c r="K26" s="336"/>
      <c r="L26" s="336"/>
      <c r="M26" s="336"/>
      <c r="N26" s="336"/>
      <c r="O26" s="136"/>
    </row>
    <row r="27" spans="1:15" s="134" customFormat="1" ht="18.75">
      <c r="A27" s="132"/>
      <c r="B27" s="338" t="s">
        <v>2222</v>
      </c>
      <c r="C27" s="338"/>
      <c r="D27" s="338"/>
      <c r="E27" s="338"/>
      <c r="F27" s="338"/>
      <c r="G27" s="338"/>
      <c r="H27" s="338"/>
      <c r="I27" s="338"/>
      <c r="J27" s="338"/>
      <c r="K27" s="338"/>
      <c r="L27" s="338"/>
      <c r="M27" s="338"/>
      <c r="N27" s="338"/>
      <c r="O27" s="147"/>
    </row>
    <row r="28" spans="1:15" s="137" customFormat="1" ht="93.75" customHeight="1">
      <c r="A28" s="136"/>
      <c r="B28" s="352" t="s">
        <v>2223</v>
      </c>
      <c r="C28" s="352"/>
      <c r="D28" s="352"/>
      <c r="E28" s="352"/>
      <c r="F28" s="352"/>
      <c r="G28" s="352"/>
      <c r="H28" s="352"/>
      <c r="I28" s="352"/>
      <c r="J28" s="352"/>
      <c r="K28" s="352"/>
      <c r="L28" s="352"/>
      <c r="M28" s="352"/>
      <c r="N28" s="352"/>
      <c r="O28" s="136"/>
    </row>
    <row r="29" spans="1:15" s="134" customFormat="1" ht="18.75">
      <c r="A29" s="132"/>
      <c r="B29" s="338" t="s">
        <v>2224</v>
      </c>
      <c r="C29" s="338"/>
      <c r="D29" s="338"/>
      <c r="E29" s="338"/>
      <c r="F29" s="338"/>
      <c r="G29" s="338"/>
      <c r="H29" s="338"/>
      <c r="I29" s="338"/>
      <c r="J29" s="338"/>
      <c r="K29" s="338"/>
      <c r="L29" s="338"/>
      <c r="M29" s="338"/>
      <c r="N29" s="338"/>
      <c r="O29" s="140"/>
    </row>
    <row r="30" spans="1:15" s="137" customFormat="1" ht="102.75" customHeight="1">
      <c r="A30" s="136"/>
      <c r="B30" s="336" t="s">
        <v>2225</v>
      </c>
      <c r="C30" s="336"/>
      <c r="D30" s="336"/>
      <c r="E30" s="336"/>
      <c r="F30" s="336"/>
      <c r="G30" s="336"/>
      <c r="H30" s="336"/>
      <c r="I30" s="336"/>
      <c r="J30" s="336"/>
      <c r="K30" s="336"/>
      <c r="L30" s="336"/>
      <c r="M30" s="336"/>
      <c r="N30" s="336"/>
      <c r="O30" s="136"/>
    </row>
    <row r="31" spans="1:15" s="134" customFormat="1" ht="12.75" customHeight="1">
      <c r="A31" s="132"/>
      <c r="B31" s="148"/>
      <c r="C31" s="149"/>
      <c r="D31" s="149"/>
      <c r="E31" s="149"/>
      <c r="F31" s="132"/>
      <c r="G31" s="132"/>
      <c r="H31" s="132"/>
      <c r="I31" s="132"/>
      <c r="J31" s="132"/>
      <c r="K31" s="132"/>
      <c r="L31" s="132"/>
      <c r="M31" s="132"/>
      <c r="N31" s="132"/>
      <c r="O31" s="132"/>
    </row>
    <row r="32" spans="1:15" s="35" customFormat="1" ht="99" customHeight="1">
      <c r="A32" s="36"/>
      <c r="B32" s="36"/>
      <c r="C32" s="36"/>
      <c r="D32" s="36"/>
      <c r="E32" s="36"/>
      <c r="F32" s="36"/>
      <c r="G32" s="36"/>
      <c r="H32" s="36"/>
      <c r="I32" s="36"/>
      <c r="J32" s="36"/>
      <c r="K32" s="36"/>
      <c r="L32" s="36"/>
      <c r="M32" s="36"/>
      <c r="N32" s="36"/>
      <c r="O32" s="36"/>
    </row>
    <row r="33" spans="1:15" s="134" customFormat="1" ht="5.0999999999999996" customHeight="1">
      <c r="A33" s="132"/>
      <c r="B33" s="148"/>
      <c r="C33" s="146"/>
      <c r="D33" s="132"/>
      <c r="E33" s="132"/>
      <c r="F33" s="132"/>
      <c r="G33" s="132"/>
      <c r="H33" s="132"/>
      <c r="I33" s="132"/>
      <c r="J33" s="132"/>
      <c r="K33" s="132"/>
      <c r="L33" s="132"/>
      <c r="M33" s="132"/>
      <c r="N33" s="132"/>
      <c r="O33" s="132"/>
    </row>
    <row r="34" spans="1:15" s="134" customFormat="1" ht="22.5" customHeight="1">
      <c r="A34" s="132"/>
      <c r="B34" s="338" t="s">
        <v>2226</v>
      </c>
      <c r="C34" s="338"/>
      <c r="D34" s="338"/>
      <c r="E34" s="338"/>
      <c r="F34" s="338"/>
      <c r="G34" s="338"/>
      <c r="H34" s="338"/>
      <c r="I34" s="338"/>
      <c r="J34" s="338"/>
      <c r="K34" s="338"/>
      <c r="L34" s="338"/>
      <c r="M34" s="338"/>
      <c r="N34" s="338"/>
      <c r="O34" s="140"/>
    </row>
    <row r="35" spans="1:15" s="137" customFormat="1" ht="32.25" customHeight="1">
      <c r="A35" s="136"/>
      <c r="B35" s="336" t="s">
        <v>2227</v>
      </c>
      <c r="C35" s="336"/>
      <c r="D35" s="336"/>
      <c r="E35" s="336"/>
      <c r="F35" s="336"/>
      <c r="G35" s="336"/>
      <c r="H35" s="336"/>
      <c r="I35" s="336"/>
      <c r="J35" s="336"/>
      <c r="K35" s="336"/>
      <c r="L35" s="336"/>
      <c r="M35" s="336"/>
      <c r="N35" s="336"/>
      <c r="O35" s="136"/>
    </row>
    <row r="36" spans="1:15" s="134" customFormat="1" ht="5.0999999999999996" customHeight="1">
      <c r="A36" s="132"/>
      <c r="B36" s="146"/>
      <c r="C36" s="146"/>
      <c r="D36" s="146"/>
      <c r="E36" s="146"/>
      <c r="F36" s="146"/>
      <c r="G36" s="146"/>
      <c r="H36" s="146"/>
      <c r="I36" s="146"/>
      <c r="J36" s="146"/>
      <c r="K36" s="146"/>
      <c r="L36" s="146"/>
      <c r="M36" s="146"/>
      <c r="N36" s="146"/>
      <c r="O36" s="132"/>
    </row>
    <row r="37" spans="1:15" s="134" customFormat="1" ht="22.5" customHeight="1">
      <c r="A37" s="132"/>
      <c r="B37" s="338" t="s">
        <v>2228</v>
      </c>
      <c r="C37" s="338"/>
      <c r="D37" s="338"/>
      <c r="E37" s="338"/>
      <c r="F37" s="338"/>
      <c r="G37" s="338"/>
      <c r="H37" s="338"/>
      <c r="I37" s="338"/>
      <c r="J37" s="338"/>
      <c r="K37" s="338"/>
      <c r="L37" s="338"/>
      <c r="M37" s="338"/>
      <c r="N37" s="338"/>
      <c r="O37" s="132"/>
    </row>
    <row r="38" spans="1:15" s="137" customFormat="1" ht="60.75" customHeight="1">
      <c r="A38" s="136"/>
      <c r="B38" s="336" t="s">
        <v>2229</v>
      </c>
      <c r="C38" s="336"/>
      <c r="D38" s="336"/>
      <c r="E38" s="336"/>
      <c r="F38" s="336"/>
      <c r="G38" s="336"/>
      <c r="H38" s="336"/>
      <c r="I38" s="336"/>
      <c r="J38" s="336"/>
      <c r="K38" s="336"/>
      <c r="L38" s="336"/>
      <c r="M38" s="336"/>
      <c r="N38" s="336"/>
      <c r="O38" s="136"/>
    </row>
    <row r="39" spans="1:15" s="134" customFormat="1" ht="7.5" customHeight="1">
      <c r="A39" s="132"/>
      <c r="B39" s="146"/>
      <c r="C39" s="146"/>
      <c r="D39" s="146"/>
      <c r="E39" s="146"/>
      <c r="F39" s="146"/>
      <c r="G39" s="146"/>
      <c r="H39" s="146"/>
      <c r="I39" s="146"/>
      <c r="J39" s="146"/>
      <c r="K39" s="146"/>
      <c r="L39" s="146"/>
      <c r="M39" s="146"/>
      <c r="N39" s="132"/>
      <c r="O39" s="132"/>
    </row>
    <row r="40" spans="1:15" s="134" customFormat="1" ht="18.75" customHeight="1">
      <c r="A40" s="132"/>
      <c r="B40" s="338" t="s">
        <v>2230</v>
      </c>
      <c r="C40" s="338"/>
      <c r="D40" s="338"/>
      <c r="E40" s="338"/>
      <c r="F40" s="338"/>
      <c r="G40" s="338"/>
      <c r="H40" s="338"/>
      <c r="I40" s="338"/>
      <c r="J40" s="338"/>
      <c r="K40" s="338"/>
      <c r="L40" s="338"/>
      <c r="M40" s="338"/>
      <c r="N40" s="338"/>
      <c r="O40" s="132"/>
    </row>
    <row r="41" spans="1:15" s="137" customFormat="1" ht="47.25" customHeight="1">
      <c r="A41" s="136"/>
      <c r="B41" s="336" t="s">
        <v>2231</v>
      </c>
      <c r="C41" s="336"/>
      <c r="D41" s="336"/>
      <c r="E41" s="336"/>
      <c r="F41" s="336"/>
      <c r="G41" s="336"/>
      <c r="H41" s="336"/>
      <c r="I41" s="336"/>
      <c r="J41" s="336"/>
      <c r="K41" s="336"/>
      <c r="L41" s="336"/>
      <c r="M41" s="336"/>
      <c r="N41" s="349"/>
      <c r="O41" s="136"/>
    </row>
    <row r="42" spans="1:15" s="134" customFormat="1" ht="5.0999999999999996" customHeight="1">
      <c r="A42" s="132"/>
      <c r="B42" s="146"/>
      <c r="C42" s="146"/>
      <c r="D42" s="146"/>
      <c r="E42" s="146"/>
      <c r="F42" s="146"/>
      <c r="G42" s="146"/>
      <c r="H42" s="146"/>
      <c r="I42" s="146"/>
      <c r="J42" s="146"/>
      <c r="K42" s="146"/>
      <c r="L42" s="146"/>
      <c r="M42" s="146"/>
      <c r="N42" s="132"/>
      <c r="O42" s="132"/>
    </row>
    <row r="43" spans="1:15" s="134" customFormat="1" ht="5.0999999999999996" customHeight="1">
      <c r="A43" s="132"/>
      <c r="B43" s="150"/>
      <c r="C43" s="132"/>
      <c r="D43" s="132"/>
      <c r="E43" s="132"/>
      <c r="F43" s="132"/>
      <c r="G43" s="132"/>
      <c r="H43" s="132"/>
      <c r="I43" s="132"/>
      <c r="J43" s="132"/>
      <c r="K43" s="132"/>
      <c r="L43" s="132"/>
      <c r="M43" s="132"/>
      <c r="N43" s="132"/>
      <c r="O43" s="132"/>
    </row>
    <row r="44" spans="1:15" s="134" customFormat="1" ht="18.75" customHeight="1">
      <c r="A44" s="132"/>
      <c r="B44" s="338" t="s">
        <v>2232</v>
      </c>
      <c r="C44" s="338"/>
      <c r="D44" s="338"/>
      <c r="E44" s="338"/>
      <c r="F44" s="338"/>
      <c r="G44" s="338"/>
      <c r="H44" s="338"/>
      <c r="I44" s="338"/>
      <c r="J44" s="338"/>
      <c r="K44" s="338"/>
      <c r="L44" s="338"/>
      <c r="M44" s="338"/>
      <c r="N44" s="338"/>
      <c r="O44" s="132"/>
    </row>
    <row r="45" spans="1:15" s="137" customFormat="1" ht="51.75" customHeight="1">
      <c r="A45" s="136"/>
      <c r="B45" s="336" t="s">
        <v>2233</v>
      </c>
      <c r="C45" s="349"/>
      <c r="D45" s="349"/>
      <c r="E45" s="349"/>
      <c r="F45" s="349"/>
      <c r="G45" s="349"/>
      <c r="H45" s="349"/>
      <c r="I45" s="349"/>
      <c r="J45" s="349"/>
      <c r="K45" s="349"/>
      <c r="L45" s="349"/>
      <c r="M45" s="349"/>
      <c r="N45" s="349"/>
      <c r="O45" s="136"/>
    </row>
    <row r="46" spans="1:15" s="134" customFormat="1" ht="5.0999999999999996" customHeight="1">
      <c r="A46" s="132"/>
      <c r="B46" s="150"/>
      <c r="C46" s="132"/>
      <c r="D46" s="132"/>
      <c r="E46" s="132"/>
      <c r="F46" s="132"/>
      <c r="G46" s="132"/>
      <c r="H46" s="132"/>
      <c r="I46" s="132"/>
      <c r="J46" s="132"/>
      <c r="K46" s="132"/>
      <c r="L46" s="132"/>
      <c r="M46" s="132"/>
      <c r="N46" s="132"/>
      <c r="O46" s="132"/>
    </row>
    <row r="47" spans="1:15" s="134" customFormat="1" ht="18.75" customHeight="1">
      <c r="A47" s="132"/>
      <c r="B47" s="338" t="s">
        <v>2234</v>
      </c>
      <c r="C47" s="338"/>
      <c r="D47" s="338"/>
      <c r="E47" s="338"/>
      <c r="F47" s="338"/>
      <c r="G47" s="338"/>
      <c r="H47" s="338"/>
      <c r="I47" s="338"/>
      <c r="J47" s="338"/>
      <c r="K47" s="338"/>
      <c r="L47" s="338"/>
      <c r="M47" s="338"/>
      <c r="N47" s="338"/>
      <c r="O47" s="132"/>
    </row>
    <row r="48" spans="1:15" s="137" customFormat="1" ht="50.25" customHeight="1">
      <c r="A48" s="136"/>
      <c r="B48" s="336" t="s">
        <v>2235</v>
      </c>
      <c r="C48" s="349"/>
      <c r="D48" s="349"/>
      <c r="E48" s="349"/>
      <c r="F48" s="349"/>
      <c r="G48" s="349"/>
      <c r="H48" s="349"/>
      <c r="I48" s="349"/>
      <c r="J48" s="349"/>
      <c r="K48" s="349"/>
      <c r="L48" s="349"/>
      <c r="M48" s="349"/>
      <c r="N48" s="349"/>
      <c r="O48" s="136"/>
    </row>
    <row r="49" spans="1:15" s="134" customFormat="1" ht="5.0999999999999996" customHeight="1">
      <c r="A49" s="132"/>
      <c r="B49" s="146"/>
      <c r="C49" s="132"/>
      <c r="D49" s="132"/>
      <c r="E49" s="132"/>
      <c r="F49" s="132"/>
      <c r="G49" s="132"/>
      <c r="H49" s="132"/>
      <c r="I49" s="132"/>
      <c r="J49" s="132"/>
      <c r="K49" s="132"/>
      <c r="L49" s="132"/>
      <c r="M49" s="132"/>
      <c r="N49" s="132"/>
      <c r="O49" s="132"/>
    </row>
    <row r="50" spans="1:15" s="134" customFormat="1" ht="18.75" customHeight="1">
      <c r="A50" s="132"/>
      <c r="B50" s="338" t="s">
        <v>2236</v>
      </c>
      <c r="C50" s="338"/>
      <c r="D50" s="338"/>
      <c r="E50" s="338"/>
      <c r="F50" s="338"/>
      <c r="G50" s="338"/>
      <c r="H50" s="338"/>
      <c r="I50" s="338"/>
      <c r="J50" s="338"/>
      <c r="K50" s="338"/>
      <c r="L50" s="338"/>
      <c r="M50" s="338"/>
      <c r="N50" s="338"/>
      <c r="O50" s="132"/>
    </row>
    <row r="51" spans="1:15" s="137" customFormat="1" ht="74.25" customHeight="1">
      <c r="A51" s="136"/>
      <c r="B51" s="336" t="s">
        <v>2237</v>
      </c>
      <c r="C51" s="336"/>
      <c r="D51" s="336"/>
      <c r="E51" s="336"/>
      <c r="F51" s="336"/>
      <c r="G51" s="336"/>
      <c r="H51" s="336"/>
      <c r="I51" s="336"/>
      <c r="J51" s="336"/>
      <c r="K51" s="336"/>
      <c r="L51" s="336"/>
      <c r="M51" s="336"/>
      <c r="N51" s="336"/>
      <c r="O51" s="136"/>
    </row>
    <row r="52" spans="1:15" s="134" customFormat="1" ht="5.0999999999999996" customHeight="1">
      <c r="A52" s="132"/>
      <c r="B52" s="146"/>
      <c r="C52" s="146"/>
      <c r="D52" s="146"/>
      <c r="E52" s="146"/>
      <c r="F52" s="146"/>
      <c r="G52" s="146"/>
      <c r="H52" s="146"/>
      <c r="I52" s="146"/>
      <c r="J52" s="146"/>
      <c r="K52" s="146"/>
      <c r="L52" s="146"/>
      <c r="M52" s="146"/>
      <c r="N52" s="132"/>
      <c r="O52" s="132"/>
    </row>
    <row r="53" spans="1:15" s="134" customFormat="1" ht="24" customHeight="1">
      <c r="A53" s="132"/>
      <c r="B53" s="348" t="s">
        <v>2238</v>
      </c>
      <c r="C53" s="348"/>
      <c r="D53" s="348"/>
      <c r="E53" s="348"/>
      <c r="F53" s="348"/>
      <c r="G53" s="348"/>
      <c r="H53" s="348"/>
      <c r="I53" s="348"/>
      <c r="J53" s="348"/>
      <c r="K53" s="348"/>
      <c r="L53" s="348"/>
      <c r="M53" s="348"/>
      <c r="N53" s="348"/>
      <c r="O53" s="136"/>
    </row>
    <row r="54" spans="1:15" s="134" customFormat="1" ht="5.0999999999999996" customHeight="1">
      <c r="A54" s="132"/>
      <c r="B54" s="344"/>
      <c r="C54" s="344"/>
      <c r="D54" s="344"/>
      <c r="E54" s="344"/>
      <c r="F54" s="344"/>
      <c r="G54" s="344"/>
      <c r="H54" s="344"/>
      <c r="I54" s="344"/>
      <c r="J54" s="344"/>
      <c r="K54" s="344"/>
      <c r="L54" s="344"/>
      <c r="M54" s="344"/>
      <c r="N54" s="344"/>
      <c r="O54" s="132"/>
    </row>
    <row r="55" spans="1:15" s="152" customFormat="1" ht="15.75">
      <c r="A55" s="151"/>
      <c r="B55" s="346" t="s">
        <v>2239</v>
      </c>
      <c r="C55" s="346"/>
      <c r="D55" s="346"/>
      <c r="E55" s="346"/>
      <c r="F55" s="346"/>
      <c r="G55" s="346"/>
      <c r="H55" s="346"/>
      <c r="I55" s="346"/>
      <c r="J55" s="346"/>
      <c r="K55" s="346"/>
      <c r="L55" s="346"/>
      <c r="M55" s="346"/>
      <c r="N55" s="346"/>
      <c r="O55" s="136"/>
    </row>
    <row r="56" spans="1:15" s="152" customFormat="1" ht="15.75">
      <c r="A56" s="151"/>
      <c r="B56" s="153"/>
      <c r="C56" s="153"/>
      <c r="D56" s="151"/>
      <c r="E56" s="151"/>
      <c r="F56" s="151"/>
      <c r="G56" s="151"/>
      <c r="H56" s="151"/>
      <c r="I56" s="151"/>
      <c r="J56" s="151"/>
      <c r="K56" s="151"/>
      <c r="L56" s="151"/>
      <c r="M56" s="151"/>
      <c r="N56" s="151"/>
      <c r="O56" s="151"/>
    </row>
    <row r="57" spans="1:15" s="152" customFormat="1" ht="15.75">
      <c r="A57" s="151"/>
      <c r="B57" s="153"/>
      <c r="C57" s="151" t="s">
        <v>2240</v>
      </c>
      <c r="D57" s="343" t="s">
        <v>355</v>
      </c>
      <c r="E57" s="343"/>
      <c r="F57" s="343"/>
      <c r="G57" s="343"/>
      <c r="H57" s="151"/>
      <c r="I57" s="151"/>
      <c r="J57" s="151"/>
      <c r="K57" s="151"/>
      <c r="L57" s="151"/>
      <c r="M57" s="151"/>
      <c r="N57" s="151"/>
      <c r="O57" s="151"/>
    </row>
    <row r="58" spans="1:15" s="152" customFormat="1" ht="15.75">
      <c r="A58" s="151"/>
      <c r="B58" s="153"/>
      <c r="C58" s="151" t="s">
        <v>2241</v>
      </c>
      <c r="D58" s="347" t="s">
        <v>359</v>
      </c>
      <c r="E58" s="347"/>
      <c r="F58" s="347"/>
      <c r="G58" s="347"/>
      <c r="H58" s="151"/>
      <c r="I58" s="151"/>
      <c r="J58" s="151"/>
      <c r="K58" s="151"/>
      <c r="L58" s="151"/>
      <c r="M58" s="151"/>
      <c r="N58" s="151"/>
      <c r="O58" s="151"/>
    </row>
    <row r="59" spans="1:15" s="152" customFormat="1" ht="15.75">
      <c r="A59" s="151"/>
      <c r="B59" s="153"/>
      <c r="C59" s="151" t="s">
        <v>2242</v>
      </c>
      <c r="D59" s="347" t="s">
        <v>360</v>
      </c>
      <c r="E59" s="346"/>
      <c r="F59" s="346"/>
      <c r="G59" s="346"/>
      <c r="H59" s="151"/>
      <c r="I59" s="151"/>
      <c r="J59" s="151"/>
      <c r="K59" s="151"/>
      <c r="L59" s="151"/>
      <c r="M59" s="151"/>
      <c r="N59" s="151"/>
      <c r="O59" s="151"/>
    </row>
    <row r="60" spans="1:15" s="152" customFormat="1" ht="15.75">
      <c r="A60" s="151"/>
      <c r="B60" s="153"/>
      <c r="C60" s="151" t="s">
        <v>2243</v>
      </c>
      <c r="D60" s="346" t="s">
        <v>357</v>
      </c>
      <c r="E60" s="346"/>
      <c r="F60" s="346"/>
      <c r="G60" s="346"/>
      <c r="H60" s="151"/>
      <c r="I60" s="151"/>
      <c r="J60" s="151"/>
      <c r="K60" s="151"/>
      <c r="L60" s="151"/>
      <c r="M60" s="151"/>
      <c r="N60" s="151"/>
      <c r="O60" s="151"/>
    </row>
    <row r="61" spans="1:15" s="152" customFormat="1" ht="15.75">
      <c r="A61" s="151"/>
      <c r="B61" s="153"/>
      <c r="C61" s="151"/>
      <c r="D61" s="346" t="s">
        <v>340</v>
      </c>
      <c r="E61" s="346"/>
      <c r="F61" s="346"/>
      <c r="G61" s="346"/>
      <c r="H61" s="151"/>
      <c r="I61" s="151"/>
      <c r="J61" s="151"/>
      <c r="K61" s="151"/>
      <c r="L61" s="151"/>
      <c r="M61" s="151"/>
      <c r="N61" s="151"/>
      <c r="O61" s="151"/>
    </row>
    <row r="62" spans="1:15" s="152" customFormat="1" ht="15.75">
      <c r="A62" s="151"/>
      <c r="B62" s="153"/>
      <c r="C62" s="151"/>
      <c r="D62" s="346" t="s">
        <v>356</v>
      </c>
      <c r="E62" s="346"/>
      <c r="F62" s="346"/>
      <c r="G62" s="346"/>
      <c r="H62" s="151"/>
      <c r="I62" s="151"/>
      <c r="J62" s="151"/>
      <c r="K62" s="151"/>
      <c r="L62" s="151"/>
      <c r="M62" s="151"/>
      <c r="N62" s="151"/>
      <c r="O62" s="151"/>
    </row>
    <row r="63" spans="1:15" s="152" customFormat="1" ht="15.75">
      <c r="A63" s="151"/>
      <c r="B63" s="153"/>
      <c r="C63" s="151"/>
      <c r="D63" s="346" t="s">
        <v>341</v>
      </c>
      <c r="E63" s="346"/>
      <c r="F63" s="346"/>
      <c r="G63" s="346"/>
      <c r="H63" s="151"/>
      <c r="I63" s="151"/>
      <c r="J63" s="151"/>
      <c r="K63" s="151"/>
      <c r="L63" s="151"/>
      <c r="M63" s="151"/>
      <c r="N63" s="151"/>
      <c r="O63" s="151"/>
    </row>
    <row r="64" spans="1:15" s="152" customFormat="1" ht="15.75">
      <c r="A64" s="151"/>
      <c r="B64" s="153"/>
      <c r="C64" s="151" t="s">
        <v>2244</v>
      </c>
      <c r="D64" s="343" t="s">
        <v>358</v>
      </c>
      <c r="E64" s="343"/>
      <c r="F64" s="343"/>
      <c r="G64" s="343"/>
      <c r="H64" s="151"/>
      <c r="I64" s="151"/>
      <c r="J64" s="151"/>
      <c r="K64" s="151"/>
      <c r="L64" s="151"/>
      <c r="M64" s="151"/>
      <c r="N64" s="151"/>
      <c r="O64" s="151"/>
    </row>
    <row r="65" spans="1:15">
      <c r="A65" s="128"/>
      <c r="B65" s="148"/>
      <c r="C65" s="148"/>
      <c r="D65" s="128"/>
      <c r="E65" s="128"/>
      <c r="F65" s="128"/>
      <c r="G65" s="128"/>
      <c r="H65" s="128"/>
      <c r="I65" s="128"/>
      <c r="J65" s="128"/>
      <c r="K65" s="128"/>
      <c r="L65" s="128"/>
      <c r="M65" s="128"/>
      <c r="N65" s="128"/>
      <c r="O65" s="128"/>
    </row>
  </sheetData>
  <sheetProtection algorithmName="SHA-512" hashValue="a0pn1Erkk5kZMlnmF18aTahSnpBqJi56Ggc+FEdHjt1s00yg7vYnq0r7xxILi8utqcEvwrHjrYPlSvgHHx6NOA==" saltValue="tFY0dIxR8eih52eXQYoTMg==" spinCount="100000" sheet="1" objects="1" scenarios="1" formatCells="0" formatColumns="0" formatRows="0" sort="0" autoFilter="0"/>
  <mergeCells count="51">
    <mergeCell ref="B22:N22"/>
    <mergeCell ref="B23:N23"/>
    <mergeCell ref="J14:N14"/>
    <mergeCell ref="J15:N15"/>
    <mergeCell ref="B40:N40"/>
    <mergeCell ref="B25:N25"/>
    <mergeCell ref="B27:N27"/>
    <mergeCell ref="B29:N29"/>
    <mergeCell ref="B34:N34"/>
    <mergeCell ref="B26:N26"/>
    <mergeCell ref="B28:N28"/>
    <mergeCell ref="B30:N30"/>
    <mergeCell ref="B35:N35"/>
    <mergeCell ref="B37:N37"/>
    <mergeCell ref="B21:N21"/>
    <mergeCell ref="B18:N18"/>
    <mergeCell ref="B47:N47"/>
    <mergeCell ref="B50:N50"/>
    <mergeCell ref="B38:N38"/>
    <mergeCell ref="B41:N41"/>
    <mergeCell ref="B45:N45"/>
    <mergeCell ref="B48:N48"/>
    <mergeCell ref="B44:N44"/>
    <mergeCell ref="B51:N51"/>
    <mergeCell ref="D62:G62"/>
    <mergeCell ref="D63:G63"/>
    <mergeCell ref="D64:G64"/>
    <mergeCell ref="B55:N55"/>
    <mergeCell ref="B54:N54"/>
    <mergeCell ref="D57:G57"/>
    <mergeCell ref="D58:G58"/>
    <mergeCell ref="D60:G60"/>
    <mergeCell ref="D59:G59"/>
    <mergeCell ref="D61:G61"/>
    <mergeCell ref="B53:N53"/>
    <mergeCell ref="J13:N13"/>
    <mergeCell ref="B8:N8"/>
    <mergeCell ref="B11:N11"/>
    <mergeCell ref="B12:N12"/>
    <mergeCell ref="B13:I13"/>
    <mergeCell ref="B1:N1"/>
    <mergeCell ref="B2:N2"/>
    <mergeCell ref="B4:N4"/>
    <mergeCell ref="B6:N6"/>
    <mergeCell ref="B10:N10"/>
    <mergeCell ref="B20:I20"/>
    <mergeCell ref="J20:N20"/>
    <mergeCell ref="B19:N19"/>
    <mergeCell ref="B14:I14"/>
    <mergeCell ref="B15:I15"/>
    <mergeCell ref="B17:N17"/>
  </mergeCells>
  <hyperlinks>
    <hyperlink ref="J13" r:id="rId1"/>
    <hyperlink ref="J14" r:id="rId2"/>
    <hyperlink ref="J15" r:id="rId3"/>
    <hyperlink ref="D57" r:id="rId4"/>
    <hyperlink ref="D64" r:id="rId5"/>
    <hyperlink ref="J20" r:id="rId6"/>
  </hyperlinks>
  <pageMargins left="0.23622047244094491" right="0.23622047244094491" top="0.74803149606299213" bottom="0.74803149606299213" header="0.31496062992125984" footer="0.31496062992125984"/>
  <pageSetup scale="58" fitToHeight="0" orientation="portrait" r:id="rId7"/>
  <headerFooter>
    <oddFooter>&amp;C&amp;P&amp;R&amp;F</oddFooter>
  </headerFooter>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dimension ref="A1:N912"/>
  <sheetViews>
    <sheetView showGridLines="0" workbookViewId="0">
      <pane ySplit="16" topLeftCell="A17" activePane="bottomLeft" state="frozen"/>
      <selection pane="bottomLeft"/>
    </sheetView>
  </sheetViews>
  <sheetFormatPr defaultRowHeight="15"/>
  <cols>
    <col min="1" max="1" width="45.140625" style="32" customWidth="1"/>
    <col min="2" max="2" width="57" style="32" customWidth="1"/>
    <col min="3" max="3" width="5.85546875" style="32" bestFit="1" customWidth="1"/>
    <col min="4" max="4" width="9" style="32" customWidth="1"/>
    <col min="5" max="5" width="9.140625" style="32" customWidth="1"/>
    <col min="6" max="6" width="5" style="32" bestFit="1" customWidth="1"/>
    <col min="7" max="7" width="9.28515625" style="32" customWidth="1"/>
    <col min="8" max="8" width="12.42578125" style="32" customWidth="1"/>
    <col min="9" max="9" width="5.42578125" style="32" customWidth="1"/>
    <col min="10" max="10" width="9.140625" style="32" bestFit="1" customWidth="1"/>
    <col min="11" max="11" width="14.140625" style="32" customWidth="1"/>
    <col min="12" max="12" width="5.42578125" style="32" customWidth="1"/>
    <col min="13" max="13" width="10.140625" style="32" customWidth="1"/>
    <col min="14" max="14" width="24" style="32" customWidth="1"/>
    <col min="15" max="16384" width="9.140625" style="32"/>
  </cols>
  <sheetData>
    <row r="1" spans="1:14" ht="23.25">
      <c r="A1" s="156" t="s">
        <v>382</v>
      </c>
      <c r="B1" s="156"/>
      <c r="C1" s="156"/>
      <c r="D1" s="156"/>
      <c r="E1" s="157"/>
      <c r="F1" s="158"/>
      <c r="G1" s="156"/>
      <c r="H1" s="156"/>
      <c r="I1" s="156"/>
      <c r="J1" s="157"/>
      <c r="K1" s="156"/>
      <c r="L1" s="156"/>
      <c r="M1" s="156"/>
      <c r="N1" s="156"/>
    </row>
    <row r="2" spans="1:14">
      <c r="A2" s="159"/>
      <c r="B2" s="159"/>
      <c r="C2" s="159"/>
      <c r="D2" s="160"/>
      <c r="E2" s="161"/>
      <c r="F2" s="162"/>
      <c r="G2" s="159"/>
      <c r="H2" s="159"/>
      <c r="I2" s="160"/>
      <c r="J2" s="161"/>
      <c r="K2" s="159"/>
      <c r="L2" s="159"/>
      <c r="M2" s="159"/>
      <c r="N2" s="159"/>
    </row>
    <row r="3" spans="1:14" ht="27" customHeight="1">
      <c r="A3" s="456" t="s">
        <v>2562</v>
      </c>
      <c r="B3" s="456"/>
      <c r="C3" s="456"/>
      <c r="D3" s="456"/>
      <c r="E3" s="456"/>
      <c r="F3" s="456"/>
      <c r="G3" s="456"/>
      <c r="H3" s="456"/>
      <c r="I3" s="456"/>
      <c r="J3" s="456"/>
      <c r="K3" s="456"/>
      <c r="L3" s="456"/>
      <c r="M3" s="456"/>
      <c r="N3" s="456"/>
    </row>
    <row r="4" spans="1:14">
      <c r="A4" s="163"/>
      <c r="B4" s="163"/>
      <c r="C4" s="163"/>
      <c r="D4" s="164"/>
      <c r="E4" s="164"/>
      <c r="F4" s="163"/>
      <c r="G4" s="163"/>
      <c r="H4" s="163"/>
      <c r="I4" s="164"/>
      <c r="J4" s="164"/>
      <c r="K4" s="163"/>
      <c r="L4" s="163"/>
      <c r="M4" s="159"/>
      <c r="N4" s="159"/>
    </row>
    <row r="5" spans="1:14" ht="15.75">
      <c r="A5" s="165" t="s">
        <v>2563</v>
      </c>
      <c r="B5" s="165"/>
      <c r="C5" s="165"/>
      <c r="D5" s="165"/>
      <c r="E5" s="166"/>
      <c r="F5" s="167"/>
      <c r="G5" s="165"/>
      <c r="H5" s="165"/>
      <c r="I5" s="165"/>
      <c r="J5" s="166"/>
      <c r="K5" s="165"/>
      <c r="L5" s="165"/>
      <c r="M5" s="165"/>
      <c r="N5" s="165"/>
    </row>
    <row r="6" spans="1:14">
      <c r="A6" s="159"/>
      <c r="B6" s="159"/>
      <c r="C6" s="159"/>
      <c r="D6" s="160"/>
      <c r="E6" s="161"/>
      <c r="F6" s="162"/>
      <c r="G6" s="159"/>
      <c r="H6" s="159"/>
      <c r="I6" s="160"/>
      <c r="J6" s="161"/>
      <c r="K6" s="159"/>
      <c r="L6" s="159"/>
      <c r="M6" s="159"/>
      <c r="N6" s="159"/>
    </row>
    <row r="7" spans="1:14">
      <c r="A7" s="168" t="s">
        <v>2564</v>
      </c>
      <c r="B7" s="169" t="str">
        <f>" "&amp; ROUND(SUM('C2'!V27:AS27,'C3'!V53:AP53,'C4'!V20:AP20,'C5'!V106:AS106,'C6'!V694:AP694,'C7'!V53:AP53,'C8'!V27:AP27)/1489*100,0) &amp; "% (" &amp; SUM('C2'!V27:AS27,'C3'!V53:AP53,'C4'!V20:AP20,'C5'!V106:AS106,'C6'!V694:AP694,'C7'!V53:AP53,'C8'!V27:AP27) &amp; ") из 1489 элементов данных были предоставлены"</f>
        <v xml:space="preserve"> 0% (0) из 1489 элементов данных были предоставлены</v>
      </c>
      <c r="C7" s="170"/>
      <c r="D7" s="171"/>
      <c r="E7" s="172"/>
      <c r="F7" s="173"/>
      <c r="G7" s="171"/>
      <c r="H7" s="171"/>
      <c r="I7" s="171"/>
      <c r="J7" s="172"/>
      <c r="K7" s="171"/>
      <c r="L7" s="171"/>
      <c r="M7" s="171"/>
      <c r="N7" s="171"/>
    </row>
    <row r="8" spans="1:14">
      <c r="A8" s="168" t="s">
        <v>2565</v>
      </c>
      <c r="B8" s="169">
        <f>COUNTIF(M17:M912,"Check")</f>
        <v>0</v>
      </c>
      <c r="C8" s="171"/>
      <c r="D8" s="171"/>
      <c r="E8" s="172"/>
      <c r="F8" s="173"/>
      <c r="G8" s="171"/>
      <c r="H8" s="171"/>
      <c r="I8" s="171"/>
      <c r="J8" s="172"/>
      <c r="K8" s="171"/>
      <c r="L8" s="171"/>
      <c r="M8" s="171"/>
      <c r="N8" s="171"/>
    </row>
    <row r="9" spans="1:14">
      <c r="A9" s="174" t="s">
        <v>2566</v>
      </c>
      <c r="B9" s="169">
        <f>SUMPRODUCT(--(H17:H912&lt;&gt;K17:K912),--(J17:J912="="))+SUMPRODUCT(--(H17:H912&lt;&gt;K17:K912),-(J17:J912="'&lt;="))</f>
        <v>0</v>
      </c>
      <c r="C9" s="171"/>
      <c r="D9" s="171"/>
      <c r="E9" s="172"/>
      <c r="F9" s="173"/>
      <c r="G9" s="171"/>
      <c r="H9" s="171"/>
      <c r="I9" s="171"/>
      <c r="J9" s="172"/>
      <c r="K9" s="171"/>
      <c r="L9" s="171"/>
      <c r="M9" s="171"/>
      <c r="N9" s="171"/>
    </row>
    <row r="10" spans="1:14">
      <c r="A10" s="174" t="s">
        <v>2567</v>
      </c>
      <c r="B10" s="169">
        <f>SUMPRODUCT(--(I17:I912&lt;&gt;L17:L912),--(J17:J912="="))</f>
        <v>0</v>
      </c>
      <c r="C10" s="171"/>
      <c r="D10" s="171"/>
      <c r="E10" s="172"/>
      <c r="F10" s="173"/>
      <c r="G10" s="171"/>
      <c r="H10" s="171"/>
      <c r="I10" s="171"/>
      <c r="J10" s="172"/>
      <c r="K10" s="171"/>
      <c r="L10" s="171"/>
      <c r="M10" s="171"/>
      <c r="N10" s="171"/>
    </row>
    <row r="11" spans="1:14">
      <c r="A11" s="159"/>
      <c r="B11" s="159"/>
      <c r="C11" s="159"/>
      <c r="D11" s="160"/>
      <c r="E11" s="161"/>
      <c r="F11" s="162"/>
      <c r="G11" s="159"/>
      <c r="H11" s="159"/>
      <c r="I11" s="159"/>
      <c r="J11" s="161"/>
      <c r="K11" s="159"/>
      <c r="L11" s="159"/>
      <c r="M11" s="159"/>
      <c r="N11" s="159"/>
    </row>
    <row r="12" spans="1:14" ht="15.75" customHeight="1">
      <c r="A12" s="457" t="s">
        <v>2568</v>
      </c>
      <c r="B12" s="457"/>
      <c r="C12" s="457"/>
      <c r="D12" s="457"/>
      <c r="E12" s="457"/>
      <c r="F12" s="457"/>
      <c r="G12" s="457"/>
      <c r="H12" s="457"/>
      <c r="I12" s="457"/>
      <c r="J12" s="457"/>
      <c r="K12" s="457"/>
      <c r="L12" s="457"/>
      <c r="M12" s="458"/>
      <c r="N12" s="459" t="s">
        <v>2569</v>
      </c>
    </row>
    <row r="13" spans="1:14" ht="15" customHeight="1">
      <c r="A13" s="462" t="s">
        <v>2570</v>
      </c>
      <c r="B13" s="463"/>
      <c r="C13" s="462" t="s">
        <v>2571</v>
      </c>
      <c r="D13" s="464"/>
      <c r="E13" s="464"/>
      <c r="F13" s="464"/>
      <c r="G13" s="463"/>
      <c r="H13" s="462" t="s">
        <v>2572</v>
      </c>
      <c r="I13" s="464"/>
      <c r="J13" s="464"/>
      <c r="K13" s="464"/>
      <c r="L13" s="464"/>
      <c r="M13" s="463"/>
      <c r="N13" s="460"/>
    </row>
    <row r="14" spans="1:14" ht="15" customHeight="1">
      <c r="A14" s="465" t="s">
        <v>2573</v>
      </c>
      <c r="B14" s="465" t="s">
        <v>2574</v>
      </c>
      <c r="C14" s="462" t="s">
        <v>2575</v>
      </c>
      <c r="D14" s="463"/>
      <c r="E14" s="465" t="s">
        <v>2576</v>
      </c>
      <c r="F14" s="462" t="s">
        <v>2577</v>
      </c>
      <c r="G14" s="463"/>
      <c r="H14" s="462" t="s">
        <v>2575</v>
      </c>
      <c r="I14" s="463"/>
      <c r="J14" s="465" t="s">
        <v>2576</v>
      </c>
      <c r="K14" s="462" t="s">
        <v>2577</v>
      </c>
      <c r="L14" s="463"/>
      <c r="M14" s="467" t="s">
        <v>2572</v>
      </c>
      <c r="N14" s="460"/>
    </row>
    <row r="15" spans="1:14">
      <c r="A15" s="466"/>
      <c r="B15" s="466"/>
      <c r="C15" s="175" t="s">
        <v>2578</v>
      </c>
      <c r="D15" s="175" t="s">
        <v>2579</v>
      </c>
      <c r="E15" s="466"/>
      <c r="F15" s="175" t="s">
        <v>2578</v>
      </c>
      <c r="G15" s="175" t="s">
        <v>2579</v>
      </c>
      <c r="H15" s="175" t="s">
        <v>2580</v>
      </c>
      <c r="I15" s="175" t="s">
        <v>2581</v>
      </c>
      <c r="J15" s="466"/>
      <c r="K15" s="175" t="s">
        <v>2580</v>
      </c>
      <c r="L15" s="175" t="s">
        <v>2581</v>
      </c>
      <c r="M15" s="468"/>
      <c r="N15" s="461"/>
    </row>
    <row r="16" spans="1:14">
      <c r="A16" s="176"/>
      <c r="B16" s="177"/>
      <c r="C16" s="178"/>
      <c r="D16" s="179"/>
      <c r="E16" s="177"/>
      <c r="F16" s="178"/>
      <c r="G16" s="179"/>
      <c r="H16" s="180"/>
      <c r="I16" s="180"/>
      <c r="J16" s="181"/>
      <c r="K16" s="182"/>
      <c r="L16" s="180"/>
      <c r="M16" s="180"/>
      <c r="N16" s="183"/>
    </row>
    <row r="17" spans="1:14" ht="22.5">
      <c r="A17" s="184" t="s">
        <v>2596</v>
      </c>
      <c r="B17" s="185" t="s">
        <v>390</v>
      </c>
      <c r="C17" s="186" t="s">
        <v>76</v>
      </c>
      <c r="D17" s="329" t="s">
        <v>391</v>
      </c>
      <c r="E17" s="186" t="s">
        <v>383</v>
      </c>
      <c r="F17" s="186" t="s">
        <v>334</v>
      </c>
      <c r="G17" s="329" t="s">
        <v>392</v>
      </c>
      <c r="H17" s="187" t="str">
        <f>IF(AND(ISBLANK('C2'!V22),$I$17&lt;&gt;"Z"),"",'C2'!V22)</f>
        <v/>
      </c>
      <c r="I17" s="187" t="str">
        <f>IF(ISBLANK('C2'!W22),"",'C2'!W22)</f>
        <v/>
      </c>
      <c r="J17" s="80" t="s">
        <v>383</v>
      </c>
      <c r="K17" s="187" t="str">
        <f>IF(AND(ISBLANK('C3'!V49),$L$17&lt;&gt;"Z"),"",'C3'!V49)</f>
        <v/>
      </c>
      <c r="L17" s="187" t="str">
        <f>IF(ISBLANK('C3'!W49),"",'C3'!W49)</f>
        <v/>
      </c>
      <c r="M17" s="77" t="str">
        <f t="shared" ref="M17:M35" si="0">IF(AND(ISNUMBER(H17),ISNUMBER(K17)),IF(OR(ROUND(H17,0)&lt;&gt;ROUND(K17,0),I17&lt;&gt;L17),"Check","OK"),IF(OR(AND(H17&lt;&gt;K17,I17&lt;&gt;"Z",L17&lt;&gt;"Z"),I17&lt;&gt;L17),"Check","OK"))</f>
        <v>OK</v>
      </c>
      <c r="N17" s="78"/>
    </row>
    <row r="18" spans="1:14" ht="23.25">
      <c r="A18" s="79" t="s">
        <v>2596</v>
      </c>
      <c r="B18" s="185" t="s">
        <v>2610</v>
      </c>
      <c r="C18" s="186" t="s">
        <v>76</v>
      </c>
      <c r="D18" s="188" t="s">
        <v>2611</v>
      </c>
      <c r="E18" s="186" t="s">
        <v>383</v>
      </c>
      <c r="F18" s="186" t="s">
        <v>334</v>
      </c>
      <c r="G18" s="188" t="s">
        <v>394</v>
      </c>
      <c r="H18" s="187" t="str">
        <f>IF(AND(ISBLANK('C2'!AQ22),$I$18&lt;&gt;"Z"),"",'C2'!AQ22)</f>
        <v/>
      </c>
      <c r="I18" s="187" t="str">
        <f>IF(ISBLANK('C2'!AR22),"",'C2'!AR22)</f>
        <v/>
      </c>
      <c r="J18" s="80" t="s">
        <v>383</v>
      </c>
      <c r="K18" s="187" t="str">
        <f>IF(AND(ISBLANK('C3'!AH49),$L$18&lt;&gt;"Z"),"",'C3'!AH49)</f>
        <v/>
      </c>
      <c r="L18" s="187" t="str">
        <f>IF(ISBLANK('C3'!AI49),"",'C3'!AI49)</f>
        <v/>
      </c>
      <c r="M18" s="77" t="str">
        <f t="shared" si="0"/>
        <v>OK</v>
      </c>
      <c r="N18" s="78"/>
    </row>
    <row r="19" spans="1:14" ht="23.25">
      <c r="A19" s="79" t="s">
        <v>2596</v>
      </c>
      <c r="B19" s="185" t="s">
        <v>2612</v>
      </c>
      <c r="C19" s="186" t="s">
        <v>76</v>
      </c>
      <c r="D19" s="188" t="s">
        <v>2611</v>
      </c>
      <c r="E19" s="186" t="s">
        <v>383</v>
      </c>
      <c r="F19" s="186" t="s">
        <v>110</v>
      </c>
      <c r="G19" s="188" t="s">
        <v>395</v>
      </c>
      <c r="H19" s="187" t="str">
        <f>IF(AND(ISBLANK('C2'!AQ22),$I$19&lt;&gt;"Z"),"",'C2'!AQ22)</f>
        <v/>
      </c>
      <c r="I19" s="187" t="str">
        <f>IF(ISBLANK('C2'!AR22),"",'C2'!AR22)</f>
        <v/>
      </c>
      <c r="J19" s="80" t="s">
        <v>383</v>
      </c>
      <c r="K19" s="187" t="str">
        <f>IF(AND(ISBLANK('C5'!V102),$L$19&lt;&gt;"Z"),"",'C5'!V102)</f>
        <v/>
      </c>
      <c r="L19" s="187" t="str">
        <f>IF(ISBLANK('C5'!W102),"",'C5'!W102)</f>
        <v/>
      </c>
      <c r="M19" s="77" t="str">
        <f t="shared" si="0"/>
        <v>OK</v>
      </c>
      <c r="N19" s="78"/>
    </row>
    <row r="20" spans="1:14" ht="23.25">
      <c r="A20" s="79" t="s">
        <v>2596</v>
      </c>
      <c r="B20" s="185" t="s">
        <v>2613</v>
      </c>
      <c r="C20" s="186" t="s">
        <v>76</v>
      </c>
      <c r="D20" s="188" t="s">
        <v>87</v>
      </c>
      <c r="E20" s="186" t="s">
        <v>383</v>
      </c>
      <c r="F20" s="186" t="s">
        <v>110</v>
      </c>
      <c r="G20" s="188" t="s">
        <v>2614</v>
      </c>
      <c r="H20" s="187" t="str">
        <f>IF(AND(ISBLANK('C2'!Y22),$I$20&lt;&gt;"Z"),"",'C2'!Y22)</f>
        <v/>
      </c>
      <c r="I20" s="187" t="str">
        <f>IF(ISBLANK('C2'!Z22),"",'C2'!Z22)</f>
        <v/>
      </c>
      <c r="J20" s="80" t="s">
        <v>383</v>
      </c>
      <c r="K20" s="187" t="str">
        <f>IF(AND(ISBLANK('C5'!AB102),$L$20&lt;&gt;"Z"),"",'C5'!AB102)</f>
        <v/>
      </c>
      <c r="L20" s="187" t="str">
        <f>IF(ISBLANK('C5'!AC102),"",'C5'!AC102)</f>
        <v/>
      </c>
      <c r="M20" s="77" t="str">
        <f t="shared" si="0"/>
        <v>OK</v>
      </c>
      <c r="N20" s="78"/>
    </row>
    <row r="21" spans="1:14" ht="23.25">
      <c r="A21" s="79" t="s">
        <v>2596</v>
      </c>
      <c r="B21" s="185" t="s">
        <v>2615</v>
      </c>
      <c r="C21" s="186" t="s">
        <v>76</v>
      </c>
      <c r="D21" s="188" t="s">
        <v>431</v>
      </c>
      <c r="E21" s="186" t="s">
        <v>383</v>
      </c>
      <c r="F21" s="186" t="s">
        <v>334</v>
      </c>
      <c r="G21" s="188" t="s">
        <v>396</v>
      </c>
      <c r="H21" s="187" t="str">
        <f>IF(AND(ISBLANK('C2'!AB22),$I$21&lt;&gt;"Z"),"",'C2'!AB22)</f>
        <v/>
      </c>
      <c r="I21" s="187" t="str">
        <f>IF(ISBLANK('C2'!AC22),"",'C2'!AC22)</f>
        <v/>
      </c>
      <c r="J21" s="80" t="s">
        <v>383</v>
      </c>
      <c r="K21" s="187" t="str">
        <f>IF(AND(ISBLANK('C3'!Y49),$L$21&lt;&gt;"Z"),"",'C3'!Y49)</f>
        <v/>
      </c>
      <c r="L21" s="187" t="str">
        <f>IF(ISBLANK('C3'!Z49),"",'C3'!Z49)</f>
        <v/>
      </c>
      <c r="M21" s="77" t="str">
        <f t="shared" si="0"/>
        <v>OK</v>
      </c>
      <c r="N21" s="78"/>
    </row>
    <row r="22" spans="1:14" ht="23.25">
      <c r="A22" s="79" t="s">
        <v>2596</v>
      </c>
      <c r="B22" s="185" t="s">
        <v>2616</v>
      </c>
      <c r="C22" s="186" t="s">
        <v>76</v>
      </c>
      <c r="D22" s="188" t="s">
        <v>447</v>
      </c>
      <c r="E22" s="186" t="s">
        <v>383</v>
      </c>
      <c r="F22" s="186" t="s">
        <v>334</v>
      </c>
      <c r="G22" s="188" t="s">
        <v>398</v>
      </c>
      <c r="H22" s="187" t="str">
        <f>IF(AND(ISBLANK('C2'!AH22),$I$22&lt;&gt;"Z"),"",'C2'!AH22)</f>
        <v/>
      </c>
      <c r="I22" s="187" t="str">
        <f>IF(ISBLANK('C2'!AI22),"",'C2'!AI22)</f>
        <v/>
      </c>
      <c r="J22" s="80" t="s">
        <v>383</v>
      </c>
      <c r="K22" s="187" t="str">
        <f>IF(AND(ISBLANK('C3'!AB49),$L$22&lt;&gt;"Z"),"",'C3'!AB49)</f>
        <v/>
      </c>
      <c r="L22" s="187" t="str">
        <f>IF(ISBLANK('C3'!AC49),"",'C3'!AC49)</f>
        <v/>
      </c>
      <c r="M22" s="77" t="str">
        <f t="shared" si="0"/>
        <v>OK</v>
      </c>
      <c r="N22" s="78"/>
    </row>
    <row r="23" spans="1:14" ht="23.25">
      <c r="A23" s="79" t="s">
        <v>2596</v>
      </c>
      <c r="B23" s="185" t="s">
        <v>2617</v>
      </c>
      <c r="C23" s="186" t="s">
        <v>76</v>
      </c>
      <c r="D23" s="188" t="s">
        <v>393</v>
      </c>
      <c r="E23" s="186" t="s">
        <v>383</v>
      </c>
      <c r="F23" s="186" t="s">
        <v>334</v>
      </c>
      <c r="G23" s="188" t="s">
        <v>400</v>
      </c>
      <c r="H23" s="187" t="str">
        <f>IF(AND(ISBLANK('C2'!AN22),$I$23&lt;&gt;"Z"),"",'C2'!AN22)</f>
        <v/>
      </c>
      <c r="I23" s="187" t="str">
        <f>IF(ISBLANK('C2'!AO22),"",'C2'!AO22)</f>
        <v/>
      </c>
      <c r="J23" s="80" t="s">
        <v>383</v>
      </c>
      <c r="K23" s="187" t="str">
        <f>IF(AND(ISBLANK('C3'!AE49),$L$23&lt;&gt;"Z"),"",'C3'!AE49)</f>
        <v/>
      </c>
      <c r="L23" s="187" t="str">
        <f>IF(ISBLANK('C3'!AF49),"",'C3'!AF49)</f>
        <v/>
      </c>
      <c r="M23" s="77" t="str">
        <f t="shared" si="0"/>
        <v>OK</v>
      </c>
      <c r="N23" s="78"/>
    </row>
    <row r="24" spans="1:14" ht="23.25">
      <c r="A24" s="79" t="s">
        <v>2596</v>
      </c>
      <c r="B24" s="185" t="s">
        <v>401</v>
      </c>
      <c r="C24" s="186" t="s">
        <v>76</v>
      </c>
      <c r="D24" s="188" t="s">
        <v>402</v>
      </c>
      <c r="E24" s="186" t="s">
        <v>383</v>
      </c>
      <c r="F24" s="186" t="s">
        <v>334</v>
      </c>
      <c r="G24" s="188" t="s">
        <v>403</v>
      </c>
      <c r="H24" s="187" t="str">
        <f>IF(AND(ISBLANK('C2'!V21),$I$24&lt;&gt;"Z"),"",'C2'!V21)</f>
        <v/>
      </c>
      <c r="I24" s="187" t="str">
        <f>IF(ISBLANK('C2'!W21),"",'C2'!W21)</f>
        <v/>
      </c>
      <c r="J24" s="80" t="s">
        <v>383</v>
      </c>
      <c r="K24" s="187" t="str">
        <f>IF(AND(ISBLANK('C3'!V37),$L$24&lt;&gt;"Z"),"",'C3'!V37)</f>
        <v/>
      </c>
      <c r="L24" s="187" t="str">
        <f>IF(ISBLANK('C3'!W37),"",'C3'!W37)</f>
        <v/>
      </c>
      <c r="M24" s="77" t="str">
        <f t="shared" si="0"/>
        <v>OK</v>
      </c>
      <c r="N24" s="78"/>
    </row>
    <row r="25" spans="1:14" ht="23.25">
      <c r="A25" s="79" t="s">
        <v>2596</v>
      </c>
      <c r="B25" s="185" t="s">
        <v>2618</v>
      </c>
      <c r="C25" s="186" t="s">
        <v>76</v>
      </c>
      <c r="D25" s="188" t="s">
        <v>2619</v>
      </c>
      <c r="E25" s="186" t="s">
        <v>383</v>
      </c>
      <c r="F25" s="186" t="s">
        <v>334</v>
      </c>
      <c r="G25" s="188" t="s">
        <v>405</v>
      </c>
      <c r="H25" s="187" t="str">
        <f>IF(AND(ISBLANK('C2'!AQ21),$I$25&lt;&gt;"Z"),"",'C2'!AQ21)</f>
        <v/>
      </c>
      <c r="I25" s="187" t="str">
        <f>IF(ISBLANK('C2'!AR21),"",'C2'!AR21)</f>
        <v/>
      </c>
      <c r="J25" s="80" t="s">
        <v>383</v>
      </c>
      <c r="K25" s="187" t="str">
        <f>IF(AND(ISBLANK('C3'!AH37),$L$25&lt;&gt;"Z"),"",'C3'!AH37)</f>
        <v/>
      </c>
      <c r="L25" s="187" t="str">
        <f>IF(ISBLANK('C3'!AI37),"",'C3'!AI37)</f>
        <v/>
      </c>
      <c r="M25" s="77" t="str">
        <f t="shared" si="0"/>
        <v>OK</v>
      </c>
      <c r="N25" s="78"/>
    </row>
    <row r="26" spans="1:14" ht="23.25">
      <c r="A26" s="79" t="s">
        <v>2596</v>
      </c>
      <c r="B26" s="185" t="s">
        <v>2620</v>
      </c>
      <c r="C26" s="186" t="s">
        <v>76</v>
      </c>
      <c r="D26" s="188" t="s">
        <v>2619</v>
      </c>
      <c r="E26" s="186" t="s">
        <v>383</v>
      </c>
      <c r="F26" s="186" t="s">
        <v>110</v>
      </c>
      <c r="G26" s="188" t="s">
        <v>406</v>
      </c>
      <c r="H26" s="187" t="str">
        <f>IF(AND(ISBLANK('C2'!AQ21),$I$26&lt;&gt;"Z"),"",'C2'!AQ21)</f>
        <v/>
      </c>
      <c r="I26" s="187" t="str">
        <f>IF(ISBLANK('C2'!AR21),"",'C2'!AR21)</f>
        <v/>
      </c>
      <c r="J26" s="80" t="s">
        <v>383</v>
      </c>
      <c r="K26" s="187" t="str">
        <f>IF(AND(ISBLANK('C5'!V72),$L$26&lt;&gt;"Z"),"",'C5'!V72)</f>
        <v/>
      </c>
      <c r="L26" s="187" t="str">
        <f>IF(ISBLANK('C5'!W72),"",'C5'!W72)</f>
        <v/>
      </c>
      <c r="M26" s="77" t="str">
        <f t="shared" si="0"/>
        <v>OK</v>
      </c>
      <c r="N26" s="78"/>
    </row>
    <row r="27" spans="1:14" ht="23.25">
      <c r="A27" s="79" t="s">
        <v>2596</v>
      </c>
      <c r="B27" s="185" t="s">
        <v>2621</v>
      </c>
      <c r="C27" s="186" t="s">
        <v>76</v>
      </c>
      <c r="D27" s="188" t="s">
        <v>430</v>
      </c>
      <c r="E27" s="186" t="s">
        <v>383</v>
      </c>
      <c r="F27" s="186" t="s">
        <v>334</v>
      </c>
      <c r="G27" s="188" t="s">
        <v>407</v>
      </c>
      <c r="H27" s="187" t="str">
        <f>IF(AND(ISBLANK('C2'!AB21),$I$27&lt;&gt;"Z"),"",'C2'!AB21)</f>
        <v/>
      </c>
      <c r="I27" s="187" t="str">
        <f>IF(ISBLANK('C2'!AC21),"",'C2'!AC21)</f>
        <v/>
      </c>
      <c r="J27" s="80" t="s">
        <v>383</v>
      </c>
      <c r="K27" s="187" t="str">
        <f>IF(AND(ISBLANK('C3'!Y37),$L$27&lt;&gt;"Z"),"",'C3'!Y37)</f>
        <v/>
      </c>
      <c r="L27" s="187" t="str">
        <f>IF(ISBLANK('C3'!Z37),"",'C3'!Z37)</f>
        <v/>
      </c>
      <c r="M27" s="77" t="str">
        <f t="shared" si="0"/>
        <v>OK</v>
      </c>
      <c r="N27" s="78"/>
    </row>
    <row r="28" spans="1:14" ht="23.25">
      <c r="A28" s="79" t="s">
        <v>2596</v>
      </c>
      <c r="B28" s="185" t="s">
        <v>2622</v>
      </c>
      <c r="C28" s="186" t="s">
        <v>76</v>
      </c>
      <c r="D28" s="188" t="s">
        <v>446</v>
      </c>
      <c r="E28" s="186" t="s">
        <v>383</v>
      </c>
      <c r="F28" s="186" t="s">
        <v>334</v>
      </c>
      <c r="G28" s="188" t="s">
        <v>409</v>
      </c>
      <c r="H28" s="187" t="str">
        <f>IF(AND(ISBLANK('C2'!AH21),$I$28&lt;&gt;"Z"),"",'C2'!AH21)</f>
        <v/>
      </c>
      <c r="I28" s="187" t="str">
        <f>IF(ISBLANK('C2'!AI21),"",'C2'!AI21)</f>
        <v/>
      </c>
      <c r="J28" s="80" t="s">
        <v>383</v>
      </c>
      <c r="K28" s="187" t="str">
        <f>IF(AND(ISBLANK('C3'!AB37),$L$28&lt;&gt;"Z"),"",'C3'!AB37)</f>
        <v/>
      </c>
      <c r="L28" s="187" t="str">
        <f>IF(ISBLANK('C3'!AC37),"",'C3'!AC37)</f>
        <v/>
      </c>
      <c r="M28" s="77" t="str">
        <f t="shared" si="0"/>
        <v>OK</v>
      </c>
      <c r="N28" s="78"/>
    </row>
    <row r="29" spans="1:14" ht="23.25">
      <c r="A29" s="79" t="s">
        <v>2596</v>
      </c>
      <c r="B29" s="185" t="s">
        <v>2623</v>
      </c>
      <c r="C29" s="186" t="s">
        <v>76</v>
      </c>
      <c r="D29" s="188" t="s">
        <v>404</v>
      </c>
      <c r="E29" s="186" t="s">
        <v>383</v>
      </c>
      <c r="F29" s="186" t="s">
        <v>334</v>
      </c>
      <c r="G29" s="188" t="s">
        <v>411</v>
      </c>
      <c r="H29" s="187" t="str">
        <f>IF(AND(ISBLANK('C2'!AN21),$I$29&lt;&gt;"Z"),"",'C2'!AN21)</f>
        <v/>
      </c>
      <c r="I29" s="187" t="str">
        <f>IF(ISBLANK('C2'!AO21),"",'C2'!AO21)</f>
        <v/>
      </c>
      <c r="J29" s="80" t="s">
        <v>383</v>
      </c>
      <c r="K29" s="187" t="str">
        <f>IF(AND(ISBLANK('C3'!AE37),$L$29&lt;&gt;"Z"),"",'C3'!AE37)</f>
        <v/>
      </c>
      <c r="L29" s="187" t="str">
        <f>IF(ISBLANK('C3'!AF37),"",'C3'!AF37)</f>
        <v/>
      </c>
      <c r="M29" s="77" t="str">
        <f t="shared" si="0"/>
        <v>OK</v>
      </c>
      <c r="N29" s="78"/>
    </row>
    <row r="30" spans="1:14" ht="23.25">
      <c r="A30" s="79" t="s">
        <v>2596</v>
      </c>
      <c r="B30" s="185" t="s">
        <v>412</v>
      </c>
      <c r="C30" s="186" t="s">
        <v>76</v>
      </c>
      <c r="D30" s="188" t="s">
        <v>413</v>
      </c>
      <c r="E30" s="186" t="s">
        <v>383</v>
      </c>
      <c r="F30" s="186" t="s">
        <v>334</v>
      </c>
      <c r="G30" s="188" t="s">
        <v>414</v>
      </c>
      <c r="H30" s="187" t="str">
        <f>IF(AND(ISBLANK('C2'!V20),$I$30&lt;&gt;"Z"),"",'C2'!V20)</f>
        <v/>
      </c>
      <c r="I30" s="187" t="str">
        <f>IF(ISBLANK('C2'!W20),"",'C2'!W20)</f>
        <v/>
      </c>
      <c r="J30" s="80" t="s">
        <v>383</v>
      </c>
      <c r="K30" s="187" t="str">
        <f>IF(AND(ISBLANK('C3'!V25),$L$30&lt;&gt;"Z"),"",'C3'!V25)</f>
        <v/>
      </c>
      <c r="L30" s="187" t="str">
        <f>IF(ISBLANK('C3'!W25),"",'C3'!W25)</f>
        <v/>
      </c>
      <c r="M30" s="77" t="str">
        <f t="shared" si="0"/>
        <v>OK</v>
      </c>
      <c r="N30" s="78"/>
    </row>
    <row r="31" spans="1:14" ht="23.25">
      <c r="A31" s="79" t="s">
        <v>2596</v>
      </c>
      <c r="B31" s="185" t="s">
        <v>2624</v>
      </c>
      <c r="C31" s="186" t="s">
        <v>76</v>
      </c>
      <c r="D31" s="188" t="s">
        <v>2625</v>
      </c>
      <c r="E31" s="186" t="s">
        <v>383</v>
      </c>
      <c r="F31" s="186" t="s">
        <v>334</v>
      </c>
      <c r="G31" s="188" t="s">
        <v>416</v>
      </c>
      <c r="H31" s="187" t="str">
        <f>IF(AND(ISBLANK('C2'!AQ20),$I$31&lt;&gt;"Z"),"",'C2'!AQ20)</f>
        <v/>
      </c>
      <c r="I31" s="187" t="str">
        <f>IF(ISBLANK('C2'!AR20),"",'C2'!AR20)</f>
        <v/>
      </c>
      <c r="J31" s="80" t="s">
        <v>383</v>
      </c>
      <c r="K31" s="187" t="str">
        <f>IF(AND(ISBLANK('C3'!AH25),$L$31&lt;&gt;"Z"),"",'C3'!AH25)</f>
        <v/>
      </c>
      <c r="L31" s="187" t="str">
        <f>IF(ISBLANK('C3'!AI25),"",'C3'!AI25)</f>
        <v/>
      </c>
      <c r="M31" s="77" t="str">
        <f t="shared" si="0"/>
        <v>OK</v>
      </c>
      <c r="N31" s="78"/>
    </row>
    <row r="32" spans="1:14" ht="23.25">
      <c r="A32" s="79" t="s">
        <v>2596</v>
      </c>
      <c r="B32" s="185" t="s">
        <v>2626</v>
      </c>
      <c r="C32" s="186" t="s">
        <v>76</v>
      </c>
      <c r="D32" s="188" t="s">
        <v>2625</v>
      </c>
      <c r="E32" s="186" t="s">
        <v>383</v>
      </c>
      <c r="F32" s="186" t="s">
        <v>110</v>
      </c>
      <c r="G32" s="188" t="s">
        <v>417</v>
      </c>
      <c r="H32" s="187" t="str">
        <f>IF(AND(ISBLANK('C2'!AQ20),$I$32&lt;&gt;"Z"),"",'C2'!AQ20)</f>
        <v/>
      </c>
      <c r="I32" s="187" t="str">
        <f>IF(ISBLANK('C2'!AR20),"",'C2'!AR20)</f>
        <v/>
      </c>
      <c r="J32" s="80" t="s">
        <v>383</v>
      </c>
      <c r="K32" s="187" t="str">
        <f>IF(AND(ISBLANK('C5'!V42),$L$32&lt;&gt;"Z"),"",'C5'!V42)</f>
        <v/>
      </c>
      <c r="L32" s="187" t="str">
        <f>IF(ISBLANK('C5'!W42),"",'C5'!W42)</f>
        <v/>
      </c>
      <c r="M32" s="77" t="str">
        <f t="shared" si="0"/>
        <v>OK</v>
      </c>
      <c r="N32" s="78"/>
    </row>
    <row r="33" spans="1:14" ht="23.25">
      <c r="A33" s="79" t="s">
        <v>2596</v>
      </c>
      <c r="B33" s="185" t="s">
        <v>2627</v>
      </c>
      <c r="C33" s="186" t="s">
        <v>76</v>
      </c>
      <c r="D33" s="188" t="s">
        <v>429</v>
      </c>
      <c r="E33" s="186" t="s">
        <v>383</v>
      </c>
      <c r="F33" s="186" t="s">
        <v>334</v>
      </c>
      <c r="G33" s="188" t="s">
        <v>90</v>
      </c>
      <c r="H33" s="187" t="str">
        <f>IF(AND(ISBLANK('C2'!AB20),$I$33&lt;&gt;"Z"),"",'C2'!AB20)</f>
        <v/>
      </c>
      <c r="I33" s="187" t="str">
        <f>IF(ISBLANK('C2'!AC20),"",'C2'!AC20)</f>
        <v/>
      </c>
      <c r="J33" s="80" t="s">
        <v>383</v>
      </c>
      <c r="K33" s="187" t="str">
        <f>IF(AND(ISBLANK('C3'!Y25),$L$33&lt;&gt;"Z"),"",'C3'!Y25)</f>
        <v/>
      </c>
      <c r="L33" s="187" t="str">
        <f>IF(ISBLANK('C3'!Z25),"",'C3'!Z25)</f>
        <v/>
      </c>
      <c r="M33" s="77" t="str">
        <f t="shared" si="0"/>
        <v>OK</v>
      </c>
      <c r="N33" s="78"/>
    </row>
    <row r="34" spans="1:14" ht="23.25">
      <c r="A34" s="79" t="s">
        <v>2596</v>
      </c>
      <c r="B34" s="185" t="s">
        <v>2628</v>
      </c>
      <c r="C34" s="186" t="s">
        <v>76</v>
      </c>
      <c r="D34" s="188" t="s">
        <v>445</v>
      </c>
      <c r="E34" s="186" t="s">
        <v>383</v>
      </c>
      <c r="F34" s="186" t="s">
        <v>334</v>
      </c>
      <c r="G34" s="188" t="s">
        <v>419</v>
      </c>
      <c r="H34" s="187" t="str">
        <f>IF(AND(ISBLANK('C2'!AH20),$I$34&lt;&gt;"Z"),"",'C2'!AH20)</f>
        <v/>
      </c>
      <c r="I34" s="187" t="str">
        <f>IF(ISBLANK('C2'!AI20),"",'C2'!AI20)</f>
        <v/>
      </c>
      <c r="J34" s="80" t="s">
        <v>383</v>
      </c>
      <c r="K34" s="187" t="str">
        <f>IF(AND(ISBLANK('C3'!AB25),$L$34&lt;&gt;"Z"),"",'C3'!AB25)</f>
        <v/>
      </c>
      <c r="L34" s="187" t="str">
        <f>IF(ISBLANK('C3'!AC25),"",'C3'!AC25)</f>
        <v/>
      </c>
      <c r="M34" s="77" t="str">
        <f t="shared" si="0"/>
        <v>OK</v>
      </c>
      <c r="N34" s="78"/>
    </row>
    <row r="35" spans="1:14" ht="23.25">
      <c r="A35" s="79" t="s">
        <v>2596</v>
      </c>
      <c r="B35" s="185" t="s">
        <v>2629</v>
      </c>
      <c r="C35" s="186" t="s">
        <v>76</v>
      </c>
      <c r="D35" s="188" t="s">
        <v>415</v>
      </c>
      <c r="E35" s="186" t="s">
        <v>383</v>
      </c>
      <c r="F35" s="186" t="s">
        <v>334</v>
      </c>
      <c r="G35" s="188" t="s">
        <v>421</v>
      </c>
      <c r="H35" s="187" t="str">
        <f>IF(AND(ISBLANK('C2'!AN20),$I$35&lt;&gt;"Z"),"",'C2'!AN20)</f>
        <v/>
      </c>
      <c r="I35" s="187" t="str">
        <f>IF(ISBLANK('C2'!AO20),"",'C2'!AO20)</f>
        <v/>
      </c>
      <c r="J35" s="80" t="s">
        <v>383</v>
      </c>
      <c r="K35" s="187" t="str">
        <f>IF(AND(ISBLANK('C3'!AE25),$L$35&lt;&gt;"Z"),"",'C3'!AE25)</f>
        <v/>
      </c>
      <c r="L35" s="187" t="str">
        <f>IF(ISBLANK('C3'!AF25),"",'C3'!AF25)</f>
        <v/>
      </c>
      <c r="M35" s="77" t="str">
        <f t="shared" si="0"/>
        <v>OK</v>
      </c>
      <c r="N35" s="78"/>
    </row>
    <row r="36" spans="1:14" ht="23.25" hidden="1">
      <c r="A36" s="79" t="s">
        <v>2782</v>
      </c>
      <c r="B36" s="185" t="s">
        <v>2630</v>
      </c>
      <c r="C36" s="186" t="s">
        <v>76</v>
      </c>
      <c r="D36" s="188" t="s">
        <v>81</v>
      </c>
      <c r="E36" s="186" t="s">
        <v>384</v>
      </c>
      <c r="F36" s="186" t="s">
        <v>76</v>
      </c>
      <c r="G36" s="188" t="s">
        <v>463</v>
      </c>
      <c r="H36" s="187" t="str">
        <f>IF(AND(ISBLANK('C2'!Y16),$I$36&lt;&gt;"Z"),"",'C2'!Y16)</f>
        <v/>
      </c>
      <c r="I36" s="187" t="str">
        <f>IF(ISBLANK('C2'!Z16),"",'C2'!Z16)</f>
        <v/>
      </c>
      <c r="J36" s="80" t="s">
        <v>384</v>
      </c>
      <c r="K36" s="187" t="str">
        <f>IF(AND(ISBLANK('C2'!V16),$L$36&lt;&gt;"Z"),"",'C2'!V16)</f>
        <v/>
      </c>
      <c r="L36" s="187" t="str">
        <f>IF(ISBLANK('C2'!W16),"",'C2'!W16)</f>
        <v/>
      </c>
      <c r="M36" s="77" t="str">
        <f t="shared" ref="M36:M39" si="1">IF(OR(AND(I36="M",AND(L36&lt;&gt;"M",L36&lt;&gt;"X")),AND(I36="X",AND(L36&lt;&gt;"M",L36&lt;&gt;"X",L36&lt;&gt;"W",NOT(AND(AND(ISNUMBER(K36),K36&gt;0),L36="")))),AND(H36=0,ISNUMBER(H36),I36="",L36="Z"),AND(K36="",L36="",AND(OR(ISNUMBER(H36),I36="Z"),OR(AND(H36=0,I36=""),H36=0,H36=""))),AND(OR(L36="",L36="Z"),OR(AND(I36="",H36&lt;&gt;""),I36="W"),OR(NOT(ISNUMBER(K36)),AND(ISNUMBER(H36),K36&lt;H36))),AND(OR(I36="",I36="W"),OR(L36="",L36="W"),AND(ISNUMBER(H36),K36&lt;H36))),"Check","OK")</f>
        <v>OK</v>
      </c>
      <c r="N36" s="78"/>
    </row>
    <row r="37" spans="1:14" ht="23.25" hidden="1">
      <c r="A37" s="79" t="s">
        <v>2782</v>
      </c>
      <c r="B37" s="185" t="s">
        <v>2631</v>
      </c>
      <c r="C37" s="186" t="s">
        <v>76</v>
      </c>
      <c r="D37" s="188" t="s">
        <v>84</v>
      </c>
      <c r="E37" s="186" t="s">
        <v>384</v>
      </c>
      <c r="F37" s="186" t="s">
        <v>76</v>
      </c>
      <c r="G37" s="188" t="s">
        <v>485</v>
      </c>
      <c r="H37" s="187" t="str">
        <f>IF(AND(ISBLANK('C2'!Y19),$I$37&lt;&gt;"Z"),"",'C2'!Y19)</f>
        <v/>
      </c>
      <c r="I37" s="187" t="str">
        <f>IF(ISBLANK('C2'!Z19),"",'C2'!Z19)</f>
        <v/>
      </c>
      <c r="J37" s="80" t="s">
        <v>384</v>
      </c>
      <c r="K37" s="187" t="str">
        <f>IF(AND(ISBLANK('C2'!V19),$L$37&lt;&gt;"Z"),"",'C2'!V19)</f>
        <v/>
      </c>
      <c r="L37" s="187" t="str">
        <f>IF(ISBLANK('C2'!W19),"",'C2'!W19)</f>
        <v/>
      </c>
      <c r="M37" s="77" t="str">
        <f t="shared" si="1"/>
        <v>OK</v>
      </c>
      <c r="N37" s="78"/>
    </row>
    <row r="38" spans="1:14" ht="23.25" hidden="1">
      <c r="A38" s="79" t="s">
        <v>2782</v>
      </c>
      <c r="B38" s="185" t="s">
        <v>2632</v>
      </c>
      <c r="C38" s="186" t="s">
        <v>76</v>
      </c>
      <c r="D38" s="188" t="s">
        <v>87</v>
      </c>
      <c r="E38" s="186" t="s">
        <v>384</v>
      </c>
      <c r="F38" s="186" t="s">
        <v>76</v>
      </c>
      <c r="G38" s="188" t="s">
        <v>391</v>
      </c>
      <c r="H38" s="187" t="str">
        <f>IF(AND(ISBLANK('C2'!Y22),$I$38&lt;&gt;"Z"),"",'C2'!Y22)</f>
        <v/>
      </c>
      <c r="I38" s="187" t="str">
        <f>IF(ISBLANK('C2'!Z22),"",'C2'!Z22)</f>
        <v/>
      </c>
      <c r="J38" s="80" t="s">
        <v>384</v>
      </c>
      <c r="K38" s="187" t="str">
        <f>IF(AND(ISBLANK('C2'!V22),$L$38&lt;&gt;"Z"),"",'C2'!V22)</f>
        <v/>
      </c>
      <c r="L38" s="187" t="str">
        <f>IF(ISBLANK('C2'!W22),"",'C2'!W22)</f>
        <v/>
      </c>
      <c r="M38" s="77" t="str">
        <f t="shared" si="1"/>
        <v>OK</v>
      </c>
      <c r="N38" s="78"/>
    </row>
    <row r="39" spans="1:14" ht="23.25" hidden="1">
      <c r="A39" s="79" t="s">
        <v>2782</v>
      </c>
      <c r="B39" s="185" t="s">
        <v>2633</v>
      </c>
      <c r="C39" s="186" t="s">
        <v>76</v>
      </c>
      <c r="D39" s="188" t="s">
        <v>88</v>
      </c>
      <c r="E39" s="186" t="s">
        <v>384</v>
      </c>
      <c r="F39" s="186" t="s">
        <v>76</v>
      </c>
      <c r="G39" s="188" t="s">
        <v>451</v>
      </c>
      <c r="H39" s="187" t="str">
        <f>IF(AND(ISBLANK('C2'!Y23),$I$39&lt;&gt;"Z"),"",'C2'!Y23)</f>
        <v/>
      </c>
      <c r="I39" s="187" t="str">
        <f>IF(ISBLANK('C2'!Z23),"",'C2'!Z23)</f>
        <v/>
      </c>
      <c r="J39" s="80" t="s">
        <v>384</v>
      </c>
      <c r="K39" s="187" t="str">
        <f>IF(AND(ISBLANK('C2'!V23),$L$39&lt;&gt;"Z"),"",'C2'!V23)</f>
        <v/>
      </c>
      <c r="L39" s="187" t="str">
        <f>IF(ISBLANK('C2'!W23),"",'C2'!W23)</f>
        <v/>
      </c>
      <c r="M39" s="77" t="str">
        <f t="shared" si="1"/>
        <v>OK</v>
      </c>
      <c r="N39" s="78"/>
    </row>
    <row r="40" spans="1:14" ht="34.5" hidden="1">
      <c r="A40" s="79" t="s">
        <v>2582</v>
      </c>
      <c r="B40" s="185" t="s">
        <v>2634</v>
      </c>
      <c r="C40" s="186" t="s">
        <v>76</v>
      </c>
      <c r="D40" s="188" t="s">
        <v>434</v>
      </c>
      <c r="E40" s="186" t="s">
        <v>384</v>
      </c>
      <c r="F40" s="186" t="s">
        <v>76</v>
      </c>
      <c r="G40" s="188" t="s">
        <v>422</v>
      </c>
      <c r="H40" s="187" t="str">
        <f>IF(AND(ISBLANK('C2'!AE14),$I$40&lt;&gt;"Z"),"",'C2'!AE14)</f>
        <v/>
      </c>
      <c r="I40" s="187" t="str">
        <f>IF(ISBLANK('C2'!AF14),"",'C2'!AF14)</f>
        <v/>
      </c>
      <c r="J40" s="80" t="s">
        <v>384</v>
      </c>
      <c r="K40" s="187" t="str">
        <f>IF(AND(ISBLANK('C2'!AB14),$L$40&lt;&gt;"Z"),"",'C2'!AB14)</f>
        <v/>
      </c>
      <c r="L40" s="187" t="str">
        <f>IF(ISBLANK('C2'!AC14),"",'C2'!AC14)</f>
        <v/>
      </c>
      <c r="M40" s="77" t="str">
        <f>IF(OR(AND(I40="M",AND(L40&lt;&gt;"M",L40&lt;&gt;"X")),AND(I40="X",AND(L40&lt;&gt;"M",L40&lt;&gt;"X",L40&lt;&gt;"W",NOT(AND(AND(ISNUMBER(K40),K40&gt;0),L40="")))),AND(H40=0,ISNUMBER(H40),I40="",L40="Z"),AND(K40="",L40="",AND(OR(ISNUMBER(H40),I40="Z"),OR(AND(H40=0,I40=""),H40=0,H40=""))),AND(OR(L40="",L40="Z"),OR(AND(I40="",H40&lt;&gt;""),I40="W"),OR(NOT(ISNUMBER(K40)),AND(ISNUMBER(H40),K40&lt;H40))),AND(OR(I40="",I40="W"),OR(L40="",L40="W"),AND(ISNUMBER(H40),K40&lt;H40))),"Check","OK")</f>
        <v>OK</v>
      </c>
      <c r="N40" s="78"/>
    </row>
    <row r="41" spans="1:14" ht="34.5" hidden="1">
      <c r="A41" s="79" t="s">
        <v>2582</v>
      </c>
      <c r="B41" s="185" t="s">
        <v>2635</v>
      </c>
      <c r="C41" s="186" t="s">
        <v>76</v>
      </c>
      <c r="D41" s="188" t="s">
        <v>436</v>
      </c>
      <c r="E41" s="186" t="s">
        <v>384</v>
      </c>
      <c r="F41" s="186" t="s">
        <v>76</v>
      </c>
      <c r="G41" s="188" t="s">
        <v>424</v>
      </c>
      <c r="H41" s="187" t="str">
        <f>IF(AND(ISBLANK('C2'!AE15),$I$41&lt;&gt;"Z"),"",'C2'!AE15)</f>
        <v/>
      </c>
      <c r="I41" s="187" t="str">
        <f>IF(ISBLANK('C2'!AF15),"",'C2'!AF15)</f>
        <v/>
      </c>
      <c r="J41" s="80" t="s">
        <v>384</v>
      </c>
      <c r="K41" s="187" t="str">
        <f>IF(AND(ISBLANK('C2'!AB15),$L$41&lt;&gt;"Z"),"",'C2'!AB15)</f>
        <v/>
      </c>
      <c r="L41" s="187" t="str">
        <f>IF(ISBLANK('C2'!AC15),"",'C2'!AC15)</f>
        <v/>
      </c>
      <c r="M41" s="77" t="str">
        <f t="shared" ref="M41:M107" si="2">IF(OR(AND(I41="M",AND(L41&lt;&gt;"M",L41&lt;&gt;"X")),AND(I41="X",AND(L41&lt;&gt;"M",L41&lt;&gt;"X",L41&lt;&gt;"W",NOT(AND(AND(ISNUMBER(K41),K41&gt;0),L41="")))),AND(H41=0,ISNUMBER(H41),I41="",L41="Z"),AND(K41="",L41="",AND(OR(ISNUMBER(H41),I41="Z"),OR(AND(H41=0,I41=""),H41=0,H41=""))),AND(OR(L41="",L41="Z"),OR(AND(I41="",H41&lt;&gt;""),I41="W"),OR(NOT(ISNUMBER(K41)),AND(ISNUMBER(H41),K41&lt;H41))),AND(OR(I41="",I41="W"),OR(L41="",L41="W"),AND(ISNUMBER(H41),K41&lt;H41))),"Check","OK")</f>
        <v>OK</v>
      </c>
      <c r="N41" s="78"/>
    </row>
    <row r="42" spans="1:14" ht="34.5" hidden="1">
      <c r="A42" s="79" t="s">
        <v>2582</v>
      </c>
      <c r="B42" s="185" t="s">
        <v>2636</v>
      </c>
      <c r="C42" s="186" t="s">
        <v>76</v>
      </c>
      <c r="D42" s="188" t="s">
        <v>438</v>
      </c>
      <c r="E42" s="186" t="s">
        <v>384</v>
      </c>
      <c r="F42" s="186" t="s">
        <v>76</v>
      </c>
      <c r="G42" s="188" t="s">
        <v>425</v>
      </c>
      <c r="H42" s="187" t="str">
        <f>IF(AND(ISBLANK('C2'!AE16),$I$42&lt;&gt;"Z"),"",'C2'!AE16)</f>
        <v/>
      </c>
      <c r="I42" s="187" t="str">
        <f>IF(ISBLANK('C2'!AF16),"",'C2'!AF16)</f>
        <v/>
      </c>
      <c r="J42" s="80" t="s">
        <v>384</v>
      </c>
      <c r="K42" s="187" t="str">
        <f>IF(AND(ISBLANK('C2'!AB16),$L$42&lt;&gt;"Z"),"",'C2'!AB16)</f>
        <v/>
      </c>
      <c r="L42" s="187" t="str">
        <f>IF(ISBLANK('C2'!AC16),"",'C2'!AC16)</f>
        <v/>
      </c>
      <c r="M42" s="77" t="str">
        <f t="shared" si="2"/>
        <v>OK</v>
      </c>
      <c r="N42" s="78"/>
    </row>
    <row r="43" spans="1:14" ht="34.5" hidden="1">
      <c r="A43" s="79" t="s">
        <v>2582</v>
      </c>
      <c r="B43" s="185" t="s">
        <v>2637</v>
      </c>
      <c r="C43" s="186" t="s">
        <v>76</v>
      </c>
      <c r="D43" s="188" t="s">
        <v>440</v>
      </c>
      <c r="E43" s="186" t="s">
        <v>384</v>
      </c>
      <c r="F43" s="186" t="s">
        <v>76</v>
      </c>
      <c r="G43" s="188" t="s">
        <v>426</v>
      </c>
      <c r="H43" s="187" t="str">
        <f>IF(AND(ISBLANK('C2'!AE17),$I$43&lt;&gt;"Z"),"",'C2'!AE17)</f>
        <v/>
      </c>
      <c r="I43" s="187" t="str">
        <f>IF(ISBLANK('C2'!AF17),"",'C2'!AF17)</f>
        <v/>
      </c>
      <c r="J43" s="80" t="s">
        <v>384</v>
      </c>
      <c r="K43" s="187" t="str">
        <f>IF(AND(ISBLANK('C2'!AB17),$L$43&lt;&gt;"Z"),"",'C2'!AB17)</f>
        <v/>
      </c>
      <c r="L43" s="187" t="str">
        <f>IF(ISBLANK('C2'!AC17),"",'C2'!AC17)</f>
        <v/>
      </c>
      <c r="M43" s="77" t="str">
        <f t="shared" si="2"/>
        <v>OK</v>
      </c>
      <c r="N43" s="78"/>
    </row>
    <row r="44" spans="1:14" ht="34.5" hidden="1">
      <c r="A44" s="79" t="s">
        <v>2582</v>
      </c>
      <c r="B44" s="185" t="s">
        <v>2638</v>
      </c>
      <c r="C44" s="186" t="s">
        <v>76</v>
      </c>
      <c r="D44" s="188" t="s">
        <v>442</v>
      </c>
      <c r="E44" s="186" t="s">
        <v>384</v>
      </c>
      <c r="F44" s="186" t="s">
        <v>76</v>
      </c>
      <c r="G44" s="188" t="s">
        <v>427</v>
      </c>
      <c r="H44" s="187" t="str">
        <f>IF(AND(ISBLANK('C2'!AE18),$I$44&lt;&gt;"Z"),"",'C2'!AE18)</f>
        <v/>
      </c>
      <c r="I44" s="187" t="str">
        <f>IF(ISBLANK('C2'!AF18),"",'C2'!AF18)</f>
        <v/>
      </c>
      <c r="J44" s="80" t="s">
        <v>384</v>
      </c>
      <c r="K44" s="187" t="str">
        <f>IF(AND(ISBLANK('C2'!AB18),$L$44&lt;&gt;"Z"),"",'C2'!AB18)</f>
        <v/>
      </c>
      <c r="L44" s="187" t="str">
        <f>IF(ISBLANK('C2'!AC18),"",'C2'!AC18)</f>
        <v/>
      </c>
      <c r="M44" s="77" t="str">
        <f t="shared" si="2"/>
        <v>OK</v>
      </c>
      <c r="N44" s="78"/>
    </row>
    <row r="45" spans="1:14" ht="34.5" hidden="1">
      <c r="A45" s="79" t="s">
        <v>2582</v>
      </c>
      <c r="B45" s="185" t="s">
        <v>2639</v>
      </c>
      <c r="C45" s="186" t="s">
        <v>76</v>
      </c>
      <c r="D45" s="188" t="s">
        <v>444</v>
      </c>
      <c r="E45" s="186" t="s">
        <v>384</v>
      </c>
      <c r="F45" s="186" t="s">
        <v>76</v>
      </c>
      <c r="G45" s="188" t="s">
        <v>428</v>
      </c>
      <c r="H45" s="187" t="str">
        <f>IF(AND(ISBLANK('C2'!AE19),$I$45&lt;&gt;"Z"),"",'C2'!AE19)</f>
        <v/>
      </c>
      <c r="I45" s="187" t="str">
        <f>IF(ISBLANK('C2'!AF19),"",'C2'!AF19)</f>
        <v/>
      </c>
      <c r="J45" s="80" t="s">
        <v>384</v>
      </c>
      <c r="K45" s="187" t="str">
        <f>IF(AND(ISBLANK('C2'!AB19),$L$45&lt;&gt;"Z"),"",'C2'!AB19)</f>
        <v/>
      </c>
      <c r="L45" s="187" t="str">
        <f>IF(ISBLANK('C2'!AC19),"",'C2'!AC19)</f>
        <v/>
      </c>
      <c r="M45" s="77" t="str">
        <f t="shared" si="2"/>
        <v>OK</v>
      </c>
      <c r="N45" s="78"/>
    </row>
    <row r="46" spans="1:14" ht="34.5" hidden="1">
      <c r="A46" s="79" t="s">
        <v>2582</v>
      </c>
      <c r="B46" s="185" t="s">
        <v>2640</v>
      </c>
      <c r="C46" s="186" t="s">
        <v>76</v>
      </c>
      <c r="D46" s="188" t="s">
        <v>418</v>
      </c>
      <c r="E46" s="186" t="s">
        <v>384</v>
      </c>
      <c r="F46" s="186" t="s">
        <v>76</v>
      </c>
      <c r="G46" s="188" t="s">
        <v>429</v>
      </c>
      <c r="H46" s="187" t="str">
        <f>IF(AND(ISBLANK('C2'!AE20),$I$46&lt;&gt;"Z"),"",'C2'!AE20)</f>
        <v/>
      </c>
      <c r="I46" s="187" t="str">
        <f>IF(ISBLANK('C2'!AF20),"",'C2'!AF20)</f>
        <v/>
      </c>
      <c r="J46" s="80" t="s">
        <v>384</v>
      </c>
      <c r="K46" s="187" t="str">
        <f>IF(AND(ISBLANK('C2'!AB20),$L$46&lt;&gt;"Z"),"",'C2'!AB20)</f>
        <v/>
      </c>
      <c r="L46" s="187" t="str">
        <f>IF(ISBLANK('C2'!AC20),"",'C2'!AC20)</f>
        <v/>
      </c>
      <c r="M46" s="77" t="str">
        <f t="shared" si="2"/>
        <v>OK</v>
      </c>
      <c r="N46" s="78"/>
    </row>
    <row r="47" spans="1:14" ht="34.5" hidden="1">
      <c r="A47" s="79" t="s">
        <v>2582</v>
      </c>
      <c r="B47" s="185" t="s">
        <v>2641</v>
      </c>
      <c r="C47" s="186" t="s">
        <v>76</v>
      </c>
      <c r="D47" s="188" t="s">
        <v>408</v>
      </c>
      <c r="E47" s="186" t="s">
        <v>384</v>
      </c>
      <c r="F47" s="186" t="s">
        <v>76</v>
      </c>
      <c r="G47" s="188" t="s">
        <v>430</v>
      </c>
      <c r="H47" s="187" t="str">
        <f>IF(AND(ISBLANK('C2'!AE21),$I$47&lt;&gt;"Z"),"",'C2'!AE21)</f>
        <v/>
      </c>
      <c r="I47" s="187" t="str">
        <f>IF(ISBLANK('C2'!AF21),"",'C2'!AF21)</f>
        <v/>
      </c>
      <c r="J47" s="80" t="s">
        <v>384</v>
      </c>
      <c r="K47" s="187" t="str">
        <f>IF(AND(ISBLANK('C2'!AB21),$L$47&lt;&gt;"Z"),"",'C2'!AB21)</f>
        <v/>
      </c>
      <c r="L47" s="187" t="str">
        <f>IF(ISBLANK('C2'!AC21),"",'C2'!AC21)</f>
        <v/>
      </c>
      <c r="M47" s="77" t="str">
        <f t="shared" si="2"/>
        <v>OK</v>
      </c>
      <c r="N47" s="78"/>
    </row>
    <row r="48" spans="1:14" ht="34.5" hidden="1">
      <c r="A48" s="79" t="s">
        <v>2582</v>
      </c>
      <c r="B48" s="185" t="s">
        <v>2642</v>
      </c>
      <c r="C48" s="186" t="s">
        <v>76</v>
      </c>
      <c r="D48" s="188" t="s">
        <v>397</v>
      </c>
      <c r="E48" s="186" t="s">
        <v>384</v>
      </c>
      <c r="F48" s="186" t="s">
        <v>76</v>
      </c>
      <c r="G48" s="188" t="s">
        <v>431</v>
      </c>
      <c r="H48" s="187" t="str">
        <f>IF(AND(ISBLANK('C2'!AE22),$I$48&lt;&gt;"Z"),"",'C2'!AE22)</f>
        <v/>
      </c>
      <c r="I48" s="187" t="str">
        <f>IF(ISBLANK('C2'!AF22),"",'C2'!AF22)</f>
        <v/>
      </c>
      <c r="J48" s="80" t="s">
        <v>384</v>
      </c>
      <c r="K48" s="187" t="str">
        <f>IF(AND(ISBLANK('C2'!AB22),$L$48&lt;&gt;"Z"),"",'C2'!AB22)</f>
        <v/>
      </c>
      <c r="L48" s="187" t="str">
        <f>IF(ISBLANK('C2'!AC22),"",'C2'!AC22)</f>
        <v/>
      </c>
      <c r="M48" s="77" t="str">
        <f t="shared" si="2"/>
        <v>OK</v>
      </c>
      <c r="N48" s="78"/>
    </row>
    <row r="49" spans="1:14" ht="34.5" hidden="1">
      <c r="A49" s="79" t="s">
        <v>2582</v>
      </c>
      <c r="B49" s="185" t="s">
        <v>2643</v>
      </c>
      <c r="C49" s="186" t="s">
        <v>76</v>
      </c>
      <c r="D49" s="188" t="s">
        <v>449</v>
      </c>
      <c r="E49" s="186" t="s">
        <v>384</v>
      </c>
      <c r="F49" s="186" t="s">
        <v>76</v>
      </c>
      <c r="G49" s="188" t="s">
        <v>432</v>
      </c>
      <c r="H49" s="187" t="str">
        <f>IF(AND(ISBLANK('C2'!AE23),$I$49&lt;&gt;"Z"),"",'C2'!AE23)</f>
        <v/>
      </c>
      <c r="I49" s="187" t="str">
        <f>IF(ISBLANK('C2'!AF23),"",'C2'!AF23)</f>
        <v/>
      </c>
      <c r="J49" s="80" t="s">
        <v>384</v>
      </c>
      <c r="K49" s="187" t="str">
        <f>IF(AND(ISBLANK('C2'!AB23),$L$49&lt;&gt;"Z"),"",'C2'!AB23)</f>
        <v/>
      </c>
      <c r="L49" s="187" t="str">
        <f>IF(ISBLANK('C2'!AC23),"",'C2'!AC23)</f>
        <v/>
      </c>
      <c r="M49" s="77" t="str">
        <f t="shared" si="2"/>
        <v>OK</v>
      </c>
      <c r="N49" s="78"/>
    </row>
    <row r="50" spans="1:14" ht="34.5" hidden="1">
      <c r="A50" s="79" t="s">
        <v>2582</v>
      </c>
      <c r="B50" s="185" t="s">
        <v>2644</v>
      </c>
      <c r="C50" s="186" t="s">
        <v>76</v>
      </c>
      <c r="D50" s="188" t="s">
        <v>465</v>
      </c>
      <c r="E50" s="186" t="s">
        <v>384</v>
      </c>
      <c r="F50" s="186" t="s">
        <v>76</v>
      </c>
      <c r="G50" s="188" t="s">
        <v>433</v>
      </c>
      <c r="H50" s="187" t="str">
        <f>IF(AND(ISBLANK('C2'!AK14),$I$50&lt;&gt;"Z"),"",'C2'!AK14)</f>
        <v/>
      </c>
      <c r="I50" s="187" t="str">
        <f>IF(ISBLANK('C2'!AL14),"",'C2'!AL14)</f>
        <v/>
      </c>
      <c r="J50" s="80" t="s">
        <v>384</v>
      </c>
      <c r="K50" s="187" t="str">
        <f>IF(AND(ISBLANK('C2'!AH14),$L$50&lt;&gt;"Z"),"",'C2'!AH14)</f>
        <v/>
      </c>
      <c r="L50" s="187" t="str">
        <f>IF(ISBLANK('C2'!AI14),"",'C2'!AI14)</f>
        <v/>
      </c>
      <c r="M50" s="77" t="str">
        <f t="shared" si="2"/>
        <v>OK</v>
      </c>
      <c r="N50" s="78"/>
    </row>
    <row r="51" spans="1:14" ht="34.5" hidden="1">
      <c r="A51" s="79" t="s">
        <v>2582</v>
      </c>
      <c r="B51" s="185" t="s">
        <v>2645</v>
      </c>
      <c r="C51" s="186" t="s">
        <v>76</v>
      </c>
      <c r="D51" s="188" t="s">
        <v>467</v>
      </c>
      <c r="E51" s="186" t="s">
        <v>384</v>
      </c>
      <c r="F51" s="186" t="s">
        <v>76</v>
      </c>
      <c r="G51" s="188" t="s">
        <v>435</v>
      </c>
      <c r="H51" s="187" t="str">
        <f>IF(AND(ISBLANK('C2'!AK15),$I$51&lt;&gt;"Z"),"",'C2'!AK15)</f>
        <v/>
      </c>
      <c r="I51" s="187" t="str">
        <f>IF(ISBLANK('C2'!AL15),"",'C2'!AL15)</f>
        <v/>
      </c>
      <c r="J51" s="80" t="s">
        <v>384</v>
      </c>
      <c r="K51" s="187" t="str">
        <f>IF(AND(ISBLANK('C2'!AH15),$L$51&lt;&gt;"Z"),"",'C2'!AH15)</f>
        <v/>
      </c>
      <c r="L51" s="187" t="str">
        <f>IF(ISBLANK('C2'!AI15),"",'C2'!AI15)</f>
        <v/>
      </c>
      <c r="M51" s="77" t="str">
        <f t="shared" si="2"/>
        <v>OK</v>
      </c>
      <c r="N51" s="78"/>
    </row>
    <row r="52" spans="1:14" ht="34.5" hidden="1">
      <c r="A52" s="79" t="s">
        <v>2582</v>
      </c>
      <c r="B52" s="185" t="s">
        <v>2646</v>
      </c>
      <c r="C52" s="186" t="s">
        <v>76</v>
      </c>
      <c r="D52" s="188" t="s">
        <v>469</v>
      </c>
      <c r="E52" s="186" t="s">
        <v>384</v>
      </c>
      <c r="F52" s="186" t="s">
        <v>76</v>
      </c>
      <c r="G52" s="188" t="s">
        <v>437</v>
      </c>
      <c r="H52" s="187" t="str">
        <f>IF(AND(ISBLANK('C2'!AK16),$I$52&lt;&gt;"Z"),"",'C2'!AK16)</f>
        <v/>
      </c>
      <c r="I52" s="187" t="str">
        <f>IF(ISBLANK('C2'!AL16),"",'C2'!AL16)</f>
        <v/>
      </c>
      <c r="J52" s="80" t="s">
        <v>384</v>
      </c>
      <c r="K52" s="187" t="str">
        <f>IF(AND(ISBLANK('C2'!AH16),$L$52&lt;&gt;"Z"),"",'C2'!AH16)</f>
        <v/>
      </c>
      <c r="L52" s="187" t="str">
        <f>IF(ISBLANK('C2'!AI16),"",'C2'!AI16)</f>
        <v/>
      </c>
      <c r="M52" s="77" t="str">
        <f t="shared" si="2"/>
        <v>OK</v>
      </c>
      <c r="N52" s="78"/>
    </row>
    <row r="53" spans="1:14" ht="34.5" hidden="1">
      <c r="A53" s="79" t="s">
        <v>2582</v>
      </c>
      <c r="B53" s="185" t="s">
        <v>2647</v>
      </c>
      <c r="C53" s="186" t="s">
        <v>76</v>
      </c>
      <c r="D53" s="188" t="s">
        <v>865</v>
      </c>
      <c r="E53" s="186" t="s">
        <v>384</v>
      </c>
      <c r="F53" s="186" t="s">
        <v>76</v>
      </c>
      <c r="G53" s="188" t="s">
        <v>439</v>
      </c>
      <c r="H53" s="187" t="str">
        <f>IF(AND(ISBLANK('C2'!AK17),$I$53&lt;&gt;"Z"),"",'C2'!AK17)</f>
        <v/>
      </c>
      <c r="I53" s="187" t="str">
        <f>IF(ISBLANK('C2'!AL17),"",'C2'!AL17)</f>
        <v/>
      </c>
      <c r="J53" s="80" t="s">
        <v>384</v>
      </c>
      <c r="K53" s="187" t="str">
        <f>IF(AND(ISBLANK('C2'!AH17),$L$53&lt;&gt;"Z"),"",'C2'!AH17)</f>
        <v/>
      </c>
      <c r="L53" s="187" t="str">
        <f>IF(ISBLANK('C2'!AI17),"",'C2'!AI17)</f>
        <v/>
      </c>
      <c r="M53" s="77" t="str">
        <f t="shared" si="2"/>
        <v>OK</v>
      </c>
      <c r="N53" s="78"/>
    </row>
    <row r="54" spans="1:14" ht="34.5" hidden="1">
      <c r="A54" s="79" t="s">
        <v>2582</v>
      </c>
      <c r="B54" s="185" t="s">
        <v>2648</v>
      </c>
      <c r="C54" s="186" t="s">
        <v>76</v>
      </c>
      <c r="D54" s="188" t="s">
        <v>867</v>
      </c>
      <c r="E54" s="186" t="s">
        <v>384</v>
      </c>
      <c r="F54" s="186" t="s">
        <v>76</v>
      </c>
      <c r="G54" s="188" t="s">
        <v>441</v>
      </c>
      <c r="H54" s="187" t="str">
        <f>IF(AND(ISBLANK('C2'!AK18),$I$54&lt;&gt;"Z"),"",'C2'!AK18)</f>
        <v/>
      </c>
      <c r="I54" s="187" t="str">
        <f>IF(ISBLANK('C2'!AL18),"",'C2'!AL18)</f>
        <v/>
      </c>
      <c r="J54" s="80" t="s">
        <v>384</v>
      </c>
      <c r="K54" s="187" t="str">
        <f>IF(AND(ISBLANK('C2'!AH18),$L$54&lt;&gt;"Z"),"",'C2'!AH18)</f>
        <v/>
      </c>
      <c r="L54" s="187" t="str">
        <f>IF(ISBLANK('C2'!AI18),"",'C2'!AI18)</f>
        <v/>
      </c>
      <c r="M54" s="77" t="str">
        <f t="shared" si="2"/>
        <v>OK</v>
      </c>
      <c r="N54" s="78"/>
    </row>
    <row r="55" spans="1:14" ht="34.5" hidden="1">
      <c r="A55" s="79" t="s">
        <v>2582</v>
      </c>
      <c r="B55" s="185" t="s">
        <v>2649</v>
      </c>
      <c r="C55" s="186" t="s">
        <v>76</v>
      </c>
      <c r="D55" s="188" t="s">
        <v>869</v>
      </c>
      <c r="E55" s="186" t="s">
        <v>384</v>
      </c>
      <c r="F55" s="186" t="s">
        <v>76</v>
      </c>
      <c r="G55" s="188" t="s">
        <v>443</v>
      </c>
      <c r="H55" s="187" t="str">
        <f>IF(AND(ISBLANK('C2'!AK19),$I$55&lt;&gt;"Z"),"",'C2'!AK19)</f>
        <v/>
      </c>
      <c r="I55" s="187" t="str">
        <f>IF(ISBLANK('C2'!AL19),"",'C2'!AL19)</f>
        <v/>
      </c>
      <c r="J55" s="80" t="s">
        <v>384</v>
      </c>
      <c r="K55" s="187" t="str">
        <f>IF(AND(ISBLANK('C2'!AH19),$L$55&lt;&gt;"Z"),"",'C2'!AH19)</f>
        <v/>
      </c>
      <c r="L55" s="187" t="str">
        <f>IF(ISBLANK('C2'!AI19),"",'C2'!AI19)</f>
        <v/>
      </c>
      <c r="M55" s="77" t="str">
        <f t="shared" si="2"/>
        <v>OK</v>
      </c>
      <c r="N55" s="78"/>
    </row>
    <row r="56" spans="1:14" ht="34.5" hidden="1">
      <c r="A56" s="79" t="s">
        <v>2582</v>
      </c>
      <c r="B56" s="185" t="s">
        <v>2650</v>
      </c>
      <c r="C56" s="186" t="s">
        <v>76</v>
      </c>
      <c r="D56" s="188" t="s">
        <v>420</v>
      </c>
      <c r="E56" s="186" t="s">
        <v>384</v>
      </c>
      <c r="F56" s="186" t="s">
        <v>76</v>
      </c>
      <c r="G56" s="188" t="s">
        <v>445</v>
      </c>
      <c r="H56" s="187" t="str">
        <f>IF(AND(ISBLANK('C2'!AK20),$I$56&lt;&gt;"Z"),"",'C2'!AK20)</f>
        <v/>
      </c>
      <c r="I56" s="187" t="str">
        <f>IF(ISBLANK('C2'!AL20),"",'C2'!AL20)</f>
        <v/>
      </c>
      <c r="J56" s="80" t="s">
        <v>384</v>
      </c>
      <c r="K56" s="187" t="str">
        <f>IF(AND(ISBLANK('C2'!AH20),$L$56&lt;&gt;"Z"),"",'C2'!AH20)</f>
        <v/>
      </c>
      <c r="L56" s="187" t="str">
        <f>IF(ISBLANK('C2'!AI20),"",'C2'!AI20)</f>
        <v/>
      </c>
      <c r="M56" s="77" t="str">
        <f t="shared" si="2"/>
        <v>OK</v>
      </c>
      <c r="N56" s="78"/>
    </row>
    <row r="57" spans="1:14" ht="34.5" hidden="1">
      <c r="A57" s="79" t="s">
        <v>2582</v>
      </c>
      <c r="B57" s="185" t="s">
        <v>2651</v>
      </c>
      <c r="C57" s="186" t="s">
        <v>76</v>
      </c>
      <c r="D57" s="188" t="s">
        <v>410</v>
      </c>
      <c r="E57" s="186" t="s">
        <v>384</v>
      </c>
      <c r="F57" s="186" t="s">
        <v>76</v>
      </c>
      <c r="G57" s="188" t="s">
        <v>446</v>
      </c>
      <c r="H57" s="187" t="str">
        <f>IF(AND(ISBLANK('C2'!AK21),$I$57&lt;&gt;"Z"),"",'C2'!AK21)</f>
        <v/>
      </c>
      <c r="I57" s="187" t="str">
        <f>IF(ISBLANK('C2'!AL21),"",'C2'!AL21)</f>
        <v/>
      </c>
      <c r="J57" s="80" t="s">
        <v>384</v>
      </c>
      <c r="K57" s="187" t="str">
        <f>IF(AND(ISBLANK('C2'!AH21),$L$57&lt;&gt;"Z"),"",'C2'!AH21)</f>
        <v/>
      </c>
      <c r="L57" s="187" t="str">
        <f>IF(ISBLANK('C2'!AI21),"",'C2'!AI21)</f>
        <v/>
      </c>
      <c r="M57" s="77" t="str">
        <f t="shared" si="2"/>
        <v>OK</v>
      </c>
      <c r="N57" s="78"/>
    </row>
    <row r="58" spans="1:14" ht="34.5" hidden="1">
      <c r="A58" s="79" t="s">
        <v>2582</v>
      </c>
      <c r="B58" s="185" t="s">
        <v>2652</v>
      </c>
      <c r="C58" s="186" t="s">
        <v>76</v>
      </c>
      <c r="D58" s="188" t="s">
        <v>399</v>
      </c>
      <c r="E58" s="186" t="s">
        <v>384</v>
      </c>
      <c r="F58" s="186" t="s">
        <v>76</v>
      </c>
      <c r="G58" s="188" t="s">
        <v>447</v>
      </c>
      <c r="H58" s="187" t="str">
        <f>IF(AND(ISBLANK('C2'!AK22),$I$58&lt;&gt;"Z"),"",'C2'!AK22)</f>
        <v/>
      </c>
      <c r="I58" s="187" t="str">
        <f>IF(ISBLANK('C2'!AL22),"",'C2'!AL22)</f>
        <v/>
      </c>
      <c r="J58" s="80" t="s">
        <v>384</v>
      </c>
      <c r="K58" s="187" t="str">
        <f>IF(AND(ISBLANK('C2'!AH22),$L$58&lt;&gt;"Z"),"",'C2'!AH22)</f>
        <v/>
      </c>
      <c r="L58" s="187" t="str">
        <f>IF(ISBLANK('C2'!AI22),"",'C2'!AI22)</f>
        <v/>
      </c>
      <c r="M58" s="77" t="str">
        <f t="shared" si="2"/>
        <v>OK</v>
      </c>
      <c r="N58" s="78"/>
    </row>
    <row r="59" spans="1:14" ht="34.5" hidden="1">
      <c r="A59" s="79" t="s">
        <v>2582</v>
      </c>
      <c r="B59" s="185" t="s">
        <v>2653</v>
      </c>
      <c r="C59" s="186" t="s">
        <v>76</v>
      </c>
      <c r="D59" s="188" t="s">
        <v>456</v>
      </c>
      <c r="E59" s="186" t="s">
        <v>384</v>
      </c>
      <c r="F59" s="186" t="s">
        <v>76</v>
      </c>
      <c r="G59" s="188" t="s">
        <v>448</v>
      </c>
      <c r="H59" s="187" t="str">
        <f>IF(AND(ISBLANK('C2'!AK23),$I$59&lt;&gt;"Z"),"",'C2'!AK23)</f>
        <v/>
      </c>
      <c r="I59" s="187" t="str">
        <f>IF(ISBLANK('C2'!AL23),"",'C2'!AL23)</f>
        <v/>
      </c>
      <c r="J59" s="80" t="s">
        <v>384</v>
      </c>
      <c r="K59" s="187" t="str">
        <f>IF(AND(ISBLANK('C2'!AH23),$L$59&lt;&gt;"Z"),"",'C2'!AH23)</f>
        <v/>
      </c>
      <c r="L59" s="187" t="str">
        <f>IF(ISBLANK('C2'!AI23),"",'C2'!AI23)</f>
        <v/>
      </c>
      <c r="M59" s="77" t="str">
        <f t="shared" si="2"/>
        <v>OK</v>
      </c>
      <c r="N59" s="78"/>
    </row>
    <row r="60" spans="1:14" ht="23.25" hidden="1">
      <c r="A60" s="79" t="s">
        <v>2583</v>
      </c>
      <c r="B60" s="185" t="s">
        <v>450</v>
      </c>
      <c r="C60" s="186" t="s">
        <v>76</v>
      </c>
      <c r="D60" s="188" t="s">
        <v>451</v>
      </c>
      <c r="E60" s="186" t="s">
        <v>384</v>
      </c>
      <c r="F60" s="186" t="s">
        <v>76</v>
      </c>
      <c r="G60" s="188" t="s">
        <v>391</v>
      </c>
      <c r="H60" s="187" t="str">
        <f>IF(AND(ISBLANK('C2'!V23),$I$60&lt;&gt;"Z"),"",'C2'!V23)</f>
        <v/>
      </c>
      <c r="I60" s="187" t="str">
        <f>IF(ISBLANK('C2'!W23),"",'C2'!W23)</f>
        <v/>
      </c>
      <c r="J60" s="80" t="s">
        <v>384</v>
      </c>
      <c r="K60" s="187" t="str">
        <f>IF(AND(ISBLANK('C2'!V22),$L$60&lt;&gt;"Z"),"",'C2'!V22)</f>
        <v/>
      </c>
      <c r="L60" s="187" t="str">
        <f>IF(ISBLANK('C2'!W22),"",'C2'!W22)</f>
        <v/>
      </c>
      <c r="M60" s="77" t="str">
        <f t="shared" si="2"/>
        <v>OK</v>
      </c>
      <c r="N60" s="78"/>
    </row>
    <row r="61" spans="1:14" ht="23.25" hidden="1">
      <c r="A61" s="79" t="s">
        <v>2583</v>
      </c>
      <c r="B61" s="185" t="s">
        <v>452</v>
      </c>
      <c r="C61" s="186" t="s">
        <v>76</v>
      </c>
      <c r="D61" s="188" t="s">
        <v>432</v>
      </c>
      <c r="E61" s="186" t="s">
        <v>384</v>
      </c>
      <c r="F61" s="186" t="s">
        <v>76</v>
      </c>
      <c r="G61" s="188" t="s">
        <v>431</v>
      </c>
      <c r="H61" s="187" t="str">
        <f>IF(AND(ISBLANK('C2'!AB23),$I$61&lt;&gt;"Z"),"",'C2'!AB23)</f>
        <v/>
      </c>
      <c r="I61" s="187" t="str">
        <f>IF(ISBLANK('C2'!AC23),"",'C2'!AC23)</f>
        <v/>
      </c>
      <c r="J61" s="80" t="s">
        <v>384</v>
      </c>
      <c r="K61" s="187" t="str">
        <f>IF(AND(ISBLANK('C2'!AB22),$L$61&lt;&gt;"Z"),"",'C2'!AB22)</f>
        <v/>
      </c>
      <c r="L61" s="187" t="str">
        <f>IF(ISBLANK('C2'!AC22),"",'C2'!AC22)</f>
        <v/>
      </c>
      <c r="M61" s="77" t="str">
        <f t="shared" si="2"/>
        <v>OK</v>
      </c>
      <c r="N61" s="78"/>
    </row>
    <row r="62" spans="1:14" ht="23.25" hidden="1">
      <c r="A62" s="79" t="s">
        <v>2583</v>
      </c>
      <c r="B62" s="185" t="s">
        <v>453</v>
      </c>
      <c r="C62" s="186" t="s">
        <v>76</v>
      </c>
      <c r="D62" s="188" t="s">
        <v>449</v>
      </c>
      <c r="E62" s="186" t="s">
        <v>384</v>
      </c>
      <c r="F62" s="186" t="s">
        <v>76</v>
      </c>
      <c r="G62" s="188" t="s">
        <v>397</v>
      </c>
      <c r="H62" s="187" t="str">
        <f>IF(AND(ISBLANK('C2'!AE23),$I$62&lt;&gt;"Z"),"",'C2'!AE23)</f>
        <v/>
      </c>
      <c r="I62" s="187" t="str">
        <f>IF(ISBLANK('C2'!AF23),"",'C2'!AF23)</f>
        <v/>
      </c>
      <c r="J62" s="80" t="s">
        <v>384</v>
      </c>
      <c r="K62" s="187" t="str">
        <f>IF(AND(ISBLANK('C2'!AE22),$L$62&lt;&gt;"Z"),"",'C2'!AE22)</f>
        <v/>
      </c>
      <c r="L62" s="187" t="str">
        <f>IF(ISBLANK('C2'!AF22),"",'C2'!AF22)</f>
        <v/>
      </c>
      <c r="M62" s="77" t="str">
        <f t="shared" si="2"/>
        <v>OK</v>
      </c>
      <c r="N62" s="78"/>
    </row>
    <row r="63" spans="1:14" ht="23.25" hidden="1">
      <c r="A63" s="79" t="s">
        <v>2583</v>
      </c>
      <c r="B63" s="185" t="s">
        <v>454</v>
      </c>
      <c r="C63" s="186" t="s">
        <v>76</v>
      </c>
      <c r="D63" s="188" t="s">
        <v>448</v>
      </c>
      <c r="E63" s="186" t="s">
        <v>384</v>
      </c>
      <c r="F63" s="186" t="s">
        <v>76</v>
      </c>
      <c r="G63" s="188" t="s">
        <v>447</v>
      </c>
      <c r="H63" s="187" t="str">
        <f>IF(AND(ISBLANK('C2'!AH23),$I$63&lt;&gt;"Z"),"",'C2'!AH23)</f>
        <v/>
      </c>
      <c r="I63" s="187" t="str">
        <f>IF(ISBLANK('C2'!AI23),"",'C2'!AI23)</f>
        <v/>
      </c>
      <c r="J63" s="80" t="s">
        <v>384</v>
      </c>
      <c r="K63" s="187" t="str">
        <f>IF(AND(ISBLANK('C2'!AH22),$L$63&lt;&gt;"Z"),"",'C2'!AH22)</f>
        <v/>
      </c>
      <c r="L63" s="187" t="str">
        <f>IF(ISBLANK('C2'!AI22),"",'C2'!AI22)</f>
        <v/>
      </c>
      <c r="M63" s="77" t="str">
        <f t="shared" si="2"/>
        <v>OK</v>
      </c>
      <c r="N63" s="78"/>
    </row>
    <row r="64" spans="1:14" ht="23.25" hidden="1">
      <c r="A64" s="79" t="s">
        <v>2583</v>
      </c>
      <c r="B64" s="185" t="s">
        <v>455</v>
      </c>
      <c r="C64" s="186" t="s">
        <v>76</v>
      </c>
      <c r="D64" s="188" t="s">
        <v>456</v>
      </c>
      <c r="E64" s="186" t="s">
        <v>384</v>
      </c>
      <c r="F64" s="186" t="s">
        <v>76</v>
      </c>
      <c r="G64" s="188" t="s">
        <v>399</v>
      </c>
      <c r="H64" s="187" t="str">
        <f>IF(AND(ISBLANK('C2'!AK23),$I$64&lt;&gt;"Z"),"",'C2'!AK23)</f>
        <v/>
      </c>
      <c r="I64" s="187" t="str">
        <f>IF(ISBLANK('C2'!AL23),"",'C2'!AL23)</f>
        <v/>
      </c>
      <c r="J64" s="80" t="s">
        <v>384</v>
      </c>
      <c r="K64" s="187" t="str">
        <f>IF(AND(ISBLANK('C2'!AK22),$L$64&lt;&gt;"Z"),"",'C2'!AK22)</f>
        <v/>
      </c>
      <c r="L64" s="187" t="str">
        <f>IF(ISBLANK('C2'!AL22),"",'C2'!AL22)</f>
        <v/>
      </c>
      <c r="M64" s="77" t="str">
        <f t="shared" si="2"/>
        <v>OK</v>
      </c>
      <c r="N64" s="78"/>
    </row>
    <row r="65" spans="1:14" ht="23.25" hidden="1">
      <c r="A65" s="79" t="s">
        <v>2583</v>
      </c>
      <c r="B65" s="185" t="s">
        <v>457</v>
      </c>
      <c r="C65" s="186" t="s">
        <v>76</v>
      </c>
      <c r="D65" s="188" t="s">
        <v>458</v>
      </c>
      <c r="E65" s="186" t="s">
        <v>384</v>
      </c>
      <c r="F65" s="186" t="s">
        <v>76</v>
      </c>
      <c r="G65" s="188" t="s">
        <v>393</v>
      </c>
      <c r="H65" s="187" t="str">
        <f>IF(AND(ISBLANK('C2'!AN23),$I$65&lt;&gt;"Z"),"",'C2'!AN23)</f>
        <v/>
      </c>
      <c r="I65" s="187" t="str">
        <f>IF(ISBLANK('C2'!AO23),"",'C2'!AO23)</f>
        <v/>
      </c>
      <c r="J65" s="80" t="s">
        <v>384</v>
      </c>
      <c r="K65" s="187" t="str">
        <f>IF(AND(ISBLANK('C2'!AN22),$L$65&lt;&gt;"Z"),"",'C2'!AN22)</f>
        <v/>
      </c>
      <c r="L65" s="187" t="str">
        <f>IF(ISBLANK('C2'!AO22),"",'C2'!AO22)</f>
        <v/>
      </c>
      <c r="M65" s="77" t="str">
        <f t="shared" si="2"/>
        <v>OK</v>
      </c>
      <c r="N65" s="78"/>
    </row>
    <row r="66" spans="1:14" ht="23.25" hidden="1">
      <c r="A66" s="79" t="s">
        <v>2583</v>
      </c>
      <c r="B66" s="185" t="s">
        <v>2654</v>
      </c>
      <c r="C66" s="186" t="s">
        <v>76</v>
      </c>
      <c r="D66" s="188" t="s">
        <v>2655</v>
      </c>
      <c r="E66" s="186" t="s">
        <v>384</v>
      </c>
      <c r="F66" s="186" t="s">
        <v>76</v>
      </c>
      <c r="G66" s="188" t="s">
        <v>2611</v>
      </c>
      <c r="H66" s="187" t="str">
        <f>IF(AND(ISBLANK('C2'!AQ23),$I$66&lt;&gt;"Z"),"",'C2'!AQ23)</f>
        <v/>
      </c>
      <c r="I66" s="187" t="str">
        <f>IF(ISBLANK('C2'!AR23),"",'C2'!AR23)</f>
        <v/>
      </c>
      <c r="J66" s="80" t="s">
        <v>384</v>
      </c>
      <c r="K66" s="187" t="str">
        <f>IF(AND(ISBLANK('C2'!AQ22),$L$66&lt;&gt;"Z"),"",'C2'!AQ22)</f>
        <v/>
      </c>
      <c r="L66" s="187" t="str">
        <f>IF(ISBLANK('C2'!AR22),"",'C2'!AR22)</f>
        <v/>
      </c>
      <c r="M66" s="77" t="str">
        <f t="shared" si="2"/>
        <v>OK</v>
      </c>
      <c r="N66" s="78"/>
    </row>
    <row r="67" spans="1:14" ht="45.75" hidden="1">
      <c r="A67" s="79" t="s">
        <v>2584</v>
      </c>
      <c r="B67" s="185" t="s">
        <v>459</v>
      </c>
      <c r="C67" s="186" t="s">
        <v>80</v>
      </c>
      <c r="D67" s="188" t="s">
        <v>433</v>
      </c>
      <c r="E67" s="186" t="s">
        <v>384</v>
      </c>
      <c r="F67" s="186" t="s">
        <v>80</v>
      </c>
      <c r="G67" s="188" t="s">
        <v>385</v>
      </c>
      <c r="H67" s="187" t="str">
        <f>IF(AND(ISBLANK('C4'!AH14),$I$67&lt;&gt;"Z"),"",'C4'!AH14)</f>
        <v/>
      </c>
      <c r="I67" s="187" t="str">
        <f>IF(ISBLANK('C4'!AI14),"",'C4'!AI14)</f>
        <v/>
      </c>
      <c r="J67" s="80" t="s">
        <v>384</v>
      </c>
      <c r="K67" s="187" t="str">
        <f>IF(AND(ISBLANK('C4'!V14),$L$67&lt;&gt;"Z"),"",'C4'!V14)</f>
        <v/>
      </c>
      <c r="L67" s="187" t="str">
        <f>IF(ISBLANK('C4'!W14),"",'C4'!W14)</f>
        <v/>
      </c>
      <c r="M67" s="77" t="str">
        <f t="shared" si="2"/>
        <v>OK</v>
      </c>
      <c r="N67" s="78"/>
    </row>
    <row r="68" spans="1:14" ht="45.75" hidden="1">
      <c r="A68" s="79" t="s">
        <v>2584</v>
      </c>
      <c r="B68" s="185" t="s">
        <v>460</v>
      </c>
      <c r="C68" s="186" t="s">
        <v>80</v>
      </c>
      <c r="D68" s="188" t="s">
        <v>435</v>
      </c>
      <c r="E68" s="186" t="s">
        <v>384</v>
      </c>
      <c r="F68" s="186" t="s">
        <v>80</v>
      </c>
      <c r="G68" s="188" t="s">
        <v>461</v>
      </c>
      <c r="H68" s="187" t="str">
        <f>IF(AND(ISBLANK('C4'!AH15),$I$68&lt;&gt;"Z"),"",'C4'!AH15)</f>
        <v/>
      </c>
      <c r="I68" s="187" t="str">
        <f>IF(ISBLANK('C4'!AI15),"",'C4'!AI15)</f>
        <v/>
      </c>
      <c r="J68" s="80" t="s">
        <v>384</v>
      </c>
      <c r="K68" s="187" t="str">
        <f>IF(AND(ISBLANK('C4'!V15),$L$68&lt;&gt;"Z"),"",'C4'!V15)</f>
        <v/>
      </c>
      <c r="L68" s="187" t="str">
        <f>IF(ISBLANK('C4'!W15),"",'C4'!W15)</f>
        <v/>
      </c>
      <c r="M68" s="77" t="str">
        <f t="shared" si="2"/>
        <v>OK</v>
      </c>
      <c r="N68" s="78"/>
    </row>
    <row r="69" spans="1:14" ht="45.75" hidden="1">
      <c r="A69" s="79" t="s">
        <v>2584</v>
      </c>
      <c r="B69" s="185" t="s">
        <v>462</v>
      </c>
      <c r="C69" s="186" t="s">
        <v>80</v>
      </c>
      <c r="D69" s="188" t="s">
        <v>437</v>
      </c>
      <c r="E69" s="186" t="s">
        <v>384</v>
      </c>
      <c r="F69" s="186" t="s">
        <v>80</v>
      </c>
      <c r="G69" s="188" t="s">
        <v>463</v>
      </c>
      <c r="H69" s="187" t="str">
        <f>IF(AND(ISBLANK('C4'!AH16),$I$69&lt;&gt;"Z"),"",'C4'!AH16)</f>
        <v/>
      </c>
      <c r="I69" s="187" t="str">
        <f>IF(ISBLANK('C4'!AI16),"",'C4'!AI16)</f>
        <v/>
      </c>
      <c r="J69" s="80" t="s">
        <v>384</v>
      </c>
      <c r="K69" s="187" t="str">
        <f>IF(AND(ISBLANK('C4'!V16),$L$69&lt;&gt;"Z"),"",'C4'!V16)</f>
        <v/>
      </c>
      <c r="L69" s="187" t="str">
        <f>IF(ISBLANK('C4'!W16),"",'C4'!W16)</f>
        <v/>
      </c>
      <c r="M69" s="77" t="str">
        <f t="shared" si="2"/>
        <v>OK</v>
      </c>
      <c r="N69" s="78"/>
    </row>
    <row r="70" spans="1:14" ht="45.75" hidden="1">
      <c r="A70" s="79" t="s">
        <v>2584</v>
      </c>
      <c r="B70" s="185" t="s">
        <v>464</v>
      </c>
      <c r="C70" s="186" t="s">
        <v>80</v>
      </c>
      <c r="D70" s="188" t="s">
        <v>465</v>
      </c>
      <c r="E70" s="186" t="s">
        <v>384</v>
      </c>
      <c r="F70" s="186" t="s">
        <v>80</v>
      </c>
      <c r="G70" s="188" t="s">
        <v>423</v>
      </c>
      <c r="H70" s="187" t="str">
        <f>IF(AND(ISBLANK('C4'!AK14),$I$70&lt;&gt;"Z"),"",'C4'!AK14)</f>
        <v/>
      </c>
      <c r="I70" s="187" t="str">
        <f>IF(ISBLANK('C4'!AL14),"",'C4'!AL14)</f>
        <v/>
      </c>
      <c r="J70" s="80" t="s">
        <v>384</v>
      </c>
      <c r="K70" s="187" t="str">
        <f>IF(AND(ISBLANK('C4'!Y14),$L$70&lt;&gt;"Z"),"",'C4'!Y14)</f>
        <v/>
      </c>
      <c r="L70" s="187" t="str">
        <f>IF(ISBLANK('C4'!Z14),"",'C4'!Z14)</f>
        <v/>
      </c>
      <c r="M70" s="77" t="str">
        <f t="shared" si="2"/>
        <v>OK</v>
      </c>
      <c r="N70" s="78"/>
    </row>
    <row r="71" spans="1:14" ht="45.75" hidden="1">
      <c r="A71" s="79" t="s">
        <v>2584</v>
      </c>
      <c r="B71" s="185" t="s">
        <v>466</v>
      </c>
      <c r="C71" s="186" t="s">
        <v>80</v>
      </c>
      <c r="D71" s="188" t="s">
        <v>467</v>
      </c>
      <c r="E71" s="186" t="s">
        <v>384</v>
      </c>
      <c r="F71" s="186" t="s">
        <v>80</v>
      </c>
      <c r="G71" s="188" t="s">
        <v>352</v>
      </c>
      <c r="H71" s="187" t="str">
        <f>IF(AND(ISBLANK('C4'!AK15),$I$71&lt;&gt;"Z"),"",'C4'!AK15)</f>
        <v/>
      </c>
      <c r="I71" s="187" t="str">
        <f>IF(ISBLANK('C4'!AL15),"",'C4'!AL15)</f>
        <v/>
      </c>
      <c r="J71" s="80" t="s">
        <v>384</v>
      </c>
      <c r="K71" s="187" t="str">
        <f>IF(AND(ISBLANK('C4'!Y15),$L$71&lt;&gt;"Z"),"",'C4'!Y15)</f>
        <v/>
      </c>
      <c r="L71" s="187" t="str">
        <f>IF(ISBLANK('C4'!Z15),"",'C4'!Z15)</f>
        <v/>
      </c>
      <c r="M71" s="77" t="str">
        <f t="shared" si="2"/>
        <v>OK</v>
      </c>
      <c r="N71" s="78"/>
    </row>
    <row r="72" spans="1:14" ht="45.75" hidden="1">
      <c r="A72" s="79" t="s">
        <v>2584</v>
      </c>
      <c r="B72" s="185" t="s">
        <v>468</v>
      </c>
      <c r="C72" s="186" t="s">
        <v>80</v>
      </c>
      <c r="D72" s="188" t="s">
        <v>469</v>
      </c>
      <c r="E72" s="186" t="s">
        <v>384</v>
      </c>
      <c r="F72" s="186" t="s">
        <v>80</v>
      </c>
      <c r="G72" s="188" t="s">
        <v>81</v>
      </c>
      <c r="H72" s="187" t="str">
        <f>IF(AND(ISBLANK('C4'!AK16),$I$72&lt;&gt;"Z"),"",'C4'!AK16)</f>
        <v/>
      </c>
      <c r="I72" s="187" t="str">
        <f>IF(ISBLANK('C4'!AL16),"",'C4'!AL16)</f>
        <v/>
      </c>
      <c r="J72" s="80" t="s">
        <v>384</v>
      </c>
      <c r="K72" s="187" t="str">
        <f>IF(AND(ISBLANK('C4'!Y16),$L$72&lt;&gt;"Z"),"",'C4'!Y16)</f>
        <v/>
      </c>
      <c r="L72" s="187" t="str">
        <f>IF(ISBLANK('C4'!Z16),"",'C4'!Z16)</f>
        <v/>
      </c>
      <c r="M72" s="77" t="str">
        <f t="shared" si="2"/>
        <v>OK</v>
      </c>
      <c r="N72" s="78"/>
    </row>
    <row r="73" spans="1:14" ht="45.75" hidden="1">
      <c r="A73" s="79" t="s">
        <v>2584</v>
      </c>
      <c r="B73" s="185" t="s">
        <v>470</v>
      </c>
      <c r="C73" s="186" t="s">
        <v>80</v>
      </c>
      <c r="D73" s="188" t="s">
        <v>471</v>
      </c>
      <c r="E73" s="186" t="s">
        <v>384</v>
      </c>
      <c r="F73" s="186" t="s">
        <v>80</v>
      </c>
      <c r="G73" s="188" t="s">
        <v>422</v>
      </c>
      <c r="H73" s="187" t="str">
        <f>IF(AND(ISBLANK('C4'!AN14),$I$73&lt;&gt;"Z"),"",'C4'!AN14)</f>
        <v/>
      </c>
      <c r="I73" s="187" t="str">
        <f>IF(ISBLANK('C4'!AO14),"",'C4'!AO14)</f>
        <v/>
      </c>
      <c r="J73" s="80" t="s">
        <v>384</v>
      </c>
      <c r="K73" s="187" t="str">
        <f>IF(AND(ISBLANK('C4'!AB14),$L$73&lt;&gt;"Z"),"",'C4'!AB14)</f>
        <v/>
      </c>
      <c r="L73" s="187" t="str">
        <f>IF(ISBLANK('C4'!AC14),"",'C4'!AC14)</f>
        <v/>
      </c>
      <c r="M73" s="77" t="str">
        <f t="shared" si="2"/>
        <v>OK</v>
      </c>
      <c r="N73" s="78"/>
    </row>
    <row r="74" spans="1:14" ht="45.75" hidden="1">
      <c r="A74" s="79" t="s">
        <v>2584</v>
      </c>
      <c r="B74" s="185" t="s">
        <v>472</v>
      </c>
      <c r="C74" s="186" t="s">
        <v>80</v>
      </c>
      <c r="D74" s="188" t="s">
        <v>473</v>
      </c>
      <c r="E74" s="186" t="s">
        <v>384</v>
      </c>
      <c r="F74" s="186" t="s">
        <v>80</v>
      </c>
      <c r="G74" s="188" t="s">
        <v>424</v>
      </c>
      <c r="H74" s="187" t="str">
        <f>IF(AND(ISBLANK('C4'!AN15),$I$74&lt;&gt;"Z"),"",'C4'!AN15)</f>
        <v/>
      </c>
      <c r="I74" s="187" t="str">
        <f>IF(ISBLANK('C4'!AO15),"",'C4'!AO15)</f>
        <v/>
      </c>
      <c r="J74" s="80" t="s">
        <v>384</v>
      </c>
      <c r="K74" s="187" t="str">
        <f>IF(AND(ISBLANK('C4'!AB15),$L$74&lt;&gt;"Z"),"",'C4'!AB15)</f>
        <v/>
      </c>
      <c r="L74" s="187" t="str">
        <f>IF(ISBLANK('C4'!AC15),"",'C4'!AC15)</f>
        <v/>
      </c>
      <c r="M74" s="77" t="str">
        <f t="shared" si="2"/>
        <v>OK</v>
      </c>
      <c r="N74" s="78"/>
    </row>
    <row r="75" spans="1:14" ht="45.75" hidden="1">
      <c r="A75" s="79" t="s">
        <v>2584</v>
      </c>
      <c r="B75" s="185" t="s">
        <v>474</v>
      </c>
      <c r="C75" s="186" t="s">
        <v>80</v>
      </c>
      <c r="D75" s="188" t="s">
        <v>475</v>
      </c>
      <c r="E75" s="186" t="s">
        <v>384</v>
      </c>
      <c r="F75" s="186" t="s">
        <v>80</v>
      </c>
      <c r="G75" s="188" t="s">
        <v>425</v>
      </c>
      <c r="H75" s="187" t="str">
        <f>IF(AND(ISBLANK('C4'!AN16),$I$75&lt;&gt;"Z"),"",'C4'!AN16)</f>
        <v/>
      </c>
      <c r="I75" s="187" t="str">
        <f>IF(ISBLANK('C4'!AO16),"",'C4'!AO16)</f>
        <v/>
      </c>
      <c r="J75" s="80" t="s">
        <v>384</v>
      </c>
      <c r="K75" s="187" t="str">
        <f>IF(AND(ISBLANK('C4'!AB16),$L$75&lt;&gt;"Z"),"",'C4'!AB16)</f>
        <v/>
      </c>
      <c r="L75" s="187" t="str">
        <f>IF(ISBLANK('C4'!AC16),"",'C4'!AC16)</f>
        <v/>
      </c>
      <c r="M75" s="77" t="str">
        <f t="shared" si="2"/>
        <v>OK</v>
      </c>
      <c r="N75" s="78"/>
    </row>
    <row r="76" spans="1:14" ht="23.25" hidden="1">
      <c r="A76" s="79" t="s">
        <v>2585</v>
      </c>
      <c r="B76" s="185" t="s">
        <v>476</v>
      </c>
      <c r="C76" s="186" t="s">
        <v>80</v>
      </c>
      <c r="D76" s="188" t="s">
        <v>463</v>
      </c>
      <c r="E76" s="186" t="s">
        <v>384</v>
      </c>
      <c r="F76" s="186" t="s">
        <v>76</v>
      </c>
      <c r="G76" s="188" t="s">
        <v>391</v>
      </c>
      <c r="H76" s="187" t="str">
        <f>IF(AND(ISBLANK('C4'!V16),$I$76&lt;&gt;"Z"),"",'C4'!V16)</f>
        <v/>
      </c>
      <c r="I76" s="187" t="str">
        <f>IF(ISBLANK('C4'!W16),"",'C4'!W16)</f>
        <v/>
      </c>
      <c r="J76" s="80" t="s">
        <v>384</v>
      </c>
      <c r="K76" s="187" t="str">
        <f>IF(AND(ISBLANK('C2'!V22),$L$76&lt;&gt;"Z"),"",'C2'!V22)</f>
        <v/>
      </c>
      <c r="L76" s="187" t="str">
        <f>IF(ISBLANK('C2'!W22),"",'C2'!W22)</f>
        <v/>
      </c>
      <c r="M76" s="77" t="str">
        <f t="shared" si="2"/>
        <v>OK</v>
      </c>
      <c r="N76" s="78"/>
    </row>
    <row r="77" spans="1:14" ht="23.25" hidden="1">
      <c r="A77" s="79" t="s">
        <v>2585</v>
      </c>
      <c r="B77" s="185" t="s">
        <v>2656</v>
      </c>
      <c r="C77" s="186" t="s">
        <v>80</v>
      </c>
      <c r="D77" s="188" t="s">
        <v>81</v>
      </c>
      <c r="E77" s="186" t="s">
        <v>384</v>
      </c>
      <c r="F77" s="186" t="s">
        <v>76</v>
      </c>
      <c r="G77" s="188" t="s">
        <v>397</v>
      </c>
      <c r="H77" s="187" t="str">
        <f>IF(AND(ISBLANK('C4'!Y16),$I$77&lt;&gt;"Z"),"",'C4'!Y16)</f>
        <v/>
      </c>
      <c r="I77" s="187" t="str">
        <f>IF(ISBLANK('C4'!Z16),"",'C4'!Z16)</f>
        <v/>
      </c>
      <c r="J77" s="80" t="s">
        <v>384</v>
      </c>
      <c r="K77" s="187" t="str">
        <f>IF(AND(ISBLANK('C2'!AE22),$L$77&lt;&gt;"Z"),"",'C2'!AE22)</f>
        <v/>
      </c>
      <c r="L77" s="187" t="str">
        <f>IF(ISBLANK('C2'!AF22),"",'C2'!AF22)</f>
        <v/>
      </c>
      <c r="M77" s="77" t="str">
        <f t="shared" si="2"/>
        <v>OK</v>
      </c>
      <c r="N77" s="78"/>
    </row>
    <row r="78" spans="1:14" ht="23.25" hidden="1">
      <c r="A78" s="79" t="s">
        <v>2585</v>
      </c>
      <c r="B78" s="185" t="s">
        <v>2657</v>
      </c>
      <c r="C78" s="186" t="s">
        <v>80</v>
      </c>
      <c r="D78" s="188" t="s">
        <v>425</v>
      </c>
      <c r="E78" s="186" t="s">
        <v>384</v>
      </c>
      <c r="F78" s="186" t="s">
        <v>76</v>
      </c>
      <c r="G78" s="188" t="s">
        <v>447</v>
      </c>
      <c r="H78" s="187" t="str">
        <f>IF(AND(ISBLANK('C4'!AB16),$I$78&lt;&gt;"Z"),"",'C4'!AB16)</f>
        <v/>
      </c>
      <c r="I78" s="187" t="str">
        <f>IF(ISBLANK('C4'!AC16),"",'C4'!AC16)</f>
        <v/>
      </c>
      <c r="J78" s="80" t="s">
        <v>384</v>
      </c>
      <c r="K78" s="187" t="str">
        <f>IF(AND(ISBLANK('C2'!AH22),$L$78&lt;&gt;"Z"),"",'C2'!AH22)</f>
        <v/>
      </c>
      <c r="L78" s="187" t="str">
        <f>IF(ISBLANK('C2'!AI22),"",'C2'!AI22)</f>
        <v/>
      </c>
      <c r="M78" s="77" t="str">
        <f t="shared" si="2"/>
        <v>OK</v>
      </c>
      <c r="N78" s="78"/>
    </row>
    <row r="79" spans="1:14" ht="23.25" hidden="1">
      <c r="A79" s="79" t="s">
        <v>2585</v>
      </c>
      <c r="B79" s="185" t="s">
        <v>2658</v>
      </c>
      <c r="C79" s="186" t="s">
        <v>80</v>
      </c>
      <c r="D79" s="188" t="s">
        <v>438</v>
      </c>
      <c r="E79" s="186" t="s">
        <v>384</v>
      </c>
      <c r="F79" s="186" t="s">
        <v>76</v>
      </c>
      <c r="G79" s="188" t="s">
        <v>393</v>
      </c>
      <c r="H79" s="187" t="str">
        <f>IF(AND(ISBLANK('C4'!AE16),$I$79&lt;&gt;"Z"),"",'C4'!AE16)</f>
        <v/>
      </c>
      <c r="I79" s="187" t="str">
        <f>IF(ISBLANK('C4'!AF16),"",'C4'!AF16)</f>
        <v/>
      </c>
      <c r="J79" s="80" t="s">
        <v>384</v>
      </c>
      <c r="K79" s="187" t="str">
        <f>IF(AND(ISBLANK('C2'!AN22),$L$79&lt;&gt;"Z"),"",'C2'!AN22)</f>
        <v/>
      </c>
      <c r="L79" s="187" t="str">
        <f>IF(ISBLANK('C2'!AO22),"",'C2'!AO22)</f>
        <v/>
      </c>
      <c r="M79" s="77" t="str">
        <f t="shared" si="2"/>
        <v>OK</v>
      </c>
      <c r="N79" s="78"/>
    </row>
    <row r="80" spans="1:14" ht="23.25" hidden="1">
      <c r="A80" s="79" t="s">
        <v>2782</v>
      </c>
      <c r="B80" s="185" t="s">
        <v>2659</v>
      </c>
      <c r="C80" s="186" t="s">
        <v>110</v>
      </c>
      <c r="D80" s="188" t="s">
        <v>841</v>
      </c>
      <c r="E80" s="186" t="s">
        <v>384</v>
      </c>
      <c r="F80" s="186" t="s">
        <v>110</v>
      </c>
      <c r="G80" s="188" t="s">
        <v>417</v>
      </c>
      <c r="H80" s="187" t="str">
        <f>IF(AND(ISBLANK('C5'!AB42),$I$80&lt;&gt;"Z"),"",'C5'!AB42)</f>
        <v/>
      </c>
      <c r="I80" s="187" t="str">
        <f>IF(ISBLANK('C5'!AC42),"",'C5'!AC42)</f>
        <v/>
      </c>
      <c r="J80" s="80" t="s">
        <v>384</v>
      </c>
      <c r="K80" s="187" t="str">
        <f>IF(AND(ISBLANK('C5'!V42),$L$80&lt;&gt;"Z"),"",'C5'!V42)</f>
        <v/>
      </c>
      <c r="L80" s="187" t="str">
        <f>IF(ISBLANK('C5'!W42),"",'C5'!W42)</f>
        <v/>
      </c>
      <c r="M80" s="77" t="str">
        <f t="shared" si="2"/>
        <v>OK</v>
      </c>
      <c r="N80" s="78"/>
    </row>
    <row r="81" spans="1:14" ht="23.25" hidden="1">
      <c r="A81" s="79" t="s">
        <v>2782</v>
      </c>
      <c r="B81" s="185" t="s">
        <v>2660</v>
      </c>
      <c r="C81" s="186" t="s">
        <v>110</v>
      </c>
      <c r="D81" s="188" t="s">
        <v>2661</v>
      </c>
      <c r="E81" s="186" t="s">
        <v>384</v>
      </c>
      <c r="F81" s="186" t="s">
        <v>110</v>
      </c>
      <c r="G81" s="188" t="s">
        <v>406</v>
      </c>
      <c r="H81" s="187" t="str">
        <f>IF(AND(ISBLANK('C5'!AB72),$I$81&lt;&gt;"Z"),"",'C5'!AB72)</f>
        <v/>
      </c>
      <c r="I81" s="187" t="str">
        <f>IF(ISBLANK('C5'!AC72),"",'C5'!AC72)</f>
        <v/>
      </c>
      <c r="J81" s="80" t="s">
        <v>384</v>
      </c>
      <c r="K81" s="187" t="str">
        <f>IF(AND(ISBLANK('C5'!V72),$L$81&lt;&gt;"Z"),"",'C5'!V72)</f>
        <v/>
      </c>
      <c r="L81" s="187" t="str">
        <f>IF(ISBLANK('C5'!W72),"",'C5'!W72)</f>
        <v/>
      </c>
      <c r="M81" s="77" t="str">
        <f t="shared" si="2"/>
        <v>OK</v>
      </c>
      <c r="N81" s="78"/>
    </row>
    <row r="82" spans="1:14" ht="23.25" hidden="1">
      <c r="A82" s="79" t="s">
        <v>2782</v>
      </c>
      <c r="B82" s="185" t="s">
        <v>2662</v>
      </c>
      <c r="C82" s="186" t="s">
        <v>110</v>
      </c>
      <c r="D82" s="188" t="s">
        <v>2614</v>
      </c>
      <c r="E82" s="186" t="s">
        <v>384</v>
      </c>
      <c r="F82" s="186" t="s">
        <v>110</v>
      </c>
      <c r="G82" s="188" t="s">
        <v>395</v>
      </c>
      <c r="H82" s="187" t="str">
        <f>IF(AND(ISBLANK('C5'!AB102),$I$82&lt;&gt;"Z"),"",'C5'!AB102)</f>
        <v/>
      </c>
      <c r="I82" s="187" t="str">
        <f>IF(ISBLANK('C5'!AC102),"",'C5'!AC102)</f>
        <v/>
      </c>
      <c r="J82" s="80" t="s">
        <v>384</v>
      </c>
      <c r="K82" s="187" t="str">
        <f>IF(AND(ISBLANK('C5'!V102),$L$82&lt;&gt;"Z"),"",'C5'!V102)</f>
        <v/>
      </c>
      <c r="L82" s="187" t="str">
        <f>IF(ISBLANK('C5'!W102),"",'C5'!W102)</f>
        <v/>
      </c>
      <c r="M82" s="77" t="str">
        <f t="shared" si="2"/>
        <v>OK</v>
      </c>
      <c r="N82" s="78"/>
    </row>
    <row r="83" spans="1:14" ht="23.25" hidden="1">
      <c r="A83" s="79" t="s">
        <v>2585</v>
      </c>
      <c r="B83" s="185" t="s">
        <v>477</v>
      </c>
      <c r="C83" s="186" t="s">
        <v>110</v>
      </c>
      <c r="D83" s="188" t="s">
        <v>423</v>
      </c>
      <c r="E83" s="186" t="s">
        <v>384</v>
      </c>
      <c r="F83" s="186" t="s">
        <v>110</v>
      </c>
      <c r="G83" s="188" t="s">
        <v>385</v>
      </c>
      <c r="H83" s="187" t="str">
        <f>IF(AND(ISBLANK('C5'!Y14),$I$83&lt;&gt;"Z"),"",'C5'!Y14)</f>
        <v/>
      </c>
      <c r="I83" s="187" t="str">
        <f>IF(ISBLANK('C5'!Z14),"",'C5'!Z14)</f>
        <v/>
      </c>
      <c r="J83" s="80" t="s">
        <v>384</v>
      </c>
      <c r="K83" s="187" t="str">
        <f>IF(AND(ISBLANK('C5'!V14),$L$83&lt;&gt;"Z"),"",'C5'!V14)</f>
        <v/>
      </c>
      <c r="L83" s="187" t="str">
        <f>IF(ISBLANK('C5'!W14),"",'C5'!W14)</f>
        <v/>
      </c>
      <c r="M83" s="77" t="str">
        <f t="shared" si="2"/>
        <v>OK</v>
      </c>
      <c r="N83" s="78"/>
    </row>
    <row r="84" spans="1:14" ht="23.25" hidden="1">
      <c r="A84" s="79" t="s">
        <v>2585</v>
      </c>
      <c r="B84" s="185" t="s">
        <v>478</v>
      </c>
      <c r="C84" s="186" t="s">
        <v>110</v>
      </c>
      <c r="D84" s="188" t="s">
        <v>352</v>
      </c>
      <c r="E84" s="186" t="s">
        <v>384</v>
      </c>
      <c r="F84" s="186" t="s">
        <v>110</v>
      </c>
      <c r="G84" s="188" t="s">
        <v>461</v>
      </c>
      <c r="H84" s="187" t="str">
        <f>IF(AND(ISBLANK('C5'!Y15),$I$84&lt;&gt;"Z"),"",'C5'!Y15)</f>
        <v/>
      </c>
      <c r="I84" s="187" t="str">
        <f>IF(ISBLANK('C5'!Z15),"",'C5'!Z15)</f>
        <v/>
      </c>
      <c r="J84" s="80" t="s">
        <v>384</v>
      </c>
      <c r="K84" s="187" t="str">
        <f>IF(AND(ISBLANK('C5'!V15),$L$84&lt;&gt;"Z"),"",'C5'!V15)</f>
        <v/>
      </c>
      <c r="L84" s="187" t="str">
        <f>IF(ISBLANK('C5'!W15),"",'C5'!W15)</f>
        <v/>
      </c>
      <c r="M84" s="77" t="str">
        <f t="shared" si="2"/>
        <v>OK</v>
      </c>
      <c r="N84" s="78"/>
    </row>
    <row r="85" spans="1:14" ht="23.25" hidden="1">
      <c r="A85" s="79" t="s">
        <v>2585</v>
      </c>
      <c r="B85" s="185" t="s">
        <v>479</v>
      </c>
      <c r="C85" s="186" t="s">
        <v>110</v>
      </c>
      <c r="D85" s="188" t="s">
        <v>81</v>
      </c>
      <c r="E85" s="186" t="s">
        <v>384</v>
      </c>
      <c r="F85" s="186" t="s">
        <v>110</v>
      </c>
      <c r="G85" s="188" t="s">
        <v>463</v>
      </c>
      <c r="H85" s="187" t="str">
        <f>IF(AND(ISBLANK('C5'!Y16),$I$85&lt;&gt;"Z"),"",'C5'!Y16)</f>
        <v/>
      </c>
      <c r="I85" s="187" t="str">
        <f>IF(ISBLANK('C5'!Z16),"",'C5'!Z16)</f>
        <v/>
      </c>
      <c r="J85" s="80" t="s">
        <v>384</v>
      </c>
      <c r="K85" s="187" t="str">
        <f>IF(AND(ISBLANK('C5'!V16),$L$85&lt;&gt;"Z"),"",'C5'!V16)</f>
        <v/>
      </c>
      <c r="L85" s="187" t="str">
        <f>IF(ISBLANK('C5'!W16),"",'C5'!W16)</f>
        <v/>
      </c>
      <c r="M85" s="77" t="str">
        <f t="shared" si="2"/>
        <v>OK</v>
      </c>
      <c r="N85" s="78"/>
    </row>
    <row r="86" spans="1:14" ht="23.25" hidden="1">
      <c r="A86" s="79" t="s">
        <v>2585</v>
      </c>
      <c r="B86" s="185" t="s">
        <v>480</v>
      </c>
      <c r="C86" s="186" t="s">
        <v>110</v>
      </c>
      <c r="D86" s="188" t="s">
        <v>82</v>
      </c>
      <c r="E86" s="186" t="s">
        <v>384</v>
      </c>
      <c r="F86" s="186" t="s">
        <v>110</v>
      </c>
      <c r="G86" s="188" t="s">
        <v>481</v>
      </c>
      <c r="H86" s="187" t="str">
        <f>IF(AND(ISBLANK('C5'!Y17),$I$86&lt;&gt;"Z"),"",'C5'!Y17)</f>
        <v/>
      </c>
      <c r="I86" s="187" t="str">
        <f>IF(ISBLANK('C5'!Z17),"",'C5'!Z17)</f>
        <v/>
      </c>
      <c r="J86" s="80" t="s">
        <v>384</v>
      </c>
      <c r="K86" s="187" t="str">
        <f>IF(AND(ISBLANK('C5'!V17),$L$86&lt;&gt;"Z"),"",'C5'!V17)</f>
        <v/>
      </c>
      <c r="L86" s="187" t="str">
        <f>IF(ISBLANK('C5'!W17),"",'C5'!W17)</f>
        <v/>
      </c>
      <c r="M86" s="77" t="str">
        <f t="shared" si="2"/>
        <v>OK</v>
      </c>
      <c r="N86" s="78"/>
    </row>
    <row r="87" spans="1:14" ht="23.25" hidden="1">
      <c r="A87" s="79" t="s">
        <v>2585</v>
      </c>
      <c r="B87" s="185" t="s">
        <v>482</v>
      </c>
      <c r="C87" s="186" t="s">
        <v>110</v>
      </c>
      <c r="D87" s="188" t="s">
        <v>83</v>
      </c>
      <c r="E87" s="186" t="s">
        <v>384</v>
      </c>
      <c r="F87" s="186" t="s">
        <v>110</v>
      </c>
      <c r="G87" s="188" t="s">
        <v>483</v>
      </c>
      <c r="H87" s="187" t="str">
        <f>IF(AND(ISBLANK('C5'!Y18),$I$87&lt;&gt;"Z"),"",'C5'!Y18)</f>
        <v/>
      </c>
      <c r="I87" s="187" t="str">
        <f>IF(ISBLANK('C5'!Z18),"",'C5'!Z18)</f>
        <v/>
      </c>
      <c r="J87" s="80" t="s">
        <v>384</v>
      </c>
      <c r="K87" s="187" t="str">
        <f>IF(AND(ISBLANK('C5'!V18),$L$87&lt;&gt;"Z"),"",'C5'!V18)</f>
        <v/>
      </c>
      <c r="L87" s="187" t="str">
        <f>IF(ISBLANK('C5'!W18),"",'C5'!W18)</f>
        <v/>
      </c>
      <c r="M87" s="77" t="str">
        <f t="shared" si="2"/>
        <v>OK</v>
      </c>
      <c r="N87" s="78"/>
    </row>
    <row r="88" spans="1:14" ht="23.25" hidden="1">
      <c r="A88" s="79" t="s">
        <v>2585</v>
      </c>
      <c r="B88" s="185" t="s">
        <v>484</v>
      </c>
      <c r="C88" s="186" t="s">
        <v>110</v>
      </c>
      <c r="D88" s="188" t="s">
        <v>84</v>
      </c>
      <c r="E88" s="186" t="s">
        <v>384</v>
      </c>
      <c r="F88" s="186" t="s">
        <v>110</v>
      </c>
      <c r="G88" s="188" t="s">
        <v>485</v>
      </c>
      <c r="H88" s="187" t="str">
        <f>IF(AND(ISBLANK('C5'!Y19),$I$88&lt;&gt;"Z"),"",'C5'!Y19)</f>
        <v/>
      </c>
      <c r="I88" s="187" t="str">
        <f>IF(ISBLANK('C5'!Z19),"",'C5'!Z19)</f>
        <v/>
      </c>
      <c r="J88" s="80" t="s">
        <v>384</v>
      </c>
      <c r="K88" s="187" t="str">
        <f>IF(AND(ISBLANK('C5'!V19),$L$88&lt;&gt;"Z"),"",'C5'!V19)</f>
        <v/>
      </c>
      <c r="L88" s="187" t="str">
        <f>IF(ISBLANK('C5'!W19),"",'C5'!W19)</f>
        <v/>
      </c>
      <c r="M88" s="77" t="str">
        <f t="shared" si="2"/>
        <v>OK</v>
      </c>
      <c r="N88" s="78"/>
    </row>
    <row r="89" spans="1:14" ht="23.25" hidden="1">
      <c r="A89" s="79" t="s">
        <v>2585</v>
      </c>
      <c r="B89" s="185" t="s">
        <v>486</v>
      </c>
      <c r="C89" s="186" t="s">
        <v>110</v>
      </c>
      <c r="D89" s="188" t="s">
        <v>85</v>
      </c>
      <c r="E89" s="186" t="s">
        <v>384</v>
      </c>
      <c r="F89" s="186" t="s">
        <v>110</v>
      </c>
      <c r="G89" s="188" t="s">
        <v>413</v>
      </c>
      <c r="H89" s="187" t="str">
        <f>IF(AND(ISBLANK('C5'!Y20),$I$89&lt;&gt;"Z"),"",'C5'!Y20)</f>
        <v/>
      </c>
      <c r="I89" s="187" t="str">
        <f>IF(ISBLANK('C5'!Z20),"",'C5'!Z20)</f>
        <v/>
      </c>
      <c r="J89" s="80" t="s">
        <v>384</v>
      </c>
      <c r="K89" s="187" t="str">
        <f>IF(AND(ISBLANK('C5'!V20),$L$89&lt;&gt;"Z"),"",'C5'!V20)</f>
        <v/>
      </c>
      <c r="L89" s="187" t="str">
        <f>IF(ISBLANK('C5'!W20),"",'C5'!W20)</f>
        <v/>
      </c>
      <c r="M89" s="77" t="str">
        <f t="shared" si="2"/>
        <v>OK</v>
      </c>
      <c r="N89" s="78"/>
    </row>
    <row r="90" spans="1:14" ht="23.25" hidden="1">
      <c r="A90" s="79" t="s">
        <v>2585</v>
      </c>
      <c r="B90" s="185" t="s">
        <v>487</v>
      </c>
      <c r="C90" s="186" t="s">
        <v>110</v>
      </c>
      <c r="D90" s="188" t="s">
        <v>86</v>
      </c>
      <c r="E90" s="186" t="s">
        <v>384</v>
      </c>
      <c r="F90" s="186" t="s">
        <v>110</v>
      </c>
      <c r="G90" s="188" t="s">
        <v>402</v>
      </c>
      <c r="H90" s="187" t="str">
        <f>IF(AND(ISBLANK('C5'!Y21),$I$90&lt;&gt;"Z"),"",'C5'!Y21)</f>
        <v/>
      </c>
      <c r="I90" s="187" t="str">
        <f>IF(ISBLANK('C5'!Z21),"",'C5'!Z21)</f>
        <v/>
      </c>
      <c r="J90" s="80" t="s">
        <v>384</v>
      </c>
      <c r="K90" s="187" t="str">
        <f>IF(AND(ISBLANK('C5'!V21),$L$90&lt;&gt;"Z"),"",'C5'!V21)</f>
        <v/>
      </c>
      <c r="L90" s="187" t="str">
        <f>IF(ISBLANK('C5'!W21),"",'C5'!W21)</f>
        <v/>
      </c>
      <c r="M90" s="77" t="str">
        <f t="shared" si="2"/>
        <v>OK</v>
      </c>
      <c r="N90" s="78"/>
    </row>
    <row r="91" spans="1:14" ht="23.25" hidden="1">
      <c r="A91" s="79" t="s">
        <v>2585</v>
      </c>
      <c r="B91" s="185" t="s">
        <v>488</v>
      </c>
      <c r="C91" s="186" t="s">
        <v>110</v>
      </c>
      <c r="D91" s="188" t="s">
        <v>87</v>
      </c>
      <c r="E91" s="186" t="s">
        <v>384</v>
      </c>
      <c r="F91" s="186" t="s">
        <v>110</v>
      </c>
      <c r="G91" s="188" t="s">
        <v>391</v>
      </c>
      <c r="H91" s="187" t="str">
        <f>IF(AND(ISBLANK('C5'!Y22),$I$91&lt;&gt;"Z"),"",'C5'!Y22)</f>
        <v/>
      </c>
      <c r="I91" s="187" t="str">
        <f>IF(ISBLANK('C5'!Z22),"",'C5'!Z22)</f>
        <v/>
      </c>
      <c r="J91" s="80" t="s">
        <v>384</v>
      </c>
      <c r="K91" s="187" t="str">
        <f>IF(AND(ISBLANK('C5'!V22),$L$91&lt;&gt;"Z"),"",'C5'!V22)</f>
        <v/>
      </c>
      <c r="L91" s="187" t="str">
        <f>IF(ISBLANK('C5'!W22),"",'C5'!W22)</f>
        <v/>
      </c>
      <c r="M91" s="77" t="str">
        <f t="shared" si="2"/>
        <v>OK</v>
      </c>
      <c r="N91" s="78"/>
    </row>
    <row r="92" spans="1:14" ht="23.25" hidden="1">
      <c r="A92" s="79" t="s">
        <v>2585</v>
      </c>
      <c r="B92" s="185" t="s">
        <v>489</v>
      </c>
      <c r="C92" s="186" t="s">
        <v>110</v>
      </c>
      <c r="D92" s="188" t="s">
        <v>88</v>
      </c>
      <c r="E92" s="186" t="s">
        <v>384</v>
      </c>
      <c r="F92" s="186" t="s">
        <v>110</v>
      </c>
      <c r="G92" s="188" t="s">
        <v>451</v>
      </c>
      <c r="H92" s="187" t="str">
        <f>IF(AND(ISBLANK('C5'!Y23),$I$92&lt;&gt;"Z"),"",'C5'!Y23)</f>
        <v/>
      </c>
      <c r="I92" s="187" t="str">
        <f>IF(ISBLANK('C5'!Z23),"",'C5'!Z23)</f>
        <v/>
      </c>
      <c r="J92" s="80" t="s">
        <v>384</v>
      </c>
      <c r="K92" s="187" t="str">
        <f>IF(AND(ISBLANK('C5'!V23),$L$92&lt;&gt;"Z"),"",'C5'!V23)</f>
        <v/>
      </c>
      <c r="L92" s="187" t="str">
        <f>IF(ISBLANK('C5'!W23),"",'C5'!W23)</f>
        <v/>
      </c>
      <c r="M92" s="77" t="str">
        <f t="shared" si="2"/>
        <v>OK</v>
      </c>
      <c r="N92" s="78"/>
    </row>
    <row r="93" spans="1:14" ht="23.25" hidden="1">
      <c r="A93" s="79" t="s">
        <v>2585</v>
      </c>
      <c r="B93" s="185" t="s">
        <v>490</v>
      </c>
      <c r="C93" s="186" t="s">
        <v>110</v>
      </c>
      <c r="D93" s="188" t="s">
        <v>89</v>
      </c>
      <c r="E93" s="186" t="s">
        <v>384</v>
      </c>
      <c r="F93" s="186" t="s">
        <v>110</v>
      </c>
      <c r="G93" s="188" t="s">
        <v>491</v>
      </c>
      <c r="H93" s="187" t="str">
        <f>IF(AND(ISBLANK('C5'!Y24),$I$93&lt;&gt;"Z"),"",'C5'!Y24)</f>
        <v/>
      </c>
      <c r="I93" s="187" t="str">
        <f>IF(ISBLANK('C5'!Z24),"",'C5'!Z24)</f>
        <v/>
      </c>
      <c r="J93" s="80" t="s">
        <v>384</v>
      </c>
      <c r="K93" s="187" t="str">
        <f>IF(AND(ISBLANK('C5'!V24),$L$93&lt;&gt;"Z"),"",'C5'!V24)</f>
        <v/>
      </c>
      <c r="L93" s="187" t="str">
        <f>IF(ISBLANK('C5'!W24),"",'C5'!W24)</f>
        <v/>
      </c>
      <c r="M93" s="77" t="str">
        <f t="shared" si="2"/>
        <v>OK</v>
      </c>
      <c r="N93" s="78"/>
    </row>
    <row r="94" spans="1:14" ht="23.25" hidden="1">
      <c r="A94" s="79" t="s">
        <v>2585</v>
      </c>
      <c r="B94" s="185" t="s">
        <v>492</v>
      </c>
      <c r="C94" s="186" t="s">
        <v>110</v>
      </c>
      <c r="D94" s="188" t="s">
        <v>90</v>
      </c>
      <c r="E94" s="186" t="s">
        <v>384</v>
      </c>
      <c r="F94" s="186" t="s">
        <v>110</v>
      </c>
      <c r="G94" s="188" t="s">
        <v>414</v>
      </c>
      <c r="H94" s="187" t="str">
        <f>IF(AND(ISBLANK('C5'!Y25),$I$94&lt;&gt;"Z"),"",'C5'!Y25)</f>
        <v/>
      </c>
      <c r="I94" s="187" t="str">
        <f>IF(ISBLANK('C5'!Z25),"",'C5'!Z25)</f>
        <v/>
      </c>
      <c r="J94" s="80" t="s">
        <v>384</v>
      </c>
      <c r="K94" s="187" t="str">
        <f>IF(AND(ISBLANK('C5'!V25),$L$94&lt;&gt;"Z"),"",'C5'!V25)</f>
        <v/>
      </c>
      <c r="L94" s="187" t="str">
        <f>IF(ISBLANK('C5'!W25),"",'C5'!W25)</f>
        <v/>
      </c>
      <c r="M94" s="77" t="str">
        <f t="shared" si="2"/>
        <v>OK</v>
      </c>
      <c r="N94" s="78"/>
    </row>
    <row r="95" spans="1:14" ht="23.25" hidden="1">
      <c r="A95" s="79" t="s">
        <v>2585</v>
      </c>
      <c r="B95" s="185" t="s">
        <v>493</v>
      </c>
      <c r="C95" s="186" t="s">
        <v>110</v>
      </c>
      <c r="D95" s="188" t="s">
        <v>91</v>
      </c>
      <c r="E95" s="186" t="s">
        <v>384</v>
      </c>
      <c r="F95" s="186" t="s">
        <v>110</v>
      </c>
      <c r="G95" s="188" t="s">
        <v>494</v>
      </c>
      <c r="H95" s="187" t="str">
        <f>IF(AND(ISBLANK('C5'!Y26),$I$95&lt;&gt;"Z"),"",'C5'!Y26)</f>
        <v/>
      </c>
      <c r="I95" s="187" t="str">
        <f>IF(ISBLANK('C5'!Z26),"",'C5'!Z26)</f>
        <v/>
      </c>
      <c r="J95" s="80" t="s">
        <v>384</v>
      </c>
      <c r="K95" s="187" t="str">
        <f>IF(AND(ISBLANK('C5'!V26),$L$95&lt;&gt;"Z"),"",'C5'!V26)</f>
        <v/>
      </c>
      <c r="L95" s="187" t="str">
        <f>IF(ISBLANK('C5'!W26),"",'C5'!W26)</f>
        <v/>
      </c>
      <c r="M95" s="77" t="str">
        <f t="shared" si="2"/>
        <v>OK</v>
      </c>
      <c r="N95" s="78"/>
    </row>
    <row r="96" spans="1:14" ht="23.25" hidden="1">
      <c r="A96" s="79" t="s">
        <v>2585</v>
      </c>
      <c r="B96" s="185" t="s">
        <v>495</v>
      </c>
      <c r="C96" s="186" t="s">
        <v>110</v>
      </c>
      <c r="D96" s="188" t="s">
        <v>92</v>
      </c>
      <c r="E96" s="186" t="s">
        <v>384</v>
      </c>
      <c r="F96" s="186" t="s">
        <v>110</v>
      </c>
      <c r="G96" s="188" t="s">
        <v>496</v>
      </c>
      <c r="H96" s="187" t="str">
        <f>IF(AND(ISBLANK('C5'!Y27),$I$96&lt;&gt;"Z"),"",'C5'!Y27)</f>
        <v/>
      </c>
      <c r="I96" s="187" t="str">
        <f>IF(ISBLANK('C5'!Z27),"",'C5'!Z27)</f>
        <v/>
      </c>
      <c r="J96" s="80" t="s">
        <v>384</v>
      </c>
      <c r="K96" s="187" t="str">
        <f>IF(AND(ISBLANK('C5'!V27),$L$96&lt;&gt;"Z"),"",'C5'!V27)</f>
        <v/>
      </c>
      <c r="L96" s="187" t="str">
        <f>IF(ISBLANK('C5'!W27),"",'C5'!W27)</f>
        <v/>
      </c>
      <c r="M96" s="77" t="str">
        <f t="shared" si="2"/>
        <v>OK</v>
      </c>
      <c r="N96" s="78"/>
    </row>
    <row r="97" spans="1:14" ht="23.25" hidden="1">
      <c r="A97" s="79" t="s">
        <v>2585</v>
      </c>
      <c r="B97" s="185" t="s">
        <v>497</v>
      </c>
      <c r="C97" s="186" t="s">
        <v>110</v>
      </c>
      <c r="D97" s="188" t="s">
        <v>93</v>
      </c>
      <c r="E97" s="186" t="s">
        <v>384</v>
      </c>
      <c r="F97" s="186" t="s">
        <v>110</v>
      </c>
      <c r="G97" s="188" t="s">
        <v>498</v>
      </c>
      <c r="H97" s="187" t="str">
        <f>IF(AND(ISBLANK('C5'!Y28),$I$97&lt;&gt;"Z"),"",'C5'!Y28)</f>
        <v/>
      </c>
      <c r="I97" s="187" t="str">
        <f>IF(ISBLANK('C5'!Z28),"",'C5'!Z28)</f>
        <v/>
      </c>
      <c r="J97" s="80" t="s">
        <v>384</v>
      </c>
      <c r="K97" s="187" t="str">
        <f>IF(AND(ISBLANK('C5'!V28),$L$97&lt;&gt;"Z"),"",'C5'!V28)</f>
        <v/>
      </c>
      <c r="L97" s="187" t="str">
        <f>IF(ISBLANK('C5'!W28),"",'C5'!W28)</f>
        <v/>
      </c>
      <c r="M97" s="77" t="str">
        <f t="shared" si="2"/>
        <v>OK</v>
      </c>
      <c r="N97" s="78"/>
    </row>
    <row r="98" spans="1:14" ht="23.25" hidden="1">
      <c r="A98" s="79" t="s">
        <v>2585</v>
      </c>
      <c r="B98" s="185" t="s">
        <v>499</v>
      </c>
      <c r="C98" s="186" t="s">
        <v>110</v>
      </c>
      <c r="D98" s="188" t="s">
        <v>94</v>
      </c>
      <c r="E98" s="186" t="s">
        <v>384</v>
      </c>
      <c r="F98" s="186" t="s">
        <v>110</v>
      </c>
      <c r="G98" s="188" t="s">
        <v>500</v>
      </c>
      <c r="H98" s="187" t="str">
        <f>IF(AND(ISBLANK('C5'!Y29),$I$98&lt;&gt;"Z"),"",'C5'!Y29)</f>
        <v/>
      </c>
      <c r="I98" s="187" t="str">
        <f>IF(ISBLANK('C5'!Z29),"",'C5'!Z29)</f>
        <v/>
      </c>
      <c r="J98" s="80" t="s">
        <v>384</v>
      </c>
      <c r="K98" s="187" t="str">
        <f>IF(AND(ISBLANK('C5'!V29),$L$98&lt;&gt;"Z"),"",'C5'!V29)</f>
        <v/>
      </c>
      <c r="L98" s="187" t="str">
        <f>IF(ISBLANK('C5'!W29),"",'C5'!W29)</f>
        <v/>
      </c>
      <c r="M98" s="77" t="str">
        <f t="shared" si="2"/>
        <v>OK</v>
      </c>
      <c r="N98" s="78"/>
    </row>
    <row r="99" spans="1:14" ht="23.25" hidden="1">
      <c r="A99" s="79" t="s">
        <v>2585</v>
      </c>
      <c r="B99" s="185" t="s">
        <v>501</v>
      </c>
      <c r="C99" s="186" t="s">
        <v>110</v>
      </c>
      <c r="D99" s="188" t="s">
        <v>95</v>
      </c>
      <c r="E99" s="186" t="s">
        <v>384</v>
      </c>
      <c r="F99" s="186" t="s">
        <v>110</v>
      </c>
      <c r="G99" s="188" t="s">
        <v>502</v>
      </c>
      <c r="H99" s="187" t="str">
        <f>IF(AND(ISBLANK('C5'!Y30),$I$99&lt;&gt;"Z"),"",'C5'!Y30)</f>
        <v/>
      </c>
      <c r="I99" s="187" t="str">
        <f>IF(ISBLANK('C5'!Z30),"",'C5'!Z30)</f>
        <v/>
      </c>
      <c r="J99" s="80" t="s">
        <v>384</v>
      </c>
      <c r="K99" s="187" t="str">
        <f>IF(AND(ISBLANK('C5'!V30),$L$99&lt;&gt;"Z"),"",'C5'!V30)</f>
        <v/>
      </c>
      <c r="L99" s="187" t="str">
        <f>IF(ISBLANK('C5'!W30),"",'C5'!W30)</f>
        <v/>
      </c>
      <c r="M99" s="77" t="str">
        <f t="shared" si="2"/>
        <v>OK</v>
      </c>
      <c r="N99" s="78"/>
    </row>
    <row r="100" spans="1:14" ht="23.25" hidden="1">
      <c r="A100" s="79" t="s">
        <v>2585</v>
      </c>
      <c r="B100" s="185" t="s">
        <v>503</v>
      </c>
      <c r="C100" s="186" t="s">
        <v>110</v>
      </c>
      <c r="D100" s="188" t="s">
        <v>96</v>
      </c>
      <c r="E100" s="186" t="s">
        <v>384</v>
      </c>
      <c r="F100" s="186" t="s">
        <v>110</v>
      </c>
      <c r="G100" s="188" t="s">
        <v>504</v>
      </c>
      <c r="H100" s="187" t="str">
        <f>IF(AND(ISBLANK('C5'!Y31),$I$100&lt;&gt;"Z"),"",'C5'!Y31)</f>
        <v/>
      </c>
      <c r="I100" s="187" t="str">
        <f>IF(ISBLANK('C5'!Z31),"",'C5'!Z31)</f>
        <v/>
      </c>
      <c r="J100" s="80" t="s">
        <v>384</v>
      </c>
      <c r="K100" s="187" t="str">
        <f>IF(AND(ISBLANK('C5'!V31),$L$100&lt;&gt;"Z"),"",'C5'!V31)</f>
        <v/>
      </c>
      <c r="L100" s="187" t="str">
        <f>IF(ISBLANK('C5'!W31),"",'C5'!W31)</f>
        <v/>
      </c>
      <c r="M100" s="77" t="str">
        <f t="shared" si="2"/>
        <v>OK</v>
      </c>
      <c r="N100" s="78"/>
    </row>
    <row r="101" spans="1:14" ht="23.25" hidden="1">
      <c r="A101" s="79" t="s">
        <v>2585</v>
      </c>
      <c r="B101" s="185" t="s">
        <v>505</v>
      </c>
      <c r="C101" s="186" t="s">
        <v>110</v>
      </c>
      <c r="D101" s="188" t="s">
        <v>97</v>
      </c>
      <c r="E101" s="186" t="s">
        <v>384</v>
      </c>
      <c r="F101" s="186" t="s">
        <v>110</v>
      </c>
      <c r="G101" s="188" t="s">
        <v>506</v>
      </c>
      <c r="H101" s="187" t="str">
        <f>IF(AND(ISBLANK('C5'!Y32),$I$101&lt;&gt;"Z"),"",'C5'!Y32)</f>
        <v/>
      </c>
      <c r="I101" s="187" t="str">
        <f>IF(ISBLANK('C5'!Z32),"",'C5'!Z32)</f>
        <v/>
      </c>
      <c r="J101" s="80" t="s">
        <v>384</v>
      </c>
      <c r="K101" s="187" t="str">
        <f>IF(AND(ISBLANK('C5'!V32),$L$101&lt;&gt;"Z"),"",'C5'!V32)</f>
        <v/>
      </c>
      <c r="L101" s="187" t="str">
        <f>IF(ISBLANK('C5'!W32),"",'C5'!W32)</f>
        <v/>
      </c>
      <c r="M101" s="77" t="str">
        <f t="shared" si="2"/>
        <v>OK</v>
      </c>
      <c r="N101" s="78"/>
    </row>
    <row r="102" spans="1:14" ht="23.25" hidden="1">
      <c r="A102" s="79" t="s">
        <v>2585</v>
      </c>
      <c r="B102" s="185" t="s">
        <v>507</v>
      </c>
      <c r="C102" s="186" t="s">
        <v>110</v>
      </c>
      <c r="D102" s="188" t="s">
        <v>98</v>
      </c>
      <c r="E102" s="186" t="s">
        <v>384</v>
      </c>
      <c r="F102" s="186" t="s">
        <v>110</v>
      </c>
      <c r="G102" s="188" t="s">
        <v>508</v>
      </c>
      <c r="H102" s="187" t="str">
        <f>IF(AND(ISBLANK('C5'!Y33),$I$102&lt;&gt;"Z"),"",'C5'!Y33)</f>
        <v/>
      </c>
      <c r="I102" s="187" t="str">
        <f>IF(ISBLANK('C5'!Z33),"",'C5'!Z33)</f>
        <v/>
      </c>
      <c r="J102" s="80" t="s">
        <v>384</v>
      </c>
      <c r="K102" s="187" t="str">
        <f>IF(AND(ISBLANK('C5'!V33),$L$102&lt;&gt;"Z"),"",'C5'!V33)</f>
        <v/>
      </c>
      <c r="L102" s="187" t="str">
        <f>IF(ISBLANK('C5'!W33),"",'C5'!W33)</f>
        <v/>
      </c>
      <c r="M102" s="77" t="str">
        <f t="shared" si="2"/>
        <v>OK</v>
      </c>
      <c r="N102" s="78"/>
    </row>
    <row r="103" spans="1:14" ht="23.25" hidden="1">
      <c r="A103" s="79" t="s">
        <v>2585</v>
      </c>
      <c r="B103" s="185" t="s">
        <v>509</v>
      </c>
      <c r="C103" s="186" t="s">
        <v>110</v>
      </c>
      <c r="D103" s="188" t="s">
        <v>99</v>
      </c>
      <c r="E103" s="186" t="s">
        <v>384</v>
      </c>
      <c r="F103" s="186" t="s">
        <v>110</v>
      </c>
      <c r="G103" s="188" t="s">
        <v>510</v>
      </c>
      <c r="H103" s="187" t="str">
        <f>IF(AND(ISBLANK('C5'!Y34),$I$103&lt;&gt;"Z"),"",'C5'!Y34)</f>
        <v/>
      </c>
      <c r="I103" s="187" t="str">
        <f>IF(ISBLANK('C5'!Z34),"",'C5'!Z34)</f>
        <v/>
      </c>
      <c r="J103" s="80" t="s">
        <v>384</v>
      </c>
      <c r="K103" s="187" t="str">
        <f>IF(AND(ISBLANK('C5'!V34),$L$103&lt;&gt;"Z"),"",'C5'!V34)</f>
        <v/>
      </c>
      <c r="L103" s="187" t="str">
        <f>IF(ISBLANK('C5'!W34),"",'C5'!W34)</f>
        <v/>
      </c>
      <c r="M103" s="77" t="str">
        <f t="shared" si="2"/>
        <v>OK</v>
      </c>
      <c r="N103" s="78"/>
    </row>
    <row r="104" spans="1:14" ht="23.25" hidden="1">
      <c r="A104" s="79" t="s">
        <v>2585</v>
      </c>
      <c r="B104" s="185" t="s">
        <v>511</v>
      </c>
      <c r="C104" s="186" t="s">
        <v>110</v>
      </c>
      <c r="D104" s="188" t="s">
        <v>512</v>
      </c>
      <c r="E104" s="186" t="s">
        <v>384</v>
      </c>
      <c r="F104" s="186" t="s">
        <v>110</v>
      </c>
      <c r="G104" s="188" t="s">
        <v>513</v>
      </c>
      <c r="H104" s="187" t="str">
        <f>IF(AND(ISBLANK('C5'!Y35),$I$104&lt;&gt;"Z"),"",'C5'!Y35)</f>
        <v/>
      </c>
      <c r="I104" s="187" t="str">
        <f>IF(ISBLANK('C5'!Z35),"",'C5'!Z35)</f>
        <v/>
      </c>
      <c r="J104" s="80" t="s">
        <v>384</v>
      </c>
      <c r="K104" s="187" t="str">
        <f>IF(AND(ISBLANK('C5'!V35),$L$104&lt;&gt;"Z"),"",'C5'!V35)</f>
        <v/>
      </c>
      <c r="L104" s="187" t="str">
        <f>IF(ISBLANK('C5'!W35),"",'C5'!W35)</f>
        <v/>
      </c>
      <c r="M104" s="77" t="str">
        <f t="shared" si="2"/>
        <v>OK</v>
      </c>
      <c r="N104" s="78"/>
    </row>
    <row r="105" spans="1:14" ht="23.25" hidden="1">
      <c r="A105" s="79" t="s">
        <v>2585</v>
      </c>
      <c r="B105" s="185" t="s">
        <v>514</v>
      </c>
      <c r="C105" s="186" t="s">
        <v>110</v>
      </c>
      <c r="D105" s="188" t="s">
        <v>515</v>
      </c>
      <c r="E105" s="186" t="s">
        <v>384</v>
      </c>
      <c r="F105" s="186" t="s">
        <v>110</v>
      </c>
      <c r="G105" s="188" t="s">
        <v>516</v>
      </c>
      <c r="H105" s="187" t="str">
        <f>IF(AND(ISBLANK('C5'!Y36),$I$105&lt;&gt;"Z"),"",'C5'!Y36)</f>
        <v/>
      </c>
      <c r="I105" s="187" t="str">
        <f>IF(ISBLANK('C5'!Z36),"",'C5'!Z36)</f>
        <v/>
      </c>
      <c r="J105" s="80" t="s">
        <v>384</v>
      </c>
      <c r="K105" s="187" t="str">
        <f>IF(AND(ISBLANK('C5'!V36),$L$105&lt;&gt;"Z"),"",'C5'!V36)</f>
        <v/>
      </c>
      <c r="L105" s="187" t="str">
        <f>IF(ISBLANK('C5'!W36),"",'C5'!W36)</f>
        <v/>
      </c>
      <c r="M105" s="77" t="str">
        <f t="shared" si="2"/>
        <v>OK</v>
      </c>
      <c r="N105" s="78"/>
    </row>
    <row r="106" spans="1:14" ht="23.25" hidden="1">
      <c r="A106" s="79" t="s">
        <v>2585</v>
      </c>
      <c r="B106" s="185" t="s">
        <v>517</v>
      </c>
      <c r="C106" s="186" t="s">
        <v>110</v>
      </c>
      <c r="D106" s="188" t="s">
        <v>407</v>
      </c>
      <c r="E106" s="186" t="s">
        <v>384</v>
      </c>
      <c r="F106" s="186" t="s">
        <v>110</v>
      </c>
      <c r="G106" s="188" t="s">
        <v>403</v>
      </c>
      <c r="H106" s="187" t="str">
        <f>IF(AND(ISBLANK('C5'!Y37),$I$106&lt;&gt;"Z"),"",'C5'!Y37)</f>
        <v/>
      </c>
      <c r="I106" s="187" t="str">
        <f>IF(ISBLANK('C5'!Z37),"",'C5'!Z37)</f>
        <v/>
      </c>
      <c r="J106" s="80" t="s">
        <v>384</v>
      </c>
      <c r="K106" s="187" t="str">
        <f>IF(AND(ISBLANK('C5'!V37),$L$106&lt;&gt;"Z"),"",'C5'!V37)</f>
        <v/>
      </c>
      <c r="L106" s="187" t="str">
        <f>IF(ISBLANK('C5'!W37),"",'C5'!W37)</f>
        <v/>
      </c>
      <c r="M106" s="77" t="str">
        <f t="shared" si="2"/>
        <v>OK</v>
      </c>
      <c r="N106" s="78"/>
    </row>
    <row r="107" spans="1:14" ht="23.25" hidden="1">
      <c r="A107" s="79" t="s">
        <v>2585</v>
      </c>
      <c r="B107" s="185" t="s">
        <v>518</v>
      </c>
      <c r="C107" s="186" t="s">
        <v>110</v>
      </c>
      <c r="D107" s="188" t="s">
        <v>519</v>
      </c>
      <c r="E107" s="186" t="s">
        <v>384</v>
      </c>
      <c r="F107" s="186" t="s">
        <v>110</v>
      </c>
      <c r="G107" s="188" t="s">
        <v>520</v>
      </c>
      <c r="H107" s="187" t="str">
        <f>IF(AND(ISBLANK('C5'!Y38),$I$107&lt;&gt;"Z"),"",'C5'!Y38)</f>
        <v/>
      </c>
      <c r="I107" s="187" t="str">
        <f>IF(ISBLANK('C5'!Z38),"",'C5'!Z38)</f>
        <v/>
      </c>
      <c r="J107" s="80" t="s">
        <v>384</v>
      </c>
      <c r="K107" s="187" t="str">
        <f>IF(AND(ISBLANK('C5'!V38),$L$107&lt;&gt;"Z"),"",'C5'!V38)</f>
        <v/>
      </c>
      <c r="L107" s="187" t="str">
        <f>IF(ISBLANK('C5'!W38),"",'C5'!W38)</f>
        <v/>
      </c>
      <c r="M107" s="77" t="str">
        <f t="shared" si="2"/>
        <v>OK</v>
      </c>
      <c r="N107" s="78"/>
    </row>
    <row r="108" spans="1:14" ht="23.25" hidden="1">
      <c r="A108" s="79" t="s">
        <v>2585</v>
      </c>
      <c r="B108" s="185" t="s">
        <v>521</v>
      </c>
      <c r="C108" s="186" t="s">
        <v>110</v>
      </c>
      <c r="D108" s="188" t="s">
        <v>522</v>
      </c>
      <c r="E108" s="186" t="s">
        <v>384</v>
      </c>
      <c r="F108" s="186" t="s">
        <v>110</v>
      </c>
      <c r="G108" s="188" t="s">
        <v>523</v>
      </c>
      <c r="H108" s="187" t="str">
        <f>IF(AND(ISBLANK('C5'!Y39),$I$108&lt;&gt;"Z"),"",'C5'!Y39)</f>
        <v/>
      </c>
      <c r="I108" s="187" t="str">
        <f>IF(ISBLANK('C5'!Z39),"",'C5'!Z39)</f>
        <v/>
      </c>
      <c r="J108" s="80" t="s">
        <v>384</v>
      </c>
      <c r="K108" s="187" t="str">
        <f>IF(AND(ISBLANK('C5'!V39),$L$108&lt;&gt;"Z"),"",'C5'!V39)</f>
        <v/>
      </c>
      <c r="L108" s="187" t="str">
        <f>IF(ISBLANK('C5'!W39),"",'C5'!W39)</f>
        <v/>
      </c>
      <c r="M108" s="77" t="str">
        <f t="shared" ref="M108:M171" si="3">IF(OR(AND(I108="M",AND(L108&lt;&gt;"M",L108&lt;&gt;"X")),AND(I108="X",AND(L108&lt;&gt;"M",L108&lt;&gt;"X",L108&lt;&gt;"W",NOT(AND(AND(ISNUMBER(K108),K108&gt;0),L108="")))),AND(H108=0,ISNUMBER(H108),I108="",L108="Z"),AND(K108="",L108="",AND(OR(ISNUMBER(H108),I108="Z"),OR(AND(H108=0,I108=""),H108=0,H108=""))),AND(OR(L108="",L108="Z"),OR(AND(I108="",H108&lt;&gt;""),I108="W"),OR(NOT(ISNUMBER(K108)),AND(ISNUMBER(H108),K108&lt;H108))),AND(OR(I108="",I108="W"),OR(L108="",L108="W"),AND(ISNUMBER(H108),K108&lt;H108))),"Check","OK")</f>
        <v>OK</v>
      </c>
      <c r="N108" s="78"/>
    </row>
    <row r="109" spans="1:14" ht="23.25" hidden="1">
      <c r="A109" s="79" t="s">
        <v>2585</v>
      </c>
      <c r="B109" s="185" t="s">
        <v>524</v>
      </c>
      <c r="C109" s="186" t="s">
        <v>110</v>
      </c>
      <c r="D109" s="188" t="s">
        <v>525</v>
      </c>
      <c r="E109" s="186" t="s">
        <v>384</v>
      </c>
      <c r="F109" s="186" t="s">
        <v>110</v>
      </c>
      <c r="G109" s="188" t="s">
        <v>526</v>
      </c>
      <c r="H109" s="187" t="str">
        <f>IF(AND(ISBLANK('C5'!Y40),$I$109&lt;&gt;"Z"),"",'C5'!Y40)</f>
        <v/>
      </c>
      <c r="I109" s="187" t="str">
        <f>IF(ISBLANK('C5'!Z40),"",'C5'!Z40)</f>
        <v/>
      </c>
      <c r="J109" s="80" t="s">
        <v>384</v>
      </c>
      <c r="K109" s="187" t="str">
        <f>IF(AND(ISBLANK('C5'!V40),$L$109&lt;&gt;"Z"),"",'C5'!V40)</f>
        <v/>
      </c>
      <c r="L109" s="187" t="str">
        <f>IF(ISBLANK('C5'!W40),"",'C5'!W40)</f>
        <v/>
      </c>
      <c r="M109" s="77" t="str">
        <f t="shared" si="3"/>
        <v>OK</v>
      </c>
      <c r="N109" s="78"/>
    </row>
    <row r="110" spans="1:14" ht="23.25" hidden="1">
      <c r="A110" s="79" t="s">
        <v>2585</v>
      </c>
      <c r="B110" s="185" t="s">
        <v>527</v>
      </c>
      <c r="C110" s="186" t="s">
        <v>110</v>
      </c>
      <c r="D110" s="188" t="s">
        <v>528</v>
      </c>
      <c r="E110" s="186" t="s">
        <v>384</v>
      </c>
      <c r="F110" s="186" t="s">
        <v>110</v>
      </c>
      <c r="G110" s="188" t="s">
        <v>529</v>
      </c>
      <c r="H110" s="187" t="str">
        <f>IF(AND(ISBLANK('C5'!Y41),$I$110&lt;&gt;"Z"),"",'C5'!Y41)</f>
        <v/>
      </c>
      <c r="I110" s="187" t="str">
        <f>IF(ISBLANK('C5'!Z41),"",'C5'!Z41)</f>
        <v/>
      </c>
      <c r="J110" s="80" t="s">
        <v>384</v>
      </c>
      <c r="K110" s="187" t="str">
        <f>IF(AND(ISBLANK('C5'!V41),$L$110&lt;&gt;"Z"),"",'C5'!V41)</f>
        <v/>
      </c>
      <c r="L110" s="187" t="str">
        <f>IF(ISBLANK('C5'!W41),"",'C5'!W41)</f>
        <v/>
      </c>
      <c r="M110" s="77" t="str">
        <f t="shared" si="3"/>
        <v>OK</v>
      </c>
      <c r="N110" s="78"/>
    </row>
    <row r="111" spans="1:14" ht="23.25" hidden="1">
      <c r="A111" s="79" t="s">
        <v>2585</v>
      </c>
      <c r="B111" s="185" t="s">
        <v>530</v>
      </c>
      <c r="C111" s="186" t="s">
        <v>110</v>
      </c>
      <c r="D111" s="188" t="s">
        <v>531</v>
      </c>
      <c r="E111" s="186" t="s">
        <v>384</v>
      </c>
      <c r="F111" s="186" t="s">
        <v>110</v>
      </c>
      <c r="G111" s="188" t="s">
        <v>417</v>
      </c>
      <c r="H111" s="187" t="str">
        <f>IF(AND(ISBLANK('C5'!Y42),$I$111&lt;&gt;"Z"),"",'C5'!Y42)</f>
        <v/>
      </c>
      <c r="I111" s="187" t="str">
        <f>IF(ISBLANK('C5'!Z42),"",'C5'!Z42)</f>
        <v/>
      </c>
      <c r="J111" s="80" t="s">
        <v>384</v>
      </c>
      <c r="K111" s="187" t="str">
        <f>IF(AND(ISBLANK('C5'!V42),$L$111&lt;&gt;"Z"),"",'C5'!V42)</f>
        <v/>
      </c>
      <c r="L111" s="187" t="str">
        <f>IF(ISBLANK('C5'!W42),"",'C5'!W42)</f>
        <v/>
      </c>
      <c r="M111" s="77" t="str">
        <f t="shared" si="3"/>
        <v>OK</v>
      </c>
      <c r="N111" s="78"/>
    </row>
    <row r="112" spans="1:14" ht="23.25" hidden="1">
      <c r="A112" s="79" t="s">
        <v>2585</v>
      </c>
      <c r="B112" s="185" t="s">
        <v>532</v>
      </c>
      <c r="C112" s="186" t="s">
        <v>110</v>
      </c>
      <c r="D112" s="188" t="s">
        <v>533</v>
      </c>
      <c r="E112" s="186" t="s">
        <v>384</v>
      </c>
      <c r="F112" s="186" t="s">
        <v>110</v>
      </c>
      <c r="G112" s="188" t="s">
        <v>534</v>
      </c>
      <c r="H112" s="187" t="str">
        <f>IF(AND(ISBLANK('C5'!Y44),$I$112&lt;&gt;"Z"),"",'C5'!Y44)</f>
        <v/>
      </c>
      <c r="I112" s="187" t="str">
        <f>IF(ISBLANK('C5'!Z44),"",'C5'!Z44)</f>
        <v/>
      </c>
      <c r="J112" s="80" t="s">
        <v>384</v>
      </c>
      <c r="K112" s="187" t="str">
        <f>IF(AND(ISBLANK('C5'!V44),$L$112&lt;&gt;"Z"),"",'C5'!V44)</f>
        <v/>
      </c>
      <c r="L112" s="187" t="str">
        <f>IF(ISBLANK('C5'!W44),"",'C5'!W44)</f>
        <v/>
      </c>
      <c r="M112" s="77" t="str">
        <f t="shared" si="3"/>
        <v>OK</v>
      </c>
      <c r="N112" s="78"/>
    </row>
    <row r="113" spans="1:14" ht="23.25" hidden="1">
      <c r="A113" s="79" t="s">
        <v>2585</v>
      </c>
      <c r="B113" s="185" t="s">
        <v>535</v>
      </c>
      <c r="C113" s="186" t="s">
        <v>110</v>
      </c>
      <c r="D113" s="188" t="s">
        <v>536</v>
      </c>
      <c r="E113" s="186" t="s">
        <v>384</v>
      </c>
      <c r="F113" s="186" t="s">
        <v>110</v>
      </c>
      <c r="G113" s="188" t="s">
        <v>537</v>
      </c>
      <c r="H113" s="187" t="str">
        <f>IF(AND(ISBLANK('C5'!Y45),$I$113&lt;&gt;"Z"),"",'C5'!Y45)</f>
        <v/>
      </c>
      <c r="I113" s="187" t="str">
        <f>IF(ISBLANK('C5'!Z45),"",'C5'!Z45)</f>
        <v/>
      </c>
      <c r="J113" s="80" t="s">
        <v>384</v>
      </c>
      <c r="K113" s="187" t="str">
        <f>IF(AND(ISBLANK('C5'!V45),$L$113&lt;&gt;"Z"),"",'C5'!V45)</f>
        <v/>
      </c>
      <c r="L113" s="187" t="str">
        <f>IF(ISBLANK('C5'!W45),"",'C5'!W45)</f>
        <v/>
      </c>
      <c r="M113" s="77" t="str">
        <f t="shared" si="3"/>
        <v>OK</v>
      </c>
      <c r="N113" s="78"/>
    </row>
    <row r="114" spans="1:14" ht="23.25" hidden="1">
      <c r="A114" s="79" t="s">
        <v>2585</v>
      </c>
      <c r="B114" s="185" t="s">
        <v>538</v>
      </c>
      <c r="C114" s="186" t="s">
        <v>110</v>
      </c>
      <c r="D114" s="188" t="s">
        <v>539</v>
      </c>
      <c r="E114" s="186" t="s">
        <v>384</v>
      </c>
      <c r="F114" s="186" t="s">
        <v>110</v>
      </c>
      <c r="G114" s="188" t="s">
        <v>540</v>
      </c>
      <c r="H114" s="187" t="str">
        <f>IF(AND(ISBLANK('C5'!Y46),$I$114&lt;&gt;"Z"),"",'C5'!Y46)</f>
        <v/>
      </c>
      <c r="I114" s="187" t="str">
        <f>IF(ISBLANK('C5'!Z46),"",'C5'!Z46)</f>
        <v/>
      </c>
      <c r="J114" s="80" t="s">
        <v>384</v>
      </c>
      <c r="K114" s="187" t="str">
        <f>IF(AND(ISBLANK('C5'!V46),$L$114&lt;&gt;"Z"),"",'C5'!V46)</f>
        <v/>
      </c>
      <c r="L114" s="187" t="str">
        <f>IF(ISBLANK('C5'!W46),"",'C5'!W46)</f>
        <v/>
      </c>
      <c r="M114" s="77" t="str">
        <f t="shared" si="3"/>
        <v>OK</v>
      </c>
      <c r="N114" s="78"/>
    </row>
    <row r="115" spans="1:14" ht="23.25" hidden="1">
      <c r="A115" s="79" t="s">
        <v>2585</v>
      </c>
      <c r="B115" s="185" t="s">
        <v>541</v>
      </c>
      <c r="C115" s="186" t="s">
        <v>110</v>
      </c>
      <c r="D115" s="188" t="s">
        <v>542</v>
      </c>
      <c r="E115" s="186" t="s">
        <v>384</v>
      </c>
      <c r="F115" s="186" t="s">
        <v>110</v>
      </c>
      <c r="G115" s="188" t="s">
        <v>543</v>
      </c>
      <c r="H115" s="187" t="str">
        <f>IF(AND(ISBLANK('C5'!Y47),$I$115&lt;&gt;"Z"),"",'C5'!Y47)</f>
        <v/>
      </c>
      <c r="I115" s="187" t="str">
        <f>IF(ISBLANK('C5'!Z47),"",'C5'!Z47)</f>
        <v/>
      </c>
      <c r="J115" s="80" t="s">
        <v>384</v>
      </c>
      <c r="K115" s="187" t="str">
        <f>IF(AND(ISBLANK('C5'!V47),$L$115&lt;&gt;"Z"),"",'C5'!V47)</f>
        <v/>
      </c>
      <c r="L115" s="187" t="str">
        <f>IF(ISBLANK('C5'!W47),"",'C5'!W47)</f>
        <v/>
      </c>
      <c r="M115" s="77" t="str">
        <f t="shared" si="3"/>
        <v>OK</v>
      </c>
      <c r="N115" s="78"/>
    </row>
    <row r="116" spans="1:14" ht="23.25" hidden="1">
      <c r="A116" s="79" t="s">
        <v>2585</v>
      </c>
      <c r="B116" s="185" t="s">
        <v>544</v>
      </c>
      <c r="C116" s="186" t="s">
        <v>110</v>
      </c>
      <c r="D116" s="188" t="s">
        <v>545</v>
      </c>
      <c r="E116" s="186" t="s">
        <v>384</v>
      </c>
      <c r="F116" s="186" t="s">
        <v>110</v>
      </c>
      <c r="G116" s="188" t="s">
        <v>546</v>
      </c>
      <c r="H116" s="187" t="str">
        <f>IF(AND(ISBLANK('C5'!Y48),$I$116&lt;&gt;"Z"),"",'C5'!Y48)</f>
        <v/>
      </c>
      <c r="I116" s="187" t="str">
        <f>IF(ISBLANK('C5'!Z48),"",'C5'!Z48)</f>
        <v/>
      </c>
      <c r="J116" s="80" t="s">
        <v>384</v>
      </c>
      <c r="K116" s="187" t="str">
        <f>IF(AND(ISBLANK('C5'!V48),$L$116&lt;&gt;"Z"),"",'C5'!V48)</f>
        <v/>
      </c>
      <c r="L116" s="187" t="str">
        <f>IF(ISBLANK('C5'!W48),"",'C5'!W48)</f>
        <v/>
      </c>
      <c r="M116" s="77" t="str">
        <f t="shared" si="3"/>
        <v>OK</v>
      </c>
      <c r="N116" s="78"/>
    </row>
    <row r="117" spans="1:14" ht="23.25" hidden="1">
      <c r="A117" s="79" t="s">
        <v>2585</v>
      </c>
      <c r="B117" s="185" t="s">
        <v>547</v>
      </c>
      <c r="C117" s="186" t="s">
        <v>110</v>
      </c>
      <c r="D117" s="188" t="s">
        <v>396</v>
      </c>
      <c r="E117" s="186" t="s">
        <v>384</v>
      </c>
      <c r="F117" s="186" t="s">
        <v>110</v>
      </c>
      <c r="G117" s="188" t="s">
        <v>392</v>
      </c>
      <c r="H117" s="187" t="str">
        <f>IF(AND(ISBLANK('C5'!Y49),$I$117&lt;&gt;"Z"),"",'C5'!Y49)</f>
        <v/>
      </c>
      <c r="I117" s="187" t="str">
        <f>IF(ISBLANK('C5'!Z49),"",'C5'!Z49)</f>
        <v/>
      </c>
      <c r="J117" s="80" t="s">
        <v>384</v>
      </c>
      <c r="K117" s="187" t="str">
        <f>IF(AND(ISBLANK('C5'!V49),$L$117&lt;&gt;"Z"),"",'C5'!V49)</f>
        <v/>
      </c>
      <c r="L117" s="187" t="str">
        <f>IF(ISBLANK('C5'!W49),"",'C5'!W49)</f>
        <v/>
      </c>
      <c r="M117" s="77" t="str">
        <f t="shared" si="3"/>
        <v>OK</v>
      </c>
      <c r="N117" s="78"/>
    </row>
    <row r="118" spans="1:14" ht="23.25" hidden="1">
      <c r="A118" s="79" t="s">
        <v>2585</v>
      </c>
      <c r="B118" s="185" t="s">
        <v>548</v>
      </c>
      <c r="C118" s="186" t="s">
        <v>110</v>
      </c>
      <c r="D118" s="188" t="s">
        <v>549</v>
      </c>
      <c r="E118" s="186" t="s">
        <v>384</v>
      </c>
      <c r="F118" s="186" t="s">
        <v>110</v>
      </c>
      <c r="G118" s="188" t="s">
        <v>550</v>
      </c>
      <c r="H118" s="187" t="str">
        <f>IF(AND(ISBLANK('C5'!Y50),$I$118&lt;&gt;"Z"),"",'C5'!Y50)</f>
        <v/>
      </c>
      <c r="I118" s="187" t="str">
        <f>IF(ISBLANK('C5'!Z50),"",'C5'!Z50)</f>
        <v/>
      </c>
      <c r="J118" s="80" t="s">
        <v>384</v>
      </c>
      <c r="K118" s="187" t="str">
        <f>IF(AND(ISBLANK('C5'!V50),$L$118&lt;&gt;"Z"),"",'C5'!V50)</f>
        <v/>
      </c>
      <c r="L118" s="187" t="str">
        <f>IF(ISBLANK('C5'!W50),"",'C5'!W50)</f>
        <v/>
      </c>
      <c r="M118" s="77" t="str">
        <f t="shared" si="3"/>
        <v>OK</v>
      </c>
      <c r="N118" s="78"/>
    </row>
    <row r="119" spans="1:14" ht="23.25" hidden="1">
      <c r="A119" s="79" t="s">
        <v>2585</v>
      </c>
      <c r="B119" s="185" t="s">
        <v>551</v>
      </c>
      <c r="C119" s="186" t="s">
        <v>110</v>
      </c>
      <c r="D119" s="188" t="s">
        <v>552</v>
      </c>
      <c r="E119" s="186" t="s">
        <v>384</v>
      </c>
      <c r="F119" s="186" t="s">
        <v>110</v>
      </c>
      <c r="G119" s="188" t="s">
        <v>553</v>
      </c>
      <c r="H119" s="187" t="str">
        <f>IF(AND(ISBLANK('C5'!Y51),$I$119&lt;&gt;"Z"),"",'C5'!Y51)</f>
        <v/>
      </c>
      <c r="I119" s="187" t="str">
        <f>IF(ISBLANK('C5'!Z51),"",'C5'!Z51)</f>
        <v/>
      </c>
      <c r="J119" s="80" t="s">
        <v>384</v>
      </c>
      <c r="K119" s="187" t="str">
        <f>IF(AND(ISBLANK('C5'!V51),$L$119&lt;&gt;"Z"),"",'C5'!V51)</f>
        <v/>
      </c>
      <c r="L119" s="187" t="str">
        <f>IF(ISBLANK('C5'!W51),"",'C5'!W51)</f>
        <v/>
      </c>
      <c r="M119" s="77" t="str">
        <f t="shared" si="3"/>
        <v>OK</v>
      </c>
      <c r="N119" s="78"/>
    </row>
    <row r="120" spans="1:14" ht="23.25" hidden="1">
      <c r="A120" s="79" t="s">
        <v>2585</v>
      </c>
      <c r="B120" s="185" t="s">
        <v>554</v>
      </c>
      <c r="C120" s="186" t="s">
        <v>110</v>
      </c>
      <c r="D120" s="188" t="s">
        <v>555</v>
      </c>
      <c r="E120" s="186" t="s">
        <v>384</v>
      </c>
      <c r="F120" s="186" t="s">
        <v>110</v>
      </c>
      <c r="G120" s="188" t="s">
        <v>556</v>
      </c>
      <c r="H120" s="187" t="str">
        <f>IF(AND(ISBLANK('C5'!Y52),$I$120&lt;&gt;"Z"),"",'C5'!Y52)</f>
        <v/>
      </c>
      <c r="I120" s="187" t="str">
        <f>IF(ISBLANK('C5'!Z52),"",'C5'!Z52)</f>
        <v/>
      </c>
      <c r="J120" s="80" t="s">
        <v>384</v>
      </c>
      <c r="K120" s="187" t="str">
        <f>IF(AND(ISBLANK('C5'!V52),$L$120&lt;&gt;"Z"),"",'C5'!V52)</f>
        <v/>
      </c>
      <c r="L120" s="187" t="str">
        <f>IF(ISBLANK('C5'!W52),"",'C5'!W52)</f>
        <v/>
      </c>
      <c r="M120" s="77" t="str">
        <f t="shared" si="3"/>
        <v>OK</v>
      </c>
      <c r="N120" s="78"/>
    </row>
    <row r="121" spans="1:14" ht="23.25" hidden="1">
      <c r="A121" s="79" t="s">
        <v>2585</v>
      </c>
      <c r="B121" s="185" t="s">
        <v>557</v>
      </c>
      <c r="C121" s="186" t="s">
        <v>110</v>
      </c>
      <c r="D121" s="188" t="s">
        <v>558</v>
      </c>
      <c r="E121" s="186" t="s">
        <v>384</v>
      </c>
      <c r="F121" s="186" t="s">
        <v>110</v>
      </c>
      <c r="G121" s="188" t="s">
        <v>559</v>
      </c>
      <c r="H121" s="187" t="str">
        <f>IF(AND(ISBLANK('C5'!Y53),$I$121&lt;&gt;"Z"),"",'C5'!Y53)</f>
        <v/>
      </c>
      <c r="I121" s="187" t="str">
        <f>IF(ISBLANK('C5'!Z53),"",'C5'!Z53)</f>
        <v/>
      </c>
      <c r="J121" s="80" t="s">
        <v>384</v>
      </c>
      <c r="K121" s="187" t="str">
        <f>IF(AND(ISBLANK('C5'!V53),$L$121&lt;&gt;"Z"),"",'C5'!V53)</f>
        <v/>
      </c>
      <c r="L121" s="187" t="str">
        <f>IF(ISBLANK('C5'!W53),"",'C5'!W53)</f>
        <v/>
      </c>
      <c r="M121" s="77" t="str">
        <f t="shared" si="3"/>
        <v>OK</v>
      </c>
      <c r="N121" s="78"/>
    </row>
    <row r="122" spans="1:14" ht="23.25" hidden="1">
      <c r="A122" s="79" t="s">
        <v>2585</v>
      </c>
      <c r="B122" s="185" t="s">
        <v>560</v>
      </c>
      <c r="C122" s="186" t="s">
        <v>110</v>
      </c>
      <c r="D122" s="188" t="s">
        <v>561</v>
      </c>
      <c r="E122" s="186" t="s">
        <v>384</v>
      </c>
      <c r="F122" s="186" t="s">
        <v>110</v>
      </c>
      <c r="G122" s="188" t="s">
        <v>562</v>
      </c>
      <c r="H122" s="187" t="str">
        <f>IF(AND(ISBLANK('C5'!Y54),$I$122&lt;&gt;"Z"),"",'C5'!Y54)</f>
        <v/>
      </c>
      <c r="I122" s="187" t="str">
        <f>IF(ISBLANK('C5'!Z54),"",'C5'!Z54)</f>
        <v/>
      </c>
      <c r="J122" s="80" t="s">
        <v>384</v>
      </c>
      <c r="K122" s="187" t="str">
        <f>IF(AND(ISBLANK('C5'!V54),$L$122&lt;&gt;"Z"),"",'C5'!V54)</f>
        <v/>
      </c>
      <c r="L122" s="187" t="str">
        <f>IF(ISBLANK('C5'!W54),"",'C5'!W54)</f>
        <v/>
      </c>
      <c r="M122" s="77" t="str">
        <f t="shared" si="3"/>
        <v>OK</v>
      </c>
      <c r="N122" s="78"/>
    </row>
    <row r="123" spans="1:14" ht="23.25" hidden="1">
      <c r="A123" s="79" t="s">
        <v>2585</v>
      </c>
      <c r="B123" s="185" t="s">
        <v>563</v>
      </c>
      <c r="C123" s="186" t="s">
        <v>110</v>
      </c>
      <c r="D123" s="188" t="s">
        <v>564</v>
      </c>
      <c r="E123" s="186" t="s">
        <v>384</v>
      </c>
      <c r="F123" s="186" t="s">
        <v>110</v>
      </c>
      <c r="G123" s="188" t="s">
        <v>565</v>
      </c>
      <c r="H123" s="187" t="str">
        <f>IF(AND(ISBLANK('C5'!Y55),$I$123&lt;&gt;"Z"),"",'C5'!Y55)</f>
        <v/>
      </c>
      <c r="I123" s="187" t="str">
        <f>IF(ISBLANK('C5'!Z55),"",'C5'!Z55)</f>
        <v/>
      </c>
      <c r="J123" s="80" t="s">
        <v>384</v>
      </c>
      <c r="K123" s="187" t="str">
        <f>IF(AND(ISBLANK('C5'!V55),$L$123&lt;&gt;"Z"),"",'C5'!V55)</f>
        <v/>
      </c>
      <c r="L123" s="187" t="str">
        <f>IF(ISBLANK('C5'!W55),"",'C5'!W55)</f>
        <v/>
      </c>
      <c r="M123" s="77" t="str">
        <f t="shared" si="3"/>
        <v>OK</v>
      </c>
      <c r="N123" s="78"/>
    </row>
    <row r="124" spans="1:14" ht="23.25" hidden="1">
      <c r="A124" s="79" t="s">
        <v>2585</v>
      </c>
      <c r="B124" s="185" t="s">
        <v>566</v>
      </c>
      <c r="C124" s="186" t="s">
        <v>110</v>
      </c>
      <c r="D124" s="188" t="s">
        <v>567</v>
      </c>
      <c r="E124" s="186" t="s">
        <v>384</v>
      </c>
      <c r="F124" s="186" t="s">
        <v>110</v>
      </c>
      <c r="G124" s="188" t="s">
        <v>568</v>
      </c>
      <c r="H124" s="187" t="str">
        <f>IF(AND(ISBLANK('C5'!Y56),$I$124&lt;&gt;"Z"),"",'C5'!Y56)</f>
        <v/>
      </c>
      <c r="I124" s="187" t="str">
        <f>IF(ISBLANK('C5'!Z56),"",'C5'!Z56)</f>
        <v/>
      </c>
      <c r="J124" s="80" t="s">
        <v>384</v>
      </c>
      <c r="K124" s="187" t="str">
        <f>IF(AND(ISBLANK('C5'!V56),$L$124&lt;&gt;"Z"),"",'C5'!V56)</f>
        <v/>
      </c>
      <c r="L124" s="187" t="str">
        <f>IF(ISBLANK('C5'!W56),"",'C5'!W56)</f>
        <v/>
      </c>
      <c r="M124" s="77" t="str">
        <f t="shared" si="3"/>
        <v>OK</v>
      </c>
      <c r="N124" s="78"/>
    </row>
    <row r="125" spans="1:14" ht="23.25" hidden="1">
      <c r="A125" s="79" t="s">
        <v>2585</v>
      </c>
      <c r="B125" s="185" t="s">
        <v>569</v>
      </c>
      <c r="C125" s="186" t="s">
        <v>110</v>
      </c>
      <c r="D125" s="188" t="s">
        <v>570</v>
      </c>
      <c r="E125" s="186" t="s">
        <v>384</v>
      </c>
      <c r="F125" s="186" t="s">
        <v>110</v>
      </c>
      <c r="G125" s="188" t="s">
        <v>571</v>
      </c>
      <c r="H125" s="187" t="str">
        <f>IF(AND(ISBLANK('C5'!Y57),$I$125&lt;&gt;"Z"),"",'C5'!Y57)</f>
        <v/>
      </c>
      <c r="I125" s="187" t="str">
        <f>IF(ISBLANK('C5'!Z57),"",'C5'!Z57)</f>
        <v/>
      </c>
      <c r="J125" s="80" t="s">
        <v>384</v>
      </c>
      <c r="K125" s="187" t="str">
        <f>IF(AND(ISBLANK('C5'!V57),$L$125&lt;&gt;"Z"),"",'C5'!V57)</f>
        <v/>
      </c>
      <c r="L125" s="187" t="str">
        <f>IF(ISBLANK('C5'!W57),"",'C5'!W57)</f>
        <v/>
      </c>
      <c r="M125" s="77" t="str">
        <f t="shared" si="3"/>
        <v>OK</v>
      </c>
      <c r="N125" s="78"/>
    </row>
    <row r="126" spans="1:14" ht="23.25" hidden="1">
      <c r="A126" s="79" t="s">
        <v>2585</v>
      </c>
      <c r="B126" s="185" t="s">
        <v>572</v>
      </c>
      <c r="C126" s="186" t="s">
        <v>110</v>
      </c>
      <c r="D126" s="188" t="s">
        <v>573</v>
      </c>
      <c r="E126" s="186" t="s">
        <v>384</v>
      </c>
      <c r="F126" s="186" t="s">
        <v>110</v>
      </c>
      <c r="G126" s="188" t="s">
        <v>574</v>
      </c>
      <c r="H126" s="187" t="str">
        <f>IF(AND(ISBLANK('C5'!Y58),$I$126&lt;&gt;"Z"),"",'C5'!Y58)</f>
        <v/>
      </c>
      <c r="I126" s="187" t="str">
        <f>IF(ISBLANK('C5'!Z58),"",'C5'!Z58)</f>
        <v/>
      </c>
      <c r="J126" s="80" t="s">
        <v>384</v>
      </c>
      <c r="K126" s="187" t="str">
        <f>IF(AND(ISBLANK('C5'!V58),$L$126&lt;&gt;"Z"),"",'C5'!V58)</f>
        <v/>
      </c>
      <c r="L126" s="187" t="str">
        <f>IF(ISBLANK('C5'!W58),"",'C5'!W58)</f>
        <v/>
      </c>
      <c r="M126" s="77" t="str">
        <f t="shared" si="3"/>
        <v>OK</v>
      </c>
      <c r="N126" s="78"/>
    </row>
    <row r="127" spans="1:14" ht="23.25" hidden="1">
      <c r="A127" s="79" t="s">
        <v>2585</v>
      </c>
      <c r="B127" s="185" t="s">
        <v>575</v>
      </c>
      <c r="C127" s="186" t="s">
        <v>110</v>
      </c>
      <c r="D127" s="188" t="s">
        <v>576</v>
      </c>
      <c r="E127" s="186" t="s">
        <v>384</v>
      </c>
      <c r="F127" s="186" t="s">
        <v>110</v>
      </c>
      <c r="G127" s="188" t="s">
        <v>577</v>
      </c>
      <c r="H127" s="187" t="str">
        <f>IF(AND(ISBLANK('C5'!Y59),$I$127&lt;&gt;"Z"),"",'C5'!Y59)</f>
        <v/>
      </c>
      <c r="I127" s="187" t="str">
        <f>IF(ISBLANK('C5'!Z59),"",'C5'!Z59)</f>
        <v/>
      </c>
      <c r="J127" s="80" t="s">
        <v>384</v>
      </c>
      <c r="K127" s="187" t="str">
        <f>IF(AND(ISBLANK('C5'!V59),$L$127&lt;&gt;"Z"),"",'C5'!V59)</f>
        <v/>
      </c>
      <c r="L127" s="187" t="str">
        <f>IF(ISBLANK('C5'!W59),"",'C5'!W59)</f>
        <v/>
      </c>
      <c r="M127" s="77" t="str">
        <f t="shared" si="3"/>
        <v>OK</v>
      </c>
      <c r="N127" s="78"/>
    </row>
    <row r="128" spans="1:14" ht="23.25" hidden="1">
      <c r="A128" s="79" t="s">
        <v>2585</v>
      </c>
      <c r="B128" s="185" t="s">
        <v>578</v>
      </c>
      <c r="C128" s="186" t="s">
        <v>110</v>
      </c>
      <c r="D128" s="188" t="s">
        <v>579</v>
      </c>
      <c r="E128" s="186" t="s">
        <v>384</v>
      </c>
      <c r="F128" s="186" t="s">
        <v>110</v>
      </c>
      <c r="G128" s="188" t="s">
        <v>580</v>
      </c>
      <c r="H128" s="187" t="str">
        <f>IF(AND(ISBLANK('C5'!Y60),$I$128&lt;&gt;"Z"),"",'C5'!Y60)</f>
        <v/>
      </c>
      <c r="I128" s="187" t="str">
        <f>IF(ISBLANK('C5'!Z60),"",'C5'!Z60)</f>
        <v/>
      </c>
      <c r="J128" s="80" t="s">
        <v>384</v>
      </c>
      <c r="K128" s="187" t="str">
        <f>IF(AND(ISBLANK('C5'!V60),$L$128&lt;&gt;"Z"),"",'C5'!V60)</f>
        <v/>
      </c>
      <c r="L128" s="187" t="str">
        <f>IF(ISBLANK('C5'!W60),"",'C5'!W60)</f>
        <v/>
      </c>
      <c r="M128" s="77" t="str">
        <f t="shared" si="3"/>
        <v>OK</v>
      </c>
      <c r="N128" s="78"/>
    </row>
    <row r="129" spans="1:14" ht="23.25" hidden="1">
      <c r="A129" s="79" t="s">
        <v>2585</v>
      </c>
      <c r="B129" s="185" t="s">
        <v>581</v>
      </c>
      <c r="C129" s="186" t="s">
        <v>110</v>
      </c>
      <c r="D129" s="188" t="s">
        <v>582</v>
      </c>
      <c r="E129" s="186" t="s">
        <v>384</v>
      </c>
      <c r="F129" s="186" t="s">
        <v>110</v>
      </c>
      <c r="G129" s="188" t="s">
        <v>583</v>
      </c>
      <c r="H129" s="187" t="str">
        <f>IF(AND(ISBLANK('C5'!Y61),$I$129&lt;&gt;"Z"),"",'C5'!Y61)</f>
        <v/>
      </c>
      <c r="I129" s="187" t="str">
        <f>IF(ISBLANK('C5'!Z61),"",'C5'!Z61)</f>
        <v/>
      </c>
      <c r="J129" s="80" t="s">
        <v>384</v>
      </c>
      <c r="K129" s="187" t="str">
        <f>IF(AND(ISBLANK('C5'!V61),$L$129&lt;&gt;"Z"),"",'C5'!V61)</f>
        <v/>
      </c>
      <c r="L129" s="187" t="str">
        <f>IF(ISBLANK('C5'!W61),"",'C5'!W61)</f>
        <v/>
      </c>
      <c r="M129" s="77" t="str">
        <f t="shared" si="3"/>
        <v>OK</v>
      </c>
      <c r="N129" s="78"/>
    </row>
    <row r="130" spans="1:14" ht="23.25" hidden="1">
      <c r="A130" s="79" t="s">
        <v>2585</v>
      </c>
      <c r="B130" s="185" t="s">
        <v>584</v>
      </c>
      <c r="C130" s="186" t="s">
        <v>110</v>
      </c>
      <c r="D130" s="188" t="s">
        <v>585</v>
      </c>
      <c r="E130" s="186" t="s">
        <v>384</v>
      </c>
      <c r="F130" s="186" t="s">
        <v>110</v>
      </c>
      <c r="G130" s="188" t="s">
        <v>586</v>
      </c>
      <c r="H130" s="187" t="str">
        <f>IF(AND(ISBLANK('C5'!Y62),$I$130&lt;&gt;"Z"),"",'C5'!Y62)</f>
        <v/>
      </c>
      <c r="I130" s="187" t="str">
        <f>IF(ISBLANK('C5'!Z62),"",'C5'!Z62)</f>
        <v/>
      </c>
      <c r="J130" s="80" t="s">
        <v>384</v>
      </c>
      <c r="K130" s="187" t="str">
        <f>IF(AND(ISBLANK('C5'!V62),$L$130&lt;&gt;"Z"),"",'C5'!V62)</f>
        <v/>
      </c>
      <c r="L130" s="187" t="str">
        <f>IF(ISBLANK('C5'!W62),"",'C5'!W62)</f>
        <v/>
      </c>
      <c r="M130" s="77" t="str">
        <f t="shared" si="3"/>
        <v>OK</v>
      </c>
      <c r="N130" s="78"/>
    </row>
    <row r="131" spans="1:14" ht="23.25" hidden="1">
      <c r="A131" s="79" t="s">
        <v>2585</v>
      </c>
      <c r="B131" s="185" t="s">
        <v>587</v>
      </c>
      <c r="C131" s="186" t="s">
        <v>110</v>
      </c>
      <c r="D131" s="188" t="s">
        <v>588</v>
      </c>
      <c r="E131" s="186" t="s">
        <v>384</v>
      </c>
      <c r="F131" s="186" t="s">
        <v>110</v>
      </c>
      <c r="G131" s="188" t="s">
        <v>589</v>
      </c>
      <c r="H131" s="187" t="str">
        <f>IF(AND(ISBLANK('C5'!Y63),$I$131&lt;&gt;"Z"),"",'C5'!Y63)</f>
        <v/>
      </c>
      <c r="I131" s="187" t="str">
        <f>IF(ISBLANK('C5'!Z63),"",'C5'!Z63)</f>
        <v/>
      </c>
      <c r="J131" s="80" t="s">
        <v>384</v>
      </c>
      <c r="K131" s="187" t="str">
        <f>IF(AND(ISBLANK('C5'!V63),$L$131&lt;&gt;"Z"),"",'C5'!V63)</f>
        <v/>
      </c>
      <c r="L131" s="187" t="str">
        <f>IF(ISBLANK('C5'!W63),"",'C5'!W63)</f>
        <v/>
      </c>
      <c r="M131" s="77" t="str">
        <f t="shared" si="3"/>
        <v>OK</v>
      </c>
      <c r="N131" s="78"/>
    </row>
    <row r="132" spans="1:14" ht="23.25" hidden="1">
      <c r="A132" s="79" t="s">
        <v>2585</v>
      </c>
      <c r="B132" s="185" t="s">
        <v>590</v>
      </c>
      <c r="C132" s="186" t="s">
        <v>110</v>
      </c>
      <c r="D132" s="188" t="s">
        <v>591</v>
      </c>
      <c r="E132" s="186" t="s">
        <v>384</v>
      </c>
      <c r="F132" s="186" t="s">
        <v>110</v>
      </c>
      <c r="G132" s="188" t="s">
        <v>592</v>
      </c>
      <c r="H132" s="187" t="str">
        <f>IF(AND(ISBLANK('C5'!Y64),$I$132&lt;&gt;"Z"),"",'C5'!Y64)</f>
        <v/>
      </c>
      <c r="I132" s="187" t="str">
        <f>IF(ISBLANK('C5'!Z64),"",'C5'!Z64)</f>
        <v/>
      </c>
      <c r="J132" s="80" t="s">
        <v>384</v>
      </c>
      <c r="K132" s="187" t="str">
        <f>IF(AND(ISBLANK('C5'!V64),$L$132&lt;&gt;"Z"),"",'C5'!V64)</f>
        <v/>
      </c>
      <c r="L132" s="187" t="str">
        <f>IF(ISBLANK('C5'!W64),"",'C5'!W64)</f>
        <v/>
      </c>
      <c r="M132" s="77" t="str">
        <f t="shared" si="3"/>
        <v>OK</v>
      </c>
      <c r="N132" s="78"/>
    </row>
    <row r="133" spans="1:14" ht="23.25" hidden="1">
      <c r="A133" s="79" t="s">
        <v>2585</v>
      </c>
      <c r="B133" s="185" t="s">
        <v>593</v>
      </c>
      <c r="C133" s="186" t="s">
        <v>110</v>
      </c>
      <c r="D133" s="188" t="s">
        <v>594</v>
      </c>
      <c r="E133" s="186" t="s">
        <v>384</v>
      </c>
      <c r="F133" s="186" t="s">
        <v>110</v>
      </c>
      <c r="G133" s="188" t="s">
        <v>595</v>
      </c>
      <c r="H133" s="187" t="str">
        <f>IF(AND(ISBLANK('C5'!Y65),$I$133&lt;&gt;"Z"),"",'C5'!Y65)</f>
        <v/>
      </c>
      <c r="I133" s="187" t="str">
        <f>IF(ISBLANK('C5'!Z65),"",'C5'!Z65)</f>
        <v/>
      </c>
      <c r="J133" s="80" t="s">
        <v>384</v>
      </c>
      <c r="K133" s="187" t="str">
        <f>IF(AND(ISBLANK('C5'!V65),$L$133&lt;&gt;"Z"),"",'C5'!V65)</f>
        <v/>
      </c>
      <c r="L133" s="187" t="str">
        <f>IF(ISBLANK('C5'!W65),"",'C5'!W65)</f>
        <v/>
      </c>
      <c r="M133" s="77" t="str">
        <f t="shared" si="3"/>
        <v>OK</v>
      </c>
      <c r="N133" s="78"/>
    </row>
    <row r="134" spans="1:14" ht="23.25" hidden="1">
      <c r="A134" s="79" t="s">
        <v>2585</v>
      </c>
      <c r="B134" s="185" t="s">
        <v>596</v>
      </c>
      <c r="C134" s="186" t="s">
        <v>110</v>
      </c>
      <c r="D134" s="188" t="s">
        <v>597</v>
      </c>
      <c r="E134" s="186" t="s">
        <v>384</v>
      </c>
      <c r="F134" s="186" t="s">
        <v>110</v>
      </c>
      <c r="G134" s="188" t="s">
        <v>598</v>
      </c>
      <c r="H134" s="187" t="str">
        <f>IF(AND(ISBLANK('C5'!Y66),$I$134&lt;&gt;"Z"),"",'C5'!Y66)</f>
        <v/>
      </c>
      <c r="I134" s="187" t="str">
        <f>IF(ISBLANK('C5'!Z66),"",'C5'!Z66)</f>
        <v/>
      </c>
      <c r="J134" s="80" t="s">
        <v>384</v>
      </c>
      <c r="K134" s="187" t="str">
        <f>IF(AND(ISBLANK('C5'!V66),$L$134&lt;&gt;"Z"),"",'C5'!V66)</f>
        <v/>
      </c>
      <c r="L134" s="187" t="str">
        <f>IF(ISBLANK('C5'!W66),"",'C5'!W66)</f>
        <v/>
      </c>
      <c r="M134" s="77" t="str">
        <f t="shared" si="3"/>
        <v>OK</v>
      </c>
      <c r="N134" s="78"/>
    </row>
    <row r="135" spans="1:14" ht="23.25" hidden="1">
      <c r="A135" s="79" t="s">
        <v>2585</v>
      </c>
      <c r="B135" s="185" t="s">
        <v>599</v>
      </c>
      <c r="C135" s="186" t="s">
        <v>110</v>
      </c>
      <c r="D135" s="188" t="s">
        <v>600</v>
      </c>
      <c r="E135" s="186" t="s">
        <v>384</v>
      </c>
      <c r="F135" s="186" t="s">
        <v>110</v>
      </c>
      <c r="G135" s="188" t="s">
        <v>601</v>
      </c>
      <c r="H135" s="187" t="str">
        <f>IF(AND(ISBLANK('C5'!Y67),$I$135&lt;&gt;"Z"),"",'C5'!Y67)</f>
        <v/>
      </c>
      <c r="I135" s="187" t="str">
        <f>IF(ISBLANK('C5'!Z67),"",'C5'!Z67)</f>
        <v/>
      </c>
      <c r="J135" s="80" t="s">
        <v>384</v>
      </c>
      <c r="K135" s="187" t="str">
        <f>IF(AND(ISBLANK('C5'!V67),$L$135&lt;&gt;"Z"),"",'C5'!V67)</f>
        <v/>
      </c>
      <c r="L135" s="187" t="str">
        <f>IF(ISBLANK('C5'!W67),"",'C5'!W67)</f>
        <v/>
      </c>
      <c r="M135" s="77" t="str">
        <f t="shared" si="3"/>
        <v>OK</v>
      </c>
      <c r="N135" s="78"/>
    </row>
    <row r="136" spans="1:14" ht="23.25" hidden="1">
      <c r="A136" s="79" t="s">
        <v>2585</v>
      </c>
      <c r="B136" s="185" t="s">
        <v>602</v>
      </c>
      <c r="C136" s="186" t="s">
        <v>110</v>
      </c>
      <c r="D136" s="188" t="s">
        <v>603</v>
      </c>
      <c r="E136" s="186" t="s">
        <v>384</v>
      </c>
      <c r="F136" s="186" t="s">
        <v>110</v>
      </c>
      <c r="G136" s="188" t="s">
        <v>604</v>
      </c>
      <c r="H136" s="187" t="str">
        <f>IF(AND(ISBLANK('C5'!Y68),$I$136&lt;&gt;"Z"),"",'C5'!Y68)</f>
        <v/>
      </c>
      <c r="I136" s="187" t="str">
        <f>IF(ISBLANK('C5'!Z68),"",'C5'!Z68)</f>
        <v/>
      </c>
      <c r="J136" s="80" t="s">
        <v>384</v>
      </c>
      <c r="K136" s="187" t="str">
        <f>IF(AND(ISBLANK('C5'!V68),$L$136&lt;&gt;"Z"),"",'C5'!V68)</f>
        <v/>
      </c>
      <c r="L136" s="187" t="str">
        <f>IF(ISBLANK('C5'!W68),"",'C5'!W68)</f>
        <v/>
      </c>
      <c r="M136" s="77" t="str">
        <f t="shared" si="3"/>
        <v>OK</v>
      </c>
      <c r="N136" s="78"/>
    </row>
    <row r="137" spans="1:14" ht="23.25" hidden="1">
      <c r="A137" s="79" t="s">
        <v>2585</v>
      </c>
      <c r="B137" s="185" t="s">
        <v>605</v>
      </c>
      <c r="C137" s="186" t="s">
        <v>110</v>
      </c>
      <c r="D137" s="188" t="s">
        <v>606</v>
      </c>
      <c r="E137" s="186" t="s">
        <v>384</v>
      </c>
      <c r="F137" s="186" t="s">
        <v>110</v>
      </c>
      <c r="G137" s="188" t="s">
        <v>607</v>
      </c>
      <c r="H137" s="187" t="str">
        <f>IF(AND(ISBLANK('C5'!Y69),$I$137&lt;&gt;"Z"),"",'C5'!Y69)</f>
        <v/>
      </c>
      <c r="I137" s="187" t="str">
        <f>IF(ISBLANK('C5'!Z69),"",'C5'!Z69)</f>
        <v/>
      </c>
      <c r="J137" s="80" t="s">
        <v>384</v>
      </c>
      <c r="K137" s="187" t="str">
        <f>IF(AND(ISBLANK('C5'!V69),$L$137&lt;&gt;"Z"),"",'C5'!V69)</f>
        <v/>
      </c>
      <c r="L137" s="187" t="str">
        <f>IF(ISBLANK('C5'!W69),"",'C5'!W69)</f>
        <v/>
      </c>
      <c r="M137" s="77" t="str">
        <f t="shared" si="3"/>
        <v>OK</v>
      </c>
      <c r="N137" s="78"/>
    </row>
    <row r="138" spans="1:14" ht="23.25" hidden="1">
      <c r="A138" s="79" t="s">
        <v>2585</v>
      </c>
      <c r="B138" s="185" t="s">
        <v>608</v>
      </c>
      <c r="C138" s="186" t="s">
        <v>110</v>
      </c>
      <c r="D138" s="188" t="s">
        <v>609</v>
      </c>
      <c r="E138" s="186" t="s">
        <v>384</v>
      </c>
      <c r="F138" s="186" t="s">
        <v>110</v>
      </c>
      <c r="G138" s="188" t="s">
        <v>610</v>
      </c>
      <c r="H138" s="187" t="str">
        <f>IF(AND(ISBLANK('C5'!Y70),$I$138&lt;&gt;"Z"),"",'C5'!Y70)</f>
        <v/>
      </c>
      <c r="I138" s="187" t="str">
        <f>IF(ISBLANK('C5'!Z70),"",'C5'!Z70)</f>
        <v/>
      </c>
      <c r="J138" s="80" t="s">
        <v>384</v>
      </c>
      <c r="K138" s="187" t="str">
        <f>IF(AND(ISBLANK('C5'!V70),$L$138&lt;&gt;"Z"),"",'C5'!V70)</f>
        <v/>
      </c>
      <c r="L138" s="187" t="str">
        <f>IF(ISBLANK('C5'!W70),"",'C5'!W70)</f>
        <v/>
      </c>
      <c r="M138" s="77" t="str">
        <f t="shared" si="3"/>
        <v>OK</v>
      </c>
      <c r="N138" s="78"/>
    </row>
    <row r="139" spans="1:14" ht="23.25" hidden="1">
      <c r="A139" s="79" t="s">
        <v>2585</v>
      </c>
      <c r="B139" s="185" t="s">
        <v>611</v>
      </c>
      <c r="C139" s="186" t="s">
        <v>110</v>
      </c>
      <c r="D139" s="188" t="s">
        <v>612</v>
      </c>
      <c r="E139" s="186" t="s">
        <v>384</v>
      </c>
      <c r="F139" s="186" t="s">
        <v>110</v>
      </c>
      <c r="G139" s="188" t="s">
        <v>613</v>
      </c>
      <c r="H139" s="187" t="str">
        <f>IF(AND(ISBLANK('C5'!Y71),$I$139&lt;&gt;"Z"),"",'C5'!Y71)</f>
        <v/>
      </c>
      <c r="I139" s="187" t="str">
        <f>IF(ISBLANK('C5'!Z71),"",'C5'!Z71)</f>
        <v/>
      </c>
      <c r="J139" s="80" t="s">
        <v>384</v>
      </c>
      <c r="K139" s="187" t="str">
        <f>IF(AND(ISBLANK('C5'!V71),$L$139&lt;&gt;"Z"),"",'C5'!V71)</f>
        <v/>
      </c>
      <c r="L139" s="187" t="str">
        <f>IF(ISBLANK('C5'!W71),"",'C5'!W71)</f>
        <v/>
      </c>
      <c r="M139" s="77" t="str">
        <f t="shared" si="3"/>
        <v>OK</v>
      </c>
      <c r="N139" s="78"/>
    </row>
    <row r="140" spans="1:14" ht="23.25" hidden="1">
      <c r="A140" s="79" t="s">
        <v>2585</v>
      </c>
      <c r="B140" s="185" t="s">
        <v>614</v>
      </c>
      <c r="C140" s="186" t="s">
        <v>110</v>
      </c>
      <c r="D140" s="188" t="s">
        <v>615</v>
      </c>
      <c r="E140" s="186" t="s">
        <v>384</v>
      </c>
      <c r="F140" s="186" t="s">
        <v>110</v>
      </c>
      <c r="G140" s="188" t="s">
        <v>406</v>
      </c>
      <c r="H140" s="187" t="str">
        <f>IF(AND(ISBLANK('C5'!Y72),$I$140&lt;&gt;"Z"),"",'C5'!Y72)</f>
        <v/>
      </c>
      <c r="I140" s="187" t="str">
        <f>IF(ISBLANK('C5'!Z72),"",'C5'!Z72)</f>
        <v/>
      </c>
      <c r="J140" s="80" t="s">
        <v>384</v>
      </c>
      <c r="K140" s="187" t="str">
        <f>IF(AND(ISBLANK('C5'!V72),$L$140&lt;&gt;"Z"),"",'C5'!V72)</f>
        <v/>
      </c>
      <c r="L140" s="187" t="str">
        <f>IF(ISBLANK('C5'!W72),"",'C5'!W72)</f>
        <v/>
      </c>
      <c r="M140" s="77" t="str">
        <f t="shared" si="3"/>
        <v>OK</v>
      </c>
      <c r="N140" s="78"/>
    </row>
    <row r="141" spans="1:14" ht="23.25" hidden="1">
      <c r="A141" s="79" t="s">
        <v>2585</v>
      </c>
      <c r="B141" s="185" t="s">
        <v>616</v>
      </c>
      <c r="C141" s="186" t="s">
        <v>110</v>
      </c>
      <c r="D141" s="188" t="s">
        <v>617</v>
      </c>
      <c r="E141" s="186" t="s">
        <v>384</v>
      </c>
      <c r="F141" s="186" t="s">
        <v>110</v>
      </c>
      <c r="G141" s="188" t="s">
        <v>618</v>
      </c>
      <c r="H141" s="187" t="str">
        <f>IF(AND(ISBLANK('C5'!Y74),$I$141&lt;&gt;"Z"),"",'C5'!Y74)</f>
        <v/>
      </c>
      <c r="I141" s="187" t="str">
        <f>IF(ISBLANK('C5'!Z74),"",'C5'!Z74)</f>
        <v/>
      </c>
      <c r="J141" s="80" t="s">
        <v>384</v>
      </c>
      <c r="K141" s="187" t="str">
        <f>IF(AND(ISBLANK('C5'!V74),$L$141&lt;&gt;"Z"),"",'C5'!V74)</f>
        <v/>
      </c>
      <c r="L141" s="187" t="str">
        <f>IF(ISBLANK('C5'!W74),"",'C5'!W74)</f>
        <v/>
      </c>
      <c r="M141" s="77" t="str">
        <f t="shared" si="3"/>
        <v>OK</v>
      </c>
      <c r="N141" s="78"/>
    </row>
    <row r="142" spans="1:14" ht="23.25" hidden="1">
      <c r="A142" s="79" t="s">
        <v>2585</v>
      </c>
      <c r="B142" s="185" t="s">
        <v>619</v>
      </c>
      <c r="C142" s="186" t="s">
        <v>110</v>
      </c>
      <c r="D142" s="188" t="s">
        <v>620</v>
      </c>
      <c r="E142" s="186" t="s">
        <v>384</v>
      </c>
      <c r="F142" s="186" t="s">
        <v>110</v>
      </c>
      <c r="G142" s="188" t="s">
        <v>621</v>
      </c>
      <c r="H142" s="187" t="str">
        <f>IF(AND(ISBLANK('C5'!Y75),$I$142&lt;&gt;"Z"),"",'C5'!Y75)</f>
        <v/>
      </c>
      <c r="I142" s="187" t="str">
        <f>IF(ISBLANK('C5'!Z75),"",'C5'!Z75)</f>
        <v/>
      </c>
      <c r="J142" s="80" t="s">
        <v>384</v>
      </c>
      <c r="K142" s="187" t="str">
        <f>IF(AND(ISBLANK('C5'!V75),$L$142&lt;&gt;"Z"),"",'C5'!V75)</f>
        <v/>
      </c>
      <c r="L142" s="187" t="str">
        <f>IF(ISBLANK('C5'!W75),"",'C5'!W75)</f>
        <v/>
      </c>
      <c r="M142" s="77" t="str">
        <f t="shared" si="3"/>
        <v>OK</v>
      </c>
      <c r="N142" s="78"/>
    </row>
    <row r="143" spans="1:14" ht="23.25" hidden="1">
      <c r="A143" s="79" t="s">
        <v>2585</v>
      </c>
      <c r="B143" s="185" t="s">
        <v>622</v>
      </c>
      <c r="C143" s="186" t="s">
        <v>110</v>
      </c>
      <c r="D143" s="188" t="s">
        <v>623</v>
      </c>
      <c r="E143" s="186" t="s">
        <v>384</v>
      </c>
      <c r="F143" s="186" t="s">
        <v>110</v>
      </c>
      <c r="G143" s="188" t="s">
        <v>624</v>
      </c>
      <c r="H143" s="187" t="str">
        <f>IF(AND(ISBLANK('C5'!Y76),$I$143&lt;&gt;"Z"),"",'C5'!Y76)</f>
        <v/>
      </c>
      <c r="I143" s="187" t="str">
        <f>IF(ISBLANK('C5'!Z76),"",'C5'!Z76)</f>
        <v/>
      </c>
      <c r="J143" s="80" t="s">
        <v>384</v>
      </c>
      <c r="K143" s="187" t="str">
        <f>IF(AND(ISBLANK('C5'!V76),$L$143&lt;&gt;"Z"),"",'C5'!V76)</f>
        <v/>
      </c>
      <c r="L143" s="187" t="str">
        <f>IF(ISBLANK('C5'!W76),"",'C5'!W76)</f>
        <v/>
      </c>
      <c r="M143" s="77" t="str">
        <f t="shared" si="3"/>
        <v>OK</v>
      </c>
      <c r="N143" s="78"/>
    </row>
    <row r="144" spans="1:14" ht="23.25" hidden="1">
      <c r="A144" s="79" t="s">
        <v>2585</v>
      </c>
      <c r="B144" s="185" t="s">
        <v>625</v>
      </c>
      <c r="C144" s="186" t="s">
        <v>110</v>
      </c>
      <c r="D144" s="188" t="s">
        <v>626</v>
      </c>
      <c r="E144" s="186" t="s">
        <v>384</v>
      </c>
      <c r="F144" s="186" t="s">
        <v>110</v>
      </c>
      <c r="G144" s="188" t="s">
        <v>627</v>
      </c>
      <c r="H144" s="187" t="str">
        <f>IF(AND(ISBLANK('C5'!Y77),$I$144&lt;&gt;"Z"),"",'C5'!Y77)</f>
        <v/>
      </c>
      <c r="I144" s="187" t="str">
        <f>IF(ISBLANK('C5'!Z77),"",'C5'!Z77)</f>
        <v/>
      </c>
      <c r="J144" s="80" t="s">
        <v>384</v>
      </c>
      <c r="K144" s="187" t="str">
        <f>IF(AND(ISBLANK('C5'!V77),$L$144&lt;&gt;"Z"),"",'C5'!V77)</f>
        <v/>
      </c>
      <c r="L144" s="187" t="str">
        <f>IF(ISBLANK('C5'!W77),"",'C5'!W77)</f>
        <v/>
      </c>
      <c r="M144" s="77" t="str">
        <f t="shared" si="3"/>
        <v>OK</v>
      </c>
      <c r="N144" s="78"/>
    </row>
    <row r="145" spans="1:14" ht="23.25" hidden="1">
      <c r="A145" s="79" t="s">
        <v>2585</v>
      </c>
      <c r="B145" s="185" t="s">
        <v>628</v>
      </c>
      <c r="C145" s="186" t="s">
        <v>110</v>
      </c>
      <c r="D145" s="188" t="s">
        <v>629</v>
      </c>
      <c r="E145" s="186" t="s">
        <v>384</v>
      </c>
      <c r="F145" s="186" t="s">
        <v>110</v>
      </c>
      <c r="G145" s="188" t="s">
        <v>630</v>
      </c>
      <c r="H145" s="187" t="str">
        <f>IF(AND(ISBLANK('C5'!Y78),$I$145&lt;&gt;"Z"),"",'C5'!Y78)</f>
        <v/>
      </c>
      <c r="I145" s="187" t="str">
        <f>IF(ISBLANK('C5'!Z78),"",'C5'!Z78)</f>
        <v/>
      </c>
      <c r="J145" s="80" t="s">
        <v>384</v>
      </c>
      <c r="K145" s="187" t="str">
        <f>IF(AND(ISBLANK('C5'!V78),$L$145&lt;&gt;"Z"),"",'C5'!V78)</f>
        <v/>
      </c>
      <c r="L145" s="187" t="str">
        <f>IF(ISBLANK('C5'!W78),"",'C5'!W78)</f>
        <v/>
      </c>
      <c r="M145" s="77" t="str">
        <f t="shared" si="3"/>
        <v>OK</v>
      </c>
      <c r="N145" s="78"/>
    </row>
    <row r="146" spans="1:14" ht="23.25" hidden="1">
      <c r="A146" s="79" t="s">
        <v>2585</v>
      </c>
      <c r="B146" s="185" t="s">
        <v>631</v>
      </c>
      <c r="C146" s="186" t="s">
        <v>110</v>
      </c>
      <c r="D146" s="188" t="s">
        <v>632</v>
      </c>
      <c r="E146" s="186" t="s">
        <v>384</v>
      </c>
      <c r="F146" s="186" t="s">
        <v>110</v>
      </c>
      <c r="G146" s="188" t="s">
        <v>633</v>
      </c>
      <c r="H146" s="187" t="str">
        <f>IF(AND(ISBLANK('C5'!Y79),$I$146&lt;&gt;"Z"),"",'C5'!Y79)</f>
        <v/>
      </c>
      <c r="I146" s="187" t="str">
        <f>IF(ISBLANK('C5'!Z79),"",'C5'!Z79)</f>
        <v/>
      </c>
      <c r="J146" s="80" t="s">
        <v>384</v>
      </c>
      <c r="K146" s="187" t="str">
        <f>IF(AND(ISBLANK('C5'!V79),$L$146&lt;&gt;"Z"),"",'C5'!V79)</f>
        <v/>
      </c>
      <c r="L146" s="187" t="str">
        <f>IF(ISBLANK('C5'!W79),"",'C5'!W79)</f>
        <v/>
      </c>
      <c r="M146" s="77" t="str">
        <f t="shared" si="3"/>
        <v>OK</v>
      </c>
      <c r="N146" s="78"/>
    </row>
    <row r="147" spans="1:14" ht="23.25" hidden="1">
      <c r="A147" s="79" t="s">
        <v>2585</v>
      </c>
      <c r="B147" s="185" t="s">
        <v>634</v>
      </c>
      <c r="C147" s="186" t="s">
        <v>110</v>
      </c>
      <c r="D147" s="188" t="s">
        <v>635</v>
      </c>
      <c r="E147" s="186" t="s">
        <v>384</v>
      </c>
      <c r="F147" s="186" t="s">
        <v>110</v>
      </c>
      <c r="G147" s="188" t="s">
        <v>636</v>
      </c>
      <c r="H147" s="187" t="str">
        <f>IF(AND(ISBLANK('C5'!Y80),$I$147&lt;&gt;"Z"),"",'C5'!Y80)</f>
        <v/>
      </c>
      <c r="I147" s="187" t="str">
        <f>IF(ISBLANK('C5'!Z80),"",'C5'!Z80)</f>
        <v/>
      </c>
      <c r="J147" s="80" t="s">
        <v>384</v>
      </c>
      <c r="K147" s="187" t="str">
        <f>IF(AND(ISBLANK('C5'!V80),$L$147&lt;&gt;"Z"),"",'C5'!V80)</f>
        <v/>
      </c>
      <c r="L147" s="187" t="str">
        <f>IF(ISBLANK('C5'!W80),"",'C5'!W80)</f>
        <v/>
      </c>
      <c r="M147" s="77" t="str">
        <f t="shared" si="3"/>
        <v>OK</v>
      </c>
      <c r="N147" s="78"/>
    </row>
    <row r="148" spans="1:14" ht="23.25" hidden="1">
      <c r="A148" s="79" t="s">
        <v>2585</v>
      </c>
      <c r="B148" s="185" t="s">
        <v>637</v>
      </c>
      <c r="C148" s="186" t="s">
        <v>110</v>
      </c>
      <c r="D148" s="188" t="s">
        <v>638</v>
      </c>
      <c r="E148" s="186" t="s">
        <v>384</v>
      </c>
      <c r="F148" s="186" t="s">
        <v>110</v>
      </c>
      <c r="G148" s="188" t="s">
        <v>639</v>
      </c>
      <c r="H148" s="187" t="str">
        <f>IF(AND(ISBLANK('C5'!Y81),$I$148&lt;&gt;"Z"),"",'C5'!Y81)</f>
        <v/>
      </c>
      <c r="I148" s="187" t="str">
        <f>IF(ISBLANK('C5'!Z81),"",'C5'!Z81)</f>
        <v/>
      </c>
      <c r="J148" s="80" t="s">
        <v>384</v>
      </c>
      <c r="K148" s="187" t="str">
        <f>IF(AND(ISBLANK('C5'!V81),$L$148&lt;&gt;"Z"),"",'C5'!V81)</f>
        <v/>
      </c>
      <c r="L148" s="187" t="str">
        <f>IF(ISBLANK('C5'!W81),"",'C5'!W81)</f>
        <v/>
      </c>
      <c r="M148" s="77" t="str">
        <f t="shared" si="3"/>
        <v>OK</v>
      </c>
      <c r="N148" s="78"/>
    </row>
    <row r="149" spans="1:14" ht="23.25" hidden="1">
      <c r="A149" s="79" t="s">
        <v>2585</v>
      </c>
      <c r="B149" s="185" t="s">
        <v>640</v>
      </c>
      <c r="C149" s="186" t="s">
        <v>110</v>
      </c>
      <c r="D149" s="188" t="s">
        <v>641</v>
      </c>
      <c r="E149" s="186" t="s">
        <v>384</v>
      </c>
      <c r="F149" s="186" t="s">
        <v>110</v>
      </c>
      <c r="G149" s="188" t="s">
        <v>642</v>
      </c>
      <c r="H149" s="187" t="str">
        <f>IF(AND(ISBLANK('C5'!Y82),$I$149&lt;&gt;"Z"),"",'C5'!Y82)</f>
        <v/>
      </c>
      <c r="I149" s="187" t="str">
        <f>IF(ISBLANK('C5'!Z82),"",'C5'!Z82)</f>
        <v/>
      </c>
      <c r="J149" s="80" t="s">
        <v>384</v>
      </c>
      <c r="K149" s="187" t="str">
        <f>IF(AND(ISBLANK('C5'!V82),$L$149&lt;&gt;"Z"),"",'C5'!V82)</f>
        <v/>
      </c>
      <c r="L149" s="187" t="str">
        <f>IF(ISBLANK('C5'!W82),"",'C5'!W82)</f>
        <v/>
      </c>
      <c r="M149" s="77" t="str">
        <f t="shared" si="3"/>
        <v>OK</v>
      </c>
      <c r="N149" s="78"/>
    </row>
    <row r="150" spans="1:14" ht="23.25" hidden="1">
      <c r="A150" s="79" t="s">
        <v>2585</v>
      </c>
      <c r="B150" s="185" t="s">
        <v>643</v>
      </c>
      <c r="C150" s="186" t="s">
        <v>110</v>
      </c>
      <c r="D150" s="188" t="s">
        <v>644</v>
      </c>
      <c r="E150" s="186" t="s">
        <v>384</v>
      </c>
      <c r="F150" s="186" t="s">
        <v>110</v>
      </c>
      <c r="G150" s="188" t="s">
        <v>645</v>
      </c>
      <c r="H150" s="187" t="str">
        <f>IF(AND(ISBLANK('C5'!Y83),$I$150&lt;&gt;"Z"),"",'C5'!Y83)</f>
        <v/>
      </c>
      <c r="I150" s="187" t="str">
        <f>IF(ISBLANK('C5'!Z83),"",'C5'!Z83)</f>
        <v/>
      </c>
      <c r="J150" s="80" t="s">
        <v>384</v>
      </c>
      <c r="K150" s="187" t="str">
        <f>IF(AND(ISBLANK('C5'!V83),$L$150&lt;&gt;"Z"),"",'C5'!V83)</f>
        <v/>
      </c>
      <c r="L150" s="187" t="str">
        <f>IF(ISBLANK('C5'!W83),"",'C5'!W83)</f>
        <v/>
      </c>
      <c r="M150" s="77" t="str">
        <f t="shared" si="3"/>
        <v>OK</v>
      </c>
      <c r="N150" s="78"/>
    </row>
    <row r="151" spans="1:14" ht="23.25" hidden="1">
      <c r="A151" s="79" t="s">
        <v>2585</v>
      </c>
      <c r="B151" s="185" t="s">
        <v>646</v>
      </c>
      <c r="C151" s="186" t="s">
        <v>110</v>
      </c>
      <c r="D151" s="188" t="s">
        <v>647</v>
      </c>
      <c r="E151" s="186" t="s">
        <v>384</v>
      </c>
      <c r="F151" s="186" t="s">
        <v>110</v>
      </c>
      <c r="G151" s="188" t="s">
        <v>648</v>
      </c>
      <c r="H151" s="187" t="str">
        <f>IF(AND(ISBLANK('C5'!Y84),$I$151&lt;&gt;"Z"),"",'C5'!Y84)</f>
        <v/>
      </c>
      <c r="I151" s="187" t="str">
        <f>IF(ISBLANK('C5'!Z84),"",'C5'!Z84)</f>
        <v/>
      </c>
      <c r="J151" s="80" t="s">
        <v>384</v>
      </c>
      <c r="K151" s="187" t="str">
        <f>IF(AND(ISBLANK('C5'!V84),$L$151&lt;&gt;"Z"),"",'C5'!V84)</f>
        <v/>
      </c>
      <c r="L151" s="187" t="str">
        <f>IF(ISBLANK('C5'!W84),"",'C5'!W84)</f>
        <v/>
      </c>
      <c r="M151" s="77" t="str">
        <f t="shared" si="3"/>
        <v>OK</v>
      </c>
      <c r="N151" s="78"/>
    </row>
    <row r="152" spans="1:14" ht="23.25" hidden="1">
      <c r="A152" s="79" t="s">
        <v>2585</v>
      </c>
      <c r="B152" s="185" t="s">
        <v>649</v>
      </c>
      <c r="C152" s="186" t="s">
        <v>110</v>
      </c>
      <c r="D152" s="188" t="s">
        <v>650</v>
      </c>
      <c r="E152" s="186" t="s">
        <v>384</v>
      </c>
      <c r="F152" s="186" t="s">
        <v>110</v>
      </c>
      <c r="G152" s="188" t="s">
        <v>651</v>
      </c>
      <c r="H152" s="187" t="str">
        <f>IF(AND(ISBLANK('C5'!Y85),$I$152&lt;&gt;"Z"),"",'C5'!Y85)</f>
        <v/>
      </c>
      <c r="I152" s="187" t="str">
        <f>IF(ISBLANK('C5'!Z85),"",'C5'!Z85)</f>
        <v/>
      </c>
      <c r="J152" s="80" t="s">
        <v>384</v>
      </c>
      <c r="K152" s="187" t="str">
        <f>IF(AND(ISBLANK('C5'!V85),$L$152&lt;&gt;"Z"),"",'C5'!V85)</f>
        <v/>
      </c>
      <c r="L152" s="187" t="str">
        <f>IF(ISBLANK('C5'!W85),"",'C5'!W85)</f>
        <v/>
      </c>
      <c r="M152" s="77" t="str">
        <f t="shared" si="3"/>
        <v>OK</v>
      </c>
      <c r="N152" s="78"/>
    </row>
    <row r="153" spans="1:14" ht="23.25" hidden="1">
      <c r="A153" s="79" t="s">
        <v>2585</v>
      </c>
      <c r="B153" s="185" t="s">
        <v>652</v>
      </c>
      <c r="C153" s="186" t="s">
        <v>110</v>
      </c>
      <c r="D153" s="188" t="s">
        <v>653</v>
      </c>
      <c r="E153" s="186" t="s">
        <v>384</v>
      </c>
      <c r="F153" s="186" t="s">
        <v>110</v>
      </c>
      <c r="G153" s="188" t="s">
        <v>654</v>
      </c>
      <c r="H153" s="187" t="str">
        <f>IF(AND(ISBLANK('C5'!Y86),$I$153&lt;&gt;"Z"),"",'C5'!Y86)</f>
        <v/>
      </c>
      <c r="I153" s="187" t="str">
        <f>IF(ISBLANK('C5'!Z86),"",'C5'!Z86)</f>
        <v/>
      </c>
      <c r="J153" s="80" t="s">
        <v>384</v>
      </c>
      <c r="K153" s="187" t="str">
        <f>IF(AND(ISBLANK('C5'!V86),$L$153&lt;&gt;"Z"),"",'C5'!V86)</f>
        <v/>
      </c>
      <c r="L153" s="187" t="str">
        <f>IF(ISBLANK('C5'!W86),"",'C5'!W86)</f>
        <v/>
      </c>
      <c r="M153" s="77" t="str">
        <f t="shared" si="3"/>
        <v>OK</v>
      </c>
      <c r="N153" s="78"/>
    </row>
    <row r="154" spans="1:14" ht="23.25" hidden="1">
      <c r="A154" s="79" t="s">
        <v>2585</v>
      </c>
      <c r="B154" s="185" t="s">
        <v>655</v>
      </c>
      <c r="C154" s="186" t="s">
        <v>110</v>
      </c>
      <c r="D154" s="188" t="s">
        <v>656</v>
      </c>
      <c r="E154" s="186" t="s">
        <v>384</v>
      </c>
      <c r="F154" s="186" t="s">
        <v>110</v>
      </c>
      <c r="G154" s="188" t="s">
        <v>657</v>
      </c>
      <c r="H154" s="187" t="str">
        <f>IF(AND(ISBLANK('C5'!Y87),$I$154&lt;&gt;"Z"),"",'C5'!Y87)</f>
        <v/>
      </c>
      <c r="I154" s="187" t="str">
        <f>IF(ISBLANK('C5'!Z87),"",'C5'!Z87)</f>
        <v/>
      </c>
      <c r="J154" s="80" t="s">
        <v>384</v>
      </c>
      <c r="K154" s="187" t="str">
        <f>IF(AND(ISBLANK('C5'!V87),$L$154&lt;&gt;"Z"),"",'C5'!V87)</f>
        <v/>
      </c>
      <c r="L154" s="187" t="str">
        <f>IF(ISBLANK('C5'!W87),"",'C5'!W87)</f>
        <v/>
      </c>
      <c r="M154" s="77" t="str">
        <f t="shared" si="3"/>
        <v>OK</v>
      </c>
      <c r="N154" s="78"/>
    </row>
    <row r="155" spans="1:14" ht="23.25" hidden="1">
      <c r="A155" s="79" t="s">
        <v>2585</v>
      </c>
      <c r="B155" s="185" t="s">
        <v>658</v>
      </c>
      <c r="C155" s="186" t="s">
        <v>110</v>
      </c>
      <c r="D155" s="188" t="s">
        <v>659</v>
      </c>
      <c r="E155" s="186" t="s">
        <v>384</v>
      </c>
      <c r="F155" s="186" t="s">
        <v>110</v>
      </c>
      <c r="G155" s="188" t="s">
        <v>660</v>
      </c>
      <c r="H155" s="187" t="str">
        <f>IF(AND(ISBLANK('C5'!Y88),$I$155&lt;&gt;"Z"),"",'C5'!Y88)</f>
        <v/>
      </c>
      <c r="I155" s="187" t="str">
        <f>IF(ISBLANK('C5'!Z88),"",'C5'!Z88)</f>
        <v/>
      </c>
      <c r="J155" s="80" t="s">
        <v>384</v>
      </c>
      <c r="K155" s="187" t="str">
        <f>IF(AND(ISBLANK('C5'!V88),$L$155&lt;&gt;"Z"),"",'C5'!V88)</f>
        <v/>
      </c>
      <c r="L155" s="187" t="str">
        <f>IF(ISBLANK('C5'!W88),"",'C5'!W88)</f>
        <v/>
      </c>
      <c r="M155" s="77" t="str">
        <f t="shared" si="3"/>
        <v>OK</v>
      </c>
      <c r="N155" s="78"/>
    </row>
    <row r="156" spans="1:14" ht="23.25" hidden="1">
      <c r="A156" s="79" t="s">
        <v>2585</v>
      </c>
      <c r="B156" s="185" t="s">
        <v>661</v>
      </c>
      <c r="C156" s="186" t="s">
        <v>110</v>
      </c>
      <c r="D156" s="188" t="s">
        <v>662</v>
      </c>
      <c r="E156" s="186" t="s">
        <v>384</v>
      </c>
      <c r="F156" s="186" t="s">
        <v>110</v>
      </c>
      <c r="G156" s="188" t="s">
        <v>663</v>
      </c>
      <c r="H156" s="187" t="str">
        <f>IF(AND(ISBLANK('C5'!Y89),$I$156&lt;&gt;"Z"),"",'C5'!Y89)</f>
        <v/>
      </c>
      <c r="I156" s="187" t="str">
        <f>IF(ISBLANK('C5'!Z89),"",'C5'!Z89)</f>
        <v/>
      </c>
      <c r="J156" s="80" t="s">
        <v>384</v>
      </c>
      <c r="K156" s="187" t="str">
        <f>IF(AND(ISBLANK('C5'!V89),$L$156&lt;&gt;"Z"),"",'C5'!V89)</f>
        <v/>
      </c>
      <c r="L156" s="187" t="str">
        <f>IF(ISBLANK('C5'!W89),"",'C5'!W89)</f>
        <v/>
      </c>
      <c r="M156" s="77" t="str">
        <f t="shared" si="3"/>
        <v>OK</v>
      </c>
      <c r="N156" s="78"/>
    </row>
    <row r="157" spans="1:14" ht="23.25" hidden="1">
      <c r="A157" s="79" t="s">
        <v>2585</v>
      </c>
      <c r="B157" s="185" t="s">
        <v>664</v>
      </c>
      <c r="C157" s="186" t="s">
        <v>110</v>
      </c>
      <c r="D157" s="188" t="s">
        <v>665</v>
      </c>
      <c r="E157" s="186" t="s">
        <v>384</v>
      </c>
      <c r="F157" s="186" t="s">
        <v>110</v>
      </c>
      <c r="G157" s="188" t="s">
        <v>666</v>
      </c>
      <c r="H157" s="187" t="str">
        <f>IF(AND(ISBLANK('C5'!Y90),$I$157&lt;&gt;"Z"),"",'C5'!Y90)</f>
        <v/>
      </c>
      <c r="I157" s="187" t="str">
        <f>IF(ISBLANK('C5'!Z90),"",'C5'!Z90)</f>
        <v/>
      </c>
      <c r="J157" s="80" t="s">
        <v>384</v>
      </c>
      <c r="K157" s="187" t="str">
        <f>IF(AND(ISBLANK('C5'!V90),$L$157&lt;&gt;"Z"),"",'C5'!V90)</f>
        <v/>
      </c>
      <c r="L157" s="187" t="str">
        <f>IF(ISBLANK('C5'!W90),"",'C5'!W90)</f>
        <v/>
      </c>
      <c r="M157" s="77" t="str">
        <f t="shared" si="3"/>
        <v>OK</v>
      </c>
      <c r="N157" s="78"/>
    </row>
    <row r="158" spans="1:14" ht="23.25" hidden="1">
      <c r="A158" s="79" t="s">
        <v>2585</v>
      </c>
      <c r="B158" s="185" t="s">
        <v>667</v>
      </c>
      <c r="C158" s="186" t="s">
        <v>110</v>
      </c>
      <c r="D158" s="188" t="s">
        <v>668</v>
      </c>
      <c r="E158" s="186" t="s">
        <v>384</v>
      </c>
      <c r="F158" s="186" t="s">
        <v>110</v>
      </c>
      <c r="G158" s="188" t="s">
        <v>669</v>
      </c>
      <c r="H158" s="187" t="str">
        <f>IF(AND(ISBLANK('C5'!Y91),$I$158&lt;&gt;"Z"),"",'C5'!Y91)</f>
        <v/>
      </c>
      <c r="I158" s="187" t="str">
        <f>IF(ISBLANK('C5'!Z91),"",'C5'!Z91)</f>
        <v/>
      </c>
      <c r="J158" s="80" t="s">
        <v>384</v>
      </c>
      <c r="K158" s="187" t="str">
        <f>IF(AND(ISBLANK('C5'!V91),$L$158&lt;&gt;"Z"),"",'C5'!V91)</f>
        <v/>
      </c>
      <c r="L158" s="187" t="str">
        <f>IF(ISBLANK('C5'!W91),"",'C5'!W91)</f>
        <v/>
      </c>
      <c r="M158" s="77" t="str">
        <f t="shared" si="3"/>
        <v>OK</v>
      </c>
      <c r="N158" s="78"/>
    </row>
    <row r="159" spans="1:14" ht="23.25" hidden="1">
      <c r="A159" s="79" t="s">
        <v>2585</v>
      </c>
      <c r="B159" s="185" t="s">
        <v>670</v>
      </c>
      <c r="C159" s="186" t="s">
        <v>110</v>
      </c>
      <c r="D159" s="188" t="s">
        <v>671</v>
      </c>
      <c r="E159" s="186" t="s">
        <v>384</v>
      </c>
      <c r="F159" s="186" t="s">
        <v>110</v>
      </c>
      <c r="G159" s="188" t="s">
        <v>672</v>
      </c>
      <c r="H159" s="187" t="str">
        <f>IF(AND(ISBLANK('C5'!Y92),$I$159&lt;&gt;"Z"),"",'C5'!Y92)</f>
        <v/>
      </c>
      <c r="I159" s="187" t="str">
        <f>IF(ISBLANK('C5'!Z92),"",'C5'!Z92)</f>
        <v/>
      </c>
      <c r="J159" s="80" t="s">
        <v>384</v>
      </c>
      <c r="K159" s="187" t="str">
        <f>IF(AND(ISBLANK('C5'!V92),$L$159&lt;&gt;"Z"),"",'C5'!V92)</f>
        <v/>
      </c>
      <c r="L159" s="187" t="str">
        <f>IF(ISBLANK('C5'!W92),"",'C5'!W92)</f>
        <v/>
      </c>
      <c r="M159" s="77" t="str">
        <f t="shared" si="3"/>
        <v>OK</v>
      </c>
      <c r="N159" s="78"/>
    </row>
    <row r="160" spans="1:14" ht="23.25" hidden="1">
      <c r="A160" s="79" t="s">
        <v>2585</v>
      </c>
      <c r="B160" s="185" t="s">
        <v>673</v>
      </c>
      <c r="C160" s="186" t="s">
        <v>110</v>
      </c>
      <c r="D160" s="188" t="s">
        <v>674</v>
      </c>
      <c r="E160" s="186" t="s">
        <v>384</v>
      </c>
      <c r="F160" s="186" t="s">
        <v>110</v>
      </c>
      <c r="G160" s="188" t="s">
        <v>675</v>
      </c>
      <c r="H160" s="187" t="str">
        <f>IF(AND(ISBLANK('C5'!Y93),$I$160&lt;&gt;"Z"),"",'C5'!Y93)</f>
        <v/>
      </c>
      <c r="I160" s="187" t="str">
        <f>IF(ISBLANK('C5'!Z93),"",'C5'!Z93)</f>
        <v/>
      </c>
      <c r="J160" s="80" t="s">
        <v>384</v>
      </c>
      <c r="K160" s="187" t="str">
        <f>IF(AND(ISBLANK('C5'!V93),$L$160&lt;&gt;"Z"),"",'C5'!V93)</f>
        <v/>
      </c>
      <c r="L160" s="187" t="str">
        <f>IF(ISBLANK('C5'!W93),"",'C5'!W93)</f>
        <v/>
      </c>
      <c r="M160" s="77" t="str">
        <f t="shared" si="3"/>
        <v>OK</v>
      </c>
      <c r="N160" s="78"/>
    </row>
    <row r="161" spans="1:14" ht="23.25" hidden="1">
      <c r="A161" s="79" t="s">
        <v>2585</v>
      </c>
      <c r="B161" s="185" t="s">
        <v>676</v>
      </c>
      <c r="C161" s="186" t="s">
        <v>110</v>
      </c>
      <c r="D161" s="188" t="s">
        <v>677</v>
      </c>
      <c r="E161" s="186" t="s">
        <v>384</v>
      </c>
      <c r="F161" s="186" t="s">
        <v>110</v>
      </c>
      <c r="G161" s="188" t="s">
        <v>678</v>
      </c>
      <c r="H161" s="187" t="str">
        <f>IF(AND(ISBLANK('C5'!Y94),$I$161&lt;&gt;"Z"),"",'C5'!Y94)</f>
        <v/>
      </c>
      <c r="I161" s="187" t="str">
        <f>IF(ISBLANK('C5'!Z94),"",'C5'!Z94)</f>
        <v/>
      </c>
      <c r="J161" s="80" t="s">
        <v>384</v>
      </c>
      <c r="K161" s="187" t="str">
        <f>IF(AND(ISBLANK('C5'!V94),$L$161&lt;&gt;"Z"),"",'C5'!V94)</f>
        <v/>
      </c>
      <c r="L161" s="187" t="str">
        <f>IF(ISBLANK('C5'!W94),"",'C5'!W94)</f>
        <v/>
      </c>
      <c r="M161" s="77" t="str">
        <f t="shared" si="3"/>
        <v>OK</v>
      </c>
      <c r="N161" s="78"/>
    </row>
    <row r="162" spans="1:14" ht="23.25" hidden="1">
      <c r="A162" s="79" t="s">
        <v>2585</v>
      </c>
      <c r="B162" s="185" t="s">
        <v>679</v>
      </c>
      <c r="C162" s="186" t="s">
        <v>110</v>
      </c>
      <c r="D162" s="188" t="s">
        <v>680</v>
      </c>
      <c r="E162" s="186" t="s">
        <v>384</v>
      </c>
      <c r="F162" s="186" t="s">
        <v>110</v>
      </c>
      <c r="G162" s="188" t="s">
        <v>681</v>
      </c>
      <c r="H162" s="187" t="str">
        <f>IF(AND(ISBLANK('C5'!Y95),$I$162&lt;&gt;"Z"),"",'C5'!Y95)</f>
        <v/>
      </c>
      <c r="I162" s="187" t="str">
        <f>IF(ISBLANK('C5'!Z95),"",'C5'!Z95)</f>
        <v/>
      </c>
      <c r="J162" s="80" t="s">
        <v>384</v>
      </c>
      <c r="K162" s="187" t="str">
        <f>IF(AND(ISBLANK('C5'!V95),$L$162&lt;&gt;"Z"),"",'C5'!V95)</f>
        <v/>
      </c>
      <c r="L162" s="187" t="str">
        <f>IF(ISBLANK('C5'!W95),"",'C5'!W95)</f>
        <v/>
      </c>
      <c r="M162" s="77" t="str">
        <f t="shared" si="3"/>
        <v>OK</v>
      </c>
      <c r="N162" s="78"/>
    </row>
    <row r="163" spans="1:14" ht="23.25" hidden="1">
      <c r="A163" s="79" t="s">
        <v>2585</v>
      </c>
      <c r="B163" s="185" t="s">
        <v>682</v>
      </c>
      <c r="C163" s="186" t="s">
        <v>110</v>
      </c>
      <c r="D163" s="188" t="s">
        <v>683</v>
      </c>
      <c r="E163" s="186" t="s">
        <v>384</v>
      </c>
      <c r="F163" s="186" t="s">
        <v>110</v>
      </c>
      <c r="G163" s="188" t="s">
        <v>684</v>
      </c>
      <c r="H163" s="187" t="str">
        <f>IF(AND(ISBLANK('C5'!Y96),$I$163&lt;&gt;"Z"),"",'C5'!Y96)</f>
        <v/>
      </c>
      <c r="I163" s="187" t="str">
        <f>IF(ISBLANK('C5'!Z96),"",'C5'!Z96)</f>
        <v/>
      </c>
      <c r="J163" s="80" t="s">
        <v>384</v>
      </c>
      <c r="K163" s="187" t="str">
        <f>IF(AND(ISBLANK('C5'!V96),$L$163&lt;&gt;"Z"),"",'C5'!V96)</f>
        <v/>
      </c>
      <c r="L163" s="187" t="str">
        <f>IF(ISBLANK('C5'!W96),"",'C5'!W96)</f>
        <v/>
      </c>
      <c r="M163" s="77" t="str">
        <f t="shared" si="3"/>
        <v>OK</v>
      </c>
      <c r="N163" s="78"/>
    </row>
    <row r="164" spans="1:14" ht="23.25" hidden="1">
      <c r="A164" s="79" t="s">
        <v>2585</v>
      </c>
      <c r="B164" s="185" t="s">
        <v>685</v>
      </c>
      <c r="C164" s="186" t="s">
        <v>110</v>
      </c>
      <c r="D164" s="188" t="s">
        <v>686</v>
      </c>
      <c r="E164" s="186" t="s">
        <v>384</v>
      </c>
      <c r="F164" s="186" t="s">
        <v>110</v>
      </c>
      <c r="G164" s="188" t="s">
        <v>687</v>
      </c>
      <c r="H164" s="187" t="str">
        <f>IF(AND(ISBLANK('C5'!Y97),$I$164&lt;&gt;"Z"),"",'C5'!Y97)</f>
        <v/>
      </c>
      <c r="I164" s="187" t="str">
        <f>IF(ISBLANK('C5'!Z97),"",'C5'!Z97)</f>
        <v/>
      </c>
      <c r="J164" s="80" t="s">
        <v>384</v>
      </c>
      <c r="K164" s="187" t="str">
        <f>IF(AND(ISBLANK('C5'!V97),$L$164&lt;&gt;"Z"),"",'C5'!V97)</f>
        <v/>
      </c>
      <c r="L164" s="187" t="str">
        <f>IF(ISBLANK('C5'!W97),"",'C5'!W97)</f>
        <v/>
      </c>
      <c r="M164" s="77" t="str">
        <f t="shared" si="3"/>
        <v>OK</v>
      </c>
      <c r="N164" s="78"/>
    </row>
    <row r="165" spans="1:14" ht="23.25" hidden="1">
      <c r="A165" s="79" t="s">
        <v>2585</v>
      </c>
      <c r="B165" s="185" t="s">
        <v>688</v>
      </c>
      <c r="C165" s="186" t="s">
        <v>110</v>
      </c>
      <c r="D165" s="188" t="s">
        <v>689</v>
      </c>
      <c r="E165" s="186" t="s">
        <v>384</v>
      </c>
      <c r="F165" s="186" t="s">
        <v>110</v>
      </c>
      <c r="G165" s="188" t="s">
        <v>690</v>
      </c>
      <c r="H165" s="187" t="str">
        <f>IF(AND(ISBLANK('C5'!Y98),$I$165&lt;&gt;"Z"),"",'C5'!Y98)</f>
        <v/>
      </c>
      <c r="I165" s="187" t="str">
        <f>IF(ISBLANK('C5'!Z98),"",'C5'!Z98)</f>
        <v/>
      </c>
      <c r="J165" s="80" t="s">
        <v>384</v>
      </c>
      <c r="K165" s="187" t="str">
        <f>IF(AND(ISBLANK('C5'!V98),$L$165&lt;&gt;"Z"),"",'C5'!V98)</f>
        <v/>
      </c>
      <c r="L165" s="187" t="str">
        <f>IF(ISBLANK('C5'!W98),"",'C5'!W98)</f>
        <v/>
      </c>
      <c r="M165" s="77" t="str">
        <f t="shared" si="3"/>
        <v>OK</v>
      </c>
      <c r="N165" s="78"/>
    </row>
    <row r="166" spans="1:14" ht="23.25" hidden="1">
      <c r="A166" s="79" t="s">
        <v>2585</v>
      </c>
      <c r="B166" s="185" t="s">
        <v>691</v>
      </c>
      <c r="C166" s="186" t="s">
        <v>110</v>
      </c>
      <c r="D166" s="188" t="s">
        <v>692</v>
      </c>
      <c r="E166" s="186" t="s">
        <v>384</v>
      </c>
      <c r="F166" s="186" t="s">
        <v>110</v>
      </c>
      <c r="G166" s="188" t="s">
        <v>693</v>
      </c>
      <c r="H166" s="187" t="str">
        <f>IF(AND(ISBLANK('C5'!Y99),$I$166&lt;&gt;"Z"),"",'C5'!Y99)</f>
        <v/>
      </c>
      <c r="I166" s="187" t="str">
        <f>IF(ISBLANK('C5'!Z99),"",'C5'!Z99)</f>
        <v/>
      </c>
      <c r="J166" s="80" t="s">
        <v>384</v>
      </c>
      <c r="K166" s="187" t="str">
        <f>IF(AND(ISBLANK('C5'!V99),$L$166&lt;&gt;"Z"),"",'C5'!V99)</f>
        <v/>
      </c>
      <c r="L166" s="187" t="str">
        <f>IF(ISBLANK('C5'!W99),"",'C5'!W99)</f>
        <v/>
      </c>
      <c r="M166" s="77" t="str">
        <f t="shared" si="3"/>
        <v>OK</v>
      </c>
      <c r="N166" s="78"/>
    </row>
    <row r="167" spans="1:14" ht="23.25" hidden="1">
      <c r="A167" s="79" t="s">
        <v>2585</v>
      </c>
      <c r="B167" s="185" t="s">
        <v>694</v>
      </c>
      <c r="C167" s="186" t="s">
        <v>110</v>
      </c>
      <c r="D167" s="188" t="s">
        <v>695</v>
      </c>
      <c r="E167" s="186" t="s">
        <v>384</v>
      </c>
      <c r="F167" s="186" t="s">
        <v>110</v>
      </c>
      <c r="G167" s="188" t="s">
        <v>696</v>
      </c>
      <c r="H167" s="187" t="str">
        <f>IF(AND(ISBLANK('C5'!Y100),$I$167&lt;&gt;"Z"),"",'C5'!Y100)</f>
        <v/>
      </c>
      <c r="I167" s="187" t="str">
        <f>IF(ISBLANK('C5'!Z100),"",'C5'!Z100)</f>
        <v/>
      </c>
      <c r="J167" s="80" t="s">
        <v>384</v>
      </c>
      <c r="K167" s="187" t="str">
        <f>IF(AND(ISBLANK('C5'!V100),$L$167&lt;&gt;"Z"),"",'C5'!V100)</f>
        <v/>
      </c>
      <c r="L167" s="187" t="str">
        <f>IF(ISBLANK('C5'!W100),"",'C5'!W100)</f>
        <v/>
      </c>
      <c r="M167" s="77" t="str">
        <f t="shared" si="3"/>
        <v>OK</v>
      </c>
      <c r="N167" s="78"/>
    </row>
    <row r="168" spans="1:14" ht="23.25" hidden="1">
      <c r="A168" s="79" t="s">
        <v>2585</v>
      </c>
      <c r="B168" s="185" t="s">
        <v>697</v>
      </c>
      <c r="C168" s="186" t="s">
        <v>110</v>
      </c>
      <c r="D168" s="188" t="s">
        <v>698</v>
      </c>
      <c r="E168" s="186" t="s">
        <v>384</v>
      </c>
      <c r="F168" s="186" t="s">
        <v>110</v>
      </c>
      <c r="G168" s="188" t="s">
        <v>699</v>
      </c>
      <c r="H168" s="187" t="str">
        <f>IF(AND(ISBLANK('C5'!Y101),$I$168&lt;&gt;"Z"),"",'C5'!Y101)</f>
        <v/>
      </c>
      <c r="I168" s="187" t="str">
        <f>IF(ISBLANK('C5'!Z101),"",'C5'!Z101)</f>
        <v/>
      </c>
      <c r="J168" s="80" t="s">
        <v>384</v>
      </c>
      <c r="K168" s="187" t="str">
        <f>IF(AND(ISBLANK('C5'!V101),$L$168&lt;&gt;"Z"),"",'C5'!V101)</f>
        <v/>
      </c>
      <c r="L168" s="187" t="str">
        <f>IF(ISBLANK('C5'!W101),"",'C5'!W101)</f>
        <v/>
      </c>
      <c r="M168" s="77" t="str">
        <f t="shared" si="3"/>
        <v>OK</v>
      </c>
      <c r="N168" s="78"/>
    </row>
    <row r="169" spans="1:14" ht="23.25" hidden="1">
      <c r="A169" s="79" t="s">
        <v>2585</v>
      </c>
      <c r="B169" s="185" t="s">
        <v>700</v>
      </c>
      <c r="C169" s="186" t="s">
        <v>110</v>
      </c>
      <c r="D169" s="188" t="s">
        <v>701</v>
      </c>
      <c r="E169" s="186" t="s">
        <v>384</v>
      </c>
      <c r="F169" s="186" t="s">
        <v>110</v>
      </c>
      <c r="G169" s="188" t="s">
        <v>395</v>
      </c>
      <c r="H169" s="187" t="str">
        <f>IF(AND(ISBLANK('C5'!Y102),$I$169&lt;&gt;"Z"),"",'C5'!Y102)</f>
        <v/>
      </c>
      <c r="I169" s="187" t="str">
        <f>IF(ISBLANK('C5'!Z102),"",'C5'!Z102)</f>
        <v/>
      </c>
      <c r="J169" s="80" t="s">
        <v>384</v>
      </c>
      <c r="K169" s="187" t="str">
        <f>IF(AND(ISBLANK('C5'!V102),$L$169&lt;&gt;"Z"),"",'C5'!V102)</f>
        <v/>
      </c>
      <c r="L169" s="187" t="str">
        <f>IF(ISBLANK('C5'!W102),"",'C5'!W102)</f>
        <v/>
      </c>
      <c r="M169" s="77" t="str">
        <f t="shared" si="3"/>
        <v>OK</v>
      </c>
      <c r="N169" s="78"/>
    </row>
    <row r="170" spans="1:14" ht="23.25">
      <c r="A170" s="79" t="s">
        <v>2586</v>
      </c>
      <c r="B170" s="185" t="s">
        <v>2663</v>
      </c>
      <c r="C170" s="186" t="s">
        <v>363</v>
      </c>
      <c r="D170" s="188" t="s">
        <v>702</v>
      </c>
      <c r="E170" s="186" t="s">
        <v>384</v>
      </c>
      <c r="F170" s="186" t="s">
        <v>76</v>
      </c>
      <c r="G170" s="188" t="s">
        <v>2625</v>
      </c>
      <c r="H170" s="187" t="str">
        <f>IF(AND(ISBLANK('C6'!V238),$I$170&lt;&gt;"Z"),"",'C6'!V238)</f>
        <v/>
      </c>
      <c r="I170" s="187" t="str">
        <f>IF(ISBLANK('C6'!W238),"",'C6'!W238)</f>
        <v/>
      </c>
      <c r="J170" s="80" t="s">
        <v>384</v>
      </c>
      <c r="K170" s="187" t="str">
        <f>IF(AND(ISBLANK('C2'!AQ20),$L$170&lt;&gt;"Z"),"",'C2'!AQ20)</f>
        <v/>
      </c>
      <c r="L170" s="187" t="str">
        <f>IF(ISBLANK('C2'!AR20),"",'C2'!AR20)</f>
        <v/>
      </c>
      <c r="M170" s="77" t="str">
        <f t="shared" si="3"/>
        <v>OK</v>
      </c>
      <c r="N170" s="78"/>
    </row>
    <row r="171" spans="1:14" ht="23.25">
      <c r="A171" s="79" t="s">
        <v>2586</v>
      </c>
      <c r="B171" s="185" t="s">
        <v>2664</v>
      </c>
      <c r="C171" s="186" t="s">
        <v>363</v>
      </c>
      <c r="D171" s="188" t="s">
        <v>703</v>
      </c>
      <c r="E171" s="186" t="s">
        <v>384</v>
      </c>
      <c r="F171" s="186" t="s">
        <v>76</v>
      </c>
      <c r="G171" s="188" t="s">
        <v>2619</v>
      </c>
      <c r="H171" s="187" t="str">
        <f>IF(AND(ISBLANK('C6'!V464),$I$171&lt;&gt;"Z"),"",'C6'!V464)</f>
        <v/>
      </c>
      <c r="I171" s="187" t="str">
        <f>IF(ISBLANK('C6'!W464),"",'C6'!W464)</f>
        <v/>
      </c>
      <c r="J171" s="80" t="s">
        <v>384</v>
      </c>
      <c r="K171" s="187" t="str">
        <f>IF(AND(ISBLANK('C2'!AQ21),$L$171&lt;&gt;"Z"),"",'C2'!AQ21)</f>
        <v/>
      </c>
      <c r="L171" s="187" t="str">
        <f>IF(ISBLANK('C2'!AR21),"",'C2'!AR21)</f>
        <v/>
      </c>
      <c r="M171" s="77" t="str">
        <f t="shared" si="3"/>
        <v>OK</v>
      </c>
      <c r="N171" s="78"/>
    </row>
    <row r="172" spans="1:14" ht="23.25">
      <c r="A172" s="79" t="s">
        <v>2586</v>
      </c>
      <c r="B172" s="185" t="s">
        <v>2665</v>
      </c>
      <c r="C172" s="186" t="s">
        <v>363</v>
      </c>
      <c r="D172" s="188" t="s">
        <v>704</v>
      </c>
      <c r="E172" s="186" t="s">
        <v>384</v>
      </c>
      <c r="F172" s="186" t="s">
        <v>76</v>
      </c>
      <c r="G172" s="188" t="s">
        <v>2611</v>
      </c>
      <c r="H172" s="187" t="str">
        <f>IF(AND(ISBLANK('C6'!V690),$I$172&lt;&gt;"Z"),"",'C6'!V690)</f>
        <v/>
      </c>
      <c r="I172" s="187" t="str">
        <f>IF(ISBLANK('C6'!W690),"",'C6'!W690)</f>
        <v/>
      </c>
      <c r="J172" s="80" t="s">
        <v>384</v>
      </c>
      <c r="K172" s="187" t="str">
        <f>IF(AND(ISBLANK('C2'!AQ22),$L$172&lt;&gt;"Z"),"",'C2'!AQ22)</f>
        <v/>
      </c>
      <c r="L172" s="187" t="str">
        <f>IF(ISBLANK('C2'!AR22),"",'C2'!AR22)</f>
        <v/>
      </c>
      <c r="M172" s="77" t="str">
        <f t="shared" ref="M172:M235" si="4">IF(OR(AND(I172="M",AND(L172&lt;&gt;"M",L172&lt;&gt;"X")),AND(I172="X",AND(L172&lt;&gt;"M",L172&lt;&gt;"X",L172&lt;&gt;"W",NOT(AND(AND(ISNUMBER(K172),K172&gt;0),L172="")))),AND(H172=0,ISNUMBER(H172),I172="",L172="Z"),AND(K172="",L172="",AND(OR(ISNUMBER(H172),I172="Z"),OR(AND(H172=0,I172=""),H172=0,H172=""))),AND(OR(L172="",L172="Z"),OR(AND(I172="",H172&lt;&gt;""),I172="W"),OR(NOT(ISNUMBER(K172)),AND(ISNUMBER(H172),K172&lt;H172))),AND(OR(I172="",I172="W"),OR(L172="",L172="W"),AND(ISNUMBER(H172),K172&lt;H172))),"Check","OK")</f>
        <v>OK</v>
      </c>
      <c r="N172" s="78"/>
    </row>
    <row r="173" spans="1:14" hidden="1">
      <c r="A173" s="79" t="s">
        <v>2587</v>
      </c>
      <c r="B173" s="185" t="s">
        <v>705</v>
      </c>
      <c r="C173" s="186" t="s">
        <v>335</v>
      </c>
      <c r="D173" s="188" t="s">
        <v>385</v>
      </c>
      <c r="E173" s="186" t="s">
        <v>384</v>
      </c>
      <c r="F173" s="186" t="s">
        <v>334</v>
      </c>
      <c r="G173" s="188" t="s">
        <v>385</v>
      </c>
      <c r="H173" s="187" t="str">
        <f>IF(AND(ISBLANK('C7'!V14),$I$173&lt;&gt;"Z"),"",'C7'!V14)</f>
        <v/>
      </c>
      <c r="I173" s="187" t="str">
        <f>IF(ISBLANK('C7'!W14),"",'C7'!W14)</f>
        <v/>
      </c>
      <c r="J173" s="80" t="s">
        <v>384</v>
      </c>
      <c r="K173" s="187" t="str">
        <f>IF(AND(ISBLANK('C3'!V14),$L$173&lt;&gt;"Z"),"",'C3'!V14)</f>
        <v/>
      </c>
      <c r="L173" s="187" t="str">
        <f>IF(ISBLANK('C3'!W14),"",'C3'!W14)</f>
        <v/>
      </c>
      <c r="M173" s="77" t="str">
        <f t="shared" si="4"/>
        <v>OK</v>
      </c>
      <c r="N173" s="78"/>
    </row>
    <row r="174" spans="1:14" hidden="1">
      <c r="A174" s="79" t="s">
        <v>2587</v>
      </c>
      <c r="B174" s="185" t="s">
        <v>706</v>
      </c>
      <c r="C174" s="186" t="s">
        <v>335</v>
      </c>
      <c r="D174" s="188" t="s">
        <v>461</v>
      </c>
      <c r="E174" s="186" t="s">
        <v>384</v>
      </c>
      <c r="F174" s="186" t="s">
        <v>334</v>
      </c>
      <c r="G174" s="188" t="s">
        <v>461</v>
      </c>
      <c r="H174" s="187" t="str">
        <f>IF(AND(ISBLANK('C7'!V15),$I$174&lt;&gt;"Z"),"",'C7'!V15)</f>
        <v/>
      </c>
      <c r="I174" s="187" t="str">
        <f>IF(ISBLANK('C7'!W15),"",'C7'!W15)</f>
        <v/>
      </c>
      <c r="J174" s="80" t="s">
        <v>384</v>
      </c>
      <c r="K174" s="187" t="str">
        <f>IF(AND(ISBLANK('C3'!V15),$L$174&lt;&gt;"Z"),"",'C3'!V15)</f>
        <v/>
      </c>
      <c r="L174" s="187" t="str">
        <f>IF(ISBLANK('C3'!W15),"",'C3'!W15)</f>
        <v/>
      </c>
      <c r="M174" s="77" t="str">
        <f t="shared" si="4"/>
        <v>OK</v>
      </c>
      <c r="N174" s="78"/>
    </row>
    <row r="175" spans="1:14" hidden="1">
      <c r="A175" s="79" t="s">
        <v>2587</v>
      </c>
      <c r="B175" s="185" t="s">
        <v>707</v>
      </c>
      <c r="C175" s="186" t="s">
        <v>335</v>
      </c>
      <c r="D175" s="188" t="s">
        <v>463</v>
      </c>
      <c r="E175" s="186" t="s">
        <v>384</v>
      </c>
      <c r="F175" s="186" t="s">
        <v>334</v>
      </c>
      <c r="G175" s="188" t="s">
        <v>463</v>
      </c>
      <c r="H175" s="187" t="str">
        <f>IF(AND(ISBLANK('C7'!V16),$I$175&lt;&gt;"Z"),"",'C7'!V16)</f>
        <v/>
      </c>
      <c r="I175" s="187" t="str">
        <f>IF(ISBLANK('C7'!W16),"",'C7'!W16)</f>
        <v/>
      </c>
      <c r="J175" s="80" t="s">
        <v>384</v>
      </c>
      <c r="K175" s="187" t="str">
        <f>IF(AND(ISBLANK('C3'!V16),$L$175&lt;&gt;"Z"),"",'C3'!V16)</f>
        <v/>
      </c>
      <c r="L175" s="187" t="str">
        <f>IF(ISBLANK('C3'!W16),"",'C3'!W16)</f>
        <v/>
      </c>
      <c r="M175" s="77" t="str">
        <f t="shared" si="4"/>
        <v>OK</v>
      </c>
      <c r="N175" s="78"/>
    </row>
    <row r="176" spans="1:14" hidden="1">
      <c r="A176" s="79" t="s">
        <v>2587</v>
      </c>
      <c r="B176" s="185" t="s">
        <v>708</v>
      </c>
      <c r="C176" s="186" t="s">
        <v>335</v>
      </c>
      <c r="D176" s="188" t="s">
        <v>481</v>
      </c>
      <c r="E176" s="186" t="s">
        <v>384</v>
      </c>
      <c r="F176" s="186" t="s">
        <v>334</v>
      </c>
      <c r="G176" s="188" t="s">
        <v>481</v>
      </c>
      <c r="H176" s="187" t="str">
        <f>IF(AND(ISBLANK('C7'!V17),$I$176&lt;&gt;"Z"),"",'C7'!V17)</f>
        <v/>
      </c>
      <c r="I176" s="187" t="str">
        <f>IF(ISBLANK('C7'!W17),"",'C7'!W17)</f>
        <v/>
      </c>
      <c r="J176" s="80" t="s">
        <v>384</v>
      </c>
      <c r="K176" s="187" t="str">
        <f>IF(AND(ISBLANK('C3'!V17),$L$176&lt;&gt;"Z"),"",'C3'!V17)</f>
        <v/>
      </c>
      <c r="L176" s="187" t="str">
        <f>IF(ISBLANK('C3'!W17),"",'C3'!W17)</f>
        <v/>
      </c>
      <c r="M176" s="77" t="str">
        <f t="shared" si="4"/>
        <v>OK</v>
      </c>
      <c r="N176" s="78"/>
    </row>
    <row r="177" spans="1:14" hidden="1">
      <c r="A177" s="79" t="s">
        <v>2587</v>
      </c>
      <c r="B177" s="185" t="s">
        <v>709</v>
      </c>
      <c r="C177" s="186" t="s">
        <v>335</v>
      </c>
      <c r="D177" s="188" t="s">
        <v>483</v>
      </c>
      <c r="E177" s="186" t="s">
        <v>384</v>
      </c>
      <c r="F177" s="186" t="s">
        <v>334</v>
      </c>
      <c r="G177" s="188" t="s">
        <v>483</v>
      </c>
      <c r="H177" s="187" t="str">
        <f>IF(AND(ISBLANK('C7'!V18),$I$177&lt;&gt;"Z"),"",'C7'!V18)</f>
        <v/>
      </c>
      <c r="I177" s="187" t="str">
        <f>IF(ISBLANK('C7'!W18),"",'C7'!W18)</f>
        <v/>
      </c>
      <c r="J177" s="80" t="s">
        <v>384</v>
      </c>
      <c r="K177" s="187" t="str">
        <f>IF(AND(ISBLANK('C3'!V18),$L$177&lt;&gt;"Z"),"",'C3'!V18)</f>
        <v/>
      </c>
      <c r="L177" s="187" t="str">
        <f>IF(ISBLANK('C3'!W18),"",'C3'!W18)</f>
        <v/>
      </c>
      <c r="M177" s="77" t="str">
        <f t="shared" si="4"/>
        <v>OK</v>
      </c>
      <c r="N177" s="78"/>
    </row>
    <row r="178" spans="1:14" hidden="1">
      <c r="A178" s="79" t="s">
        <v>2587</v>
      </c>
      <c r="B178" s="185" t="s">
        <v>710</v>
      </c>
      <c r="C178" s="186" t="s">
        <v>335</v>
      </c>
      <c r="D178" s="188" t="s">
        <v>485</v>
      </c>
      <c r="E178" s="186" t="s">
        <v>384</v>
      </c>
      <c r="F178" s="186" t="s">
        <v>334</v>
      </c>
      <c r="G178" s="188" t="s">
        <v>485</v>
      </c>
      <c r="H178" s="187" t="str">
        <f>IF(AND(ISBLANK('C7'!V19),$I$178&lt;&gt;"Z"),"",'C7'!V19)</f>
        <v/>
      </c>
      <c r="I178" s="187" t="str">
        <f>IF(ISBLANK('C7'!W19),"",'C7'!W19)</f>
        <v/>
      </c>
      <c r="J178" s="80" t="s">
        <v>384</v>
      </c>
      <c r="K178" s="187" t="str">
        <f>IF(AND(ISBLANK('C3'!V19),$L$178&lt;&gt;"Z"),"",'C3'!V19)</f>
        <v/>
      </c>
      <c r="L178" s="187" t="str">
        <f>IF(ISBLANK('C3'!W19),"",'C3'!W19)</f>
        <v/>
      </c>
      <c r="M178" s="77" t="str">
        <f t="shared" si="4"/>
        <v>OK</v>
      </c>
      <c r="N178" s="78"/>
    </row>
    <row r="179" spans="1:14" hidden="1">
      <c r="A179" s="79" t="s">
        <v>2587</v>
      </c>
      <c r="B179" s="185" t="s">
        <v>711</v>
      </c>
      <c r="C179" s="186" t="s">
        <v>335</v>
      </c>
      <c r="D179" s="188" t="s">
        <v>413</v>
      </c>
      <c r="E179" s="186" t="s">
        <v>384</v>
      </c>
      <c r="F179" s="186" t="s">
        <v>334</v>
      </c>
      <c r="G179" s="188" t="s">
        <v>413</v>
      </c>
      <c r="H179" s="187" t="str">
        <f>IF(AND(ISBLANK('C7'!V20),$I$179&lt;&gt;"Z"),"",'C7'!V20)</f>
        <v/>
      </c>
      <c r="I179" s="187" t="str">
        <f>IF(ISBLANK('C7'!W20),"",'C7'!W20)</f>
        <v/>
      </c>
      <c r="J179" s="80" t="s">
        <v>384</v>
      </c>
      <c r="K179" s="187" t="str">
        <f>IF(AND(ISBLANK('C3'!V20),$L$179&lt;&gt;"Z"),"",'C3'!V20)</f>
        <v/>
      </c>
      <c r="L179" s="187" t="str">
        <f>IF(ISBLANK('C3'!W20),"",'C3'!W20)</f>
        <v/>
      </c>
      <c r="M179" s="77" t="str">
        <f t="shared" si="4"/>
        <v>OK</v>
      </c>
      <c r="N179" s="78"/>
    </row>
    <row r="180" spans="1:14" hidden="1">
      <c r="A180" s="79" t="s">
        <v>2587</v>
      </c>
      <c r="B180" s="185" t="s">
        <v>712</v>
      </c>
      <c r="C180" s="186" t="s">
        <v>335</v>
      </c>
      <c r="D180" s="188" t="s">
        <v>402</v>
      </c>
      <c r="E180" s="186" t="s">
        <v>384</v>
      </c>
      <c r="F180" s="186" t="s">
        <v>334</v>
      </c>
      <c r="G180" s="188" t="s">
        <v>402</v>
      </c>
      <c r="H180" s="187" t="str">
        <f>IF(AND(ISBLANK('C7'!V21),$I$180&lt;&gt;"Z"),"",'C7'!V21)</f>
        <v/>
      </c>
      <c r="I180" s="187" t="str">
        <f>IF(ISBLANK('C7'!W21),"",'C7'!W21)</f>
        <v/>
      </c>
      <c r="J180" s="80" t="s">
        <v>384</v>
      </c>
      <c r="K180" s="187" t="str">
        <f>IF(AND(ISBLANK('C3'!V21),$L$180&lt;&gt;"Z"),"",'C3'!V21)</f>
        <v/>
      </c>
      <c r="L180" s="187" t="str">
        <f>IF(ISBLANK('C3'!W21),"",'C3'!W21)</f>
        <v/>
      </c>
      <c r="M180" s="77" t="str">
        <f t="shared" si="4"/>
        <v>OK</v>
      </c>
      <c r="N180" s="78"/>
    </row>
    <row r="181" spans="1:14" hidden="1">
      <c r="A181" s="79" t="s">
        <v>2587</v>
      </c>
      <c r="B181" s="185" t="s">
        <v>713</v>
      </c>
      <c r="C181" s="186" t="s">
        <v>335</v>
      </c>
      <c r="D181" s="188" t="s">
        <v>391</v>
      </c>
      <c r="E181" s="186" t="s">
        <v>384</v>
      </c>
      <c r="F181" s="186" t="s">
        <v>334</v>
      </c>
      <c r="G181" s="188" t="s">
        <v>391</v>
      </c>
      <c r="H181" s="187" t="str">
        <f>IF(AND(ISBLANK('C7'!V22),$I$181&lt;&gt;"Z"),"",'C7'!V22)</f>
        <v/>
      </c>
      <c r="I181" s="187" t="str">
        <f>IF(ISBLANK('C7'!W22),"",'C7'!W22)</f>
        <v/>
      </c>
      <c r="J181" s="80" t="s">
        <v>384</v>
      </c>
      <c r="K181" s="187" t="str">
        <f>IF(AND(ISBLANK('C3'!V22),$L$181&lt;&gt;"Z"),"",'C3'!V22)</f>
        <v/>
      </c>
      <c r="L181" s="187" t="str">
        <f>IF(ISBLANK('C3'!W22),"",'C3'!W22)</f>
        <v/>
      </c>
      <c r="M181" s="77" t="str">
        <f t="shared" si="4"/>
        <v>OK</v>
      </c>
      <c r="N181" s="78"/>
    </row>
    <row r="182" spans="1:14" hidden="1">
      <c r="A182" s="79" t="s">
        <v>2587</v>
      </c>
      <c r="B182" s="185" t="s">
        <v>714</v>
      </c>
      <c r="C182" s="186" t="s">
        <v>335</v>
      </c>
      <c r="D182" s="188" t="s">
        <v>451</v>
      </c>
      <c r="E182" s="186" t="s">
        <v>384</v>
      </c>
      <c r="F182" s="186" t="s">
        <v>334</v>
      </c>
      <c r="G182" s="188" t="s">
        <v>451</v>
      </c>
      <c r="H182" s="187" t="str">
        <f>IF(AND(ISBLANK('C7'!V23),$I$182&lt;&gt;"Z"),"",'C7'!V23)</f>
        <v/>
      </c>
      <c r="I182" s="187" t="str">
        <f>IF(ISBLANK('C7'!W23),"",'C7'!W23)</f>
        <v/>
      </c>
      <c r="J182" s="80" t="s">
        <v>384</v>
      </c>
      <c r="K182" s="187" t="str">
        <f>IF(AND(ISBLANK('C3'!V23),$L$182&lt;&gt;"Z"),"",'C3'!V23)</f>
        <v/>
      </c>
      <c r="L182" s="187" t="str">
        <f>IF(ISBLANK('C3'!W23),"",'C3'!W23)</f>
        <v/>
      </c>
      <c r="M182" s="77" t="str">
        <f t="shared" si="4"/>
        <v>OK</v>
      </c>
      <c r="N182" s="78"/>
    </row>
    <row r="183" spans="1:14" hidden="1">
      <c r="A183" s="79" t="s">
        <v>2587</v>
      </c>
      <c r="B183" s="185" t="s">
        <v>715</v>
      </c>
      <c r="C183" s="186" t="s">
        <v>335</v>
      </c>
      <c r="D183" s="188" t="s">
        <v>491</v>
      </c>
      <c r="E183" s="186" t="s">
        <v>384</v>
      </c>
      <c r="F183" s="186" t="s">
        <v>334</v>
      </c>
      <c r="G183" s="188" t="s">
        <v>491</v>
      </c>
      <c r="H183" s="187" t="str">
        <f>IF(AND(ISBLANK('C7'!V24),$I$183&lt;&gt;"Z"),"",'C7'!V24)</f>
        <v/>
      </c>
      <c r="I183" s="187" t="str">
        <f>IF(ISBLANK('C7'!W24),"",'C7'!W24)</f>
        <v/>
      </c>
      <c r="J183" s="80" t="s">
        <v>384</v>
      </c>
      <c r="K183" s="187" t="str">
        <f>IF(AND(ISBLANK('C3'!V24),$L$183&lt;&gt;"Z"),"",'C3'!V24)</f>
        <v/>
      </c>
      <c r="L183" s="187" t="str">
        <f>IF(ISBLANK('C3'!W24),"",'C3'!W24)</f>
        <v/>
      </c>
      <c r="M183" s="77" t="str">
        <f t="shared" si="4"/>
        <v>OK</v>
      </c>
      <c r="N183" s="78"/>
    </row>
    <row r="184" spans="1:14" hidden="1">
      <c r="A184" s="79" t="s">
        <v>2587</v>
      </c>
      <c r="B184" s="185" t="s">
        <v>716</v>
      </c>
      <c r="C184" s="186" t="s">
        <v>335</v>
      </c>
      <c r="D184" s="188" t="s">
        <v>414</v>
      </c>
      <c r="E184" s="186" t="s">
        <v>384</v>
      </c>
      <c r="F184" s="186" t="s">
        <v>334</v>
      </c>
      <c r="G184" s="188" t="s">
        <v>414</v>
      </c>
      <c r="H184" s="187" t="str">
        <f>IF(AND(ISBLANK('C7'!V25),$I$184&lt;&gt;"Z"),"",'C7'!V25)</f>
        <v/>
      </c>
      <c r="I184" s="187" t="str">
        <f>IF(ISBLANK('C7'!W25),"",'C7'!W25)</f>
        <v/>
      </c>
      <c r="J184" s="80" t="s">
        <v>384</v>
      </c>
      <c r="K184" s="187" t="str">
        <f>IF(AND(ISBLANK('C3'!V25),$L$184&lt;&gt;"Z"),"",'C3'!V25)</f>
        <v/>
      </c>
      <c r="L184" s="187" t="str">
        <f>IF(ISBLANK('C3'!W25),"",'C3'!W25)</f>
        <v/>
      </c>
      <c r="M184" s="77" t="str">
        <f t="shared" si="4"/>
        <v>OK</v>
      </c>
      <c r="N184" s="78"/>
    </row>
    <row r="185" spans="1:14" hidden="1">
      <c r="A185" s="79" t="s">
        <v>2587</v>
      </c>
      <c r="B185" s="185" t="s">
        <v>717</v>
      </c>
      <c r="C185" s="186" t="s">
        <v>335</v>
      </c>
      <c r="D185" s="188" t="s">
        <v>494</v>
      </c>
      <c r="E185" s="186" t="s">
        <v>384</v>
      </c>
      <c r="F185" s="186" t="s">
        <v>334</v>
      </c>
      <c r="G185" s="188" t="s">
        <v>494</v>
      </c>
      <c r="H185" s="187" t="str">
        <f>IF(AND(ISBLANK('C7'!V26),$I$185&lt;&gt;"Z"),"",'C7'!V26)</f>
        <v/>
      </c>
      <c r="I185" s="187" t="str">
        <f>IF(ISBLANK('C7'!W26),"",'C7'!W26)</f>
        <v/>
      </c>
      <c r="J185" s="80" t="s">
        <v>384</v>
      </c>
      <c r="K185" s="187" t="str">
        <f>IF(AND(ISBLANK('C3'!V26),$L$185&lt;&gt;"Z"),"",'C3'!V26)</f>
        <v/>
      </c>
      <c r="L185" s="187" t="str">
        <f>IF(ISBLANK('C3'!W26),"",'C3'!W26)</f>
        <v/>
      </c>
      <c r="M185" s="77" t="str">
        <f t="shared" si="4"/>
        <v>OK</v>
      </c>
      <c r="N185" s="78"/>
    </row>
    <row r="186" spans="1:14" hidden="1">
      <c r="A186" s="79" t="s">
        <v>2587</v>
      </c>
      <c r="B186" s="185" t="s">
        <v>718</v>
      </c>
      <c r="C186" s="186" t="s">
        <v>335</v>
      </c>
      <c r="D186" s="188" t="s">
        <v>496</v>
      </c>
      <c r="E186" s="186" t="s">
        <v>384</v>
      </c>
      <c r="F186" s="186" t="s">
        <v>334</v>
      </c>
      <c r="G186" s="188" t="s">
        <v>496</v>
      </c>
      <c r="H186" s="187" t="str">
        <f>IF(AND(ISBLANK('C7'!V27),$I$186&lt;&gt;"Z"),"",'C7'!V27)</f>
        <v/>
      </c>
      <c r="I186" s="187" t="str">
        <f>IF(ISBLANK('C7'!W27),"",'C7'!W27)</f>
        <v/>
      </c>
      <c r="J186" s="80" t="s">
        <v>384</v>
      </c>
      <c r="K186" s="187" t="str">
        <f>IF(AND(ISBLANK('C3'!V27),$L$186&lt;&gt;"Z"),"",'C3'!V27)</f>
        <v/>
      </c>
      <c r="L186" s="187" t="str">
        <f>IF(ISBLANK('C3'!W27),"",'C3'!W27)</f>
        <v/>
      </c>
      <c r="M186" s="77" t="str">
        <f t="shared" si="4"/>
        <v>OK</v>
      </c>
      <c r="N186" s="78"/>
    </row>
    <row r="187" spans="1:14" hidden="1">
      <c r="A187" s="79" t="s">
        <v>2587</v>
      </c>
      <c r="B187" s="185" t="s">
        <v>719</v>
      </c>
      <c r="C187" s="186" t="s">
        <v>335</v>
      </c>
      <c r="D187" s="188" t="s">
        <v>498</v>
      </c>
      <c r="E187" s="186" t="s">
        <v>384</v>
      </c>
      <c r="F187" s="186" t="s">
        <v>334</v>
      </c>
      <c r="G187" s="188" t="s">
        <v>498</v>
      </c>
      <c r="H187" s="187" t="str">
        <f>IF(AND(ISBLANK('C7'!V28),$I$187&lt;&gt;"Z"),"",'C7'!V28)</f>
        <v/>
      </c>
      <c r="I187" s="187" t="str">
        <f>IF(ISBLANK('C7'!W28),"",'C7'!W28)</f>
        <v/>
      </c>
      <c r="J187" s="80" t="s">
        <v>384</v>
      </c>
      <c r="K187" s="187" t="str">
        <f>IF(AND(ISBLANK('C3'!V28),$L$187&lt;&gt;"Z"),"",'C3'!V28)</f>
        <v/>
      </c>
      <c r="L187" s="187" t="str">
        <f>IF(ISBLANK('C3'!W28),"",'C3'!W28)</f>
        <v/>
      </c>
      <c r="M187" s="77" t="str">
        <f t="shared" si="4"/>
        <v>OK</v>
      </c>
      <c r="N187" s="78"/>
    </row>
    <row r="188" spans="1:14" hidden="1">
      <c r="A188" s="79" t="s">
        <v>2587</v>
      </c>
      <c r="B188" s="185" t="s">
        <v>720</v>
      </c>
      <c r="C188" s="186" t="s">
        <v>335</v>
      </c>
      <c r="D188" s="188" t="s">
        <v>500</v>
      </c>
      <c r="E188" s="186" t="s">
        <v>384</v>
      </c>
      <c r="F188" s="186" t="s">
        <v>334</v>
      </c>
      <c r="G188" s="188" t="s">
        <v>500</v>
      </c>
      <c r="H188" s="187" t="str">
        <f>IF(AND(ISBLANK('C7'!V29),$I$188&lt;&gt;"Z"),"",'C7'!V29)</f>
        <v/>
      </c>
      <c r="I188" s="187" t="str">
        <f>IF(ISBLANK('C7'!W29),"",'C7'!W29)</f>
        <v/>
      </c>
      <c r="J188" s="80" t="s">
        <v>384</v>
      </c>
      <c r="K188" s="187" t="str">
        <f>IF(AND(ISBLANK('C3'!V29),$L$188&lt;&gt;"Z"),"",'C3'!V29)</f>
        <v/>
      </c>
      <c r="L188" s="187" t="str">
        <f>IF(ISBLANK('C3'!W29),"",'C3'!W29)</f>
        <v/>
      </c>
      <c r="M188" s="77" t="str">
        <f t="shared" si="4"/>
        <v>OK</v>
      </c>
      <c r="N188" s="78"/>
    </row>
    <row r="189" spans="1:14" hidden="1">
      <c r="A189" s="79" t="s">
        <v>2587</v>
      </c>
      <c r="B189" s="185" t="s">
        <v>721</v>
      </c>
      <c r="C189" s="186" t="s">
        <v>335</v>
      </c>
      <c r="D189" s="188" t="s">
        <v>502</v>
      </c>
      <c r="E189" s="186" t="s">
        <v>384</v>
      </c>
      <c r="F189" s="186" t="s">
        <v>334</v>
      </c>
      <c r="G189" s="188" t="s">
        <v>502</v>
      </c>
      <c r="H189" s="187" t="str">
        <f>IF(AND(ISBLANK('C7'!V30),$I$189&lt;&gt;"Z"),"",'C7'!V30)</f>
        <v/>
      </c>
      <c r="I189" s="187" t="str">
        <f>IF(ISBLANK('C7'!W30),"",'C7'!W30)</f>
        <v/>
      </c>
      <c r="J189" s="80" t="s">
        <v>384</v>
      </c>
      <c r="K189" s="187" t="str">
        <f>IF(AND(ISBLANK('C3'!V30),$L$189&lt;&gt;"Z"),"",'C3'!V30)</f>
        <v/>
      </c>
      <c r="L189" s="187" t="str">
        <f>IF(ISBLANK('C3'!W30),"",'C3'!W30)</f>
        <v/>
      </c>
      <c r="M189" s="77" t="str">
        <f t="shared" si="4"/>
        <v>OK</v>
      </c>
      <c r="N189" s="78"/>
    </row>
    <row r="190" spans="1:14" hidden="1">
      <c r="A190" s="79" t="s">
        <v>2587</v>
      </c>
      <c r="B190" s="185" t="s">
        <v>722</v>
      </c>
      <c r="C190" s="186" t="s">
        <v>335</v>
      </c>
      <c r="D190" s="188" t="s">
        <v>504</v>
      </c>
      <c r="E190" s="186" t="s">
        <v>384</v>
      </c>
      <c r="F190" s="186" t="s">
        <v>334</v>
      </c>
      <c r="G190" s="188" t="s">
        <v>504</v>
      </c>
      <c r="H190" s="187" t="str">
        <f>IF(AND(ISBLANK('C7'!V31),$I$190&lt;&gt;"Z"),"",'C7'!V31)</f>
        <v/>
      </c>
      <c r="I190" s="187" t="str">
        <f>IF(ISBLANK('C7'!W31),"",'C7'!W31)</f>
        <v/>
      </c>
      <c r="J190" s="80" t="s">
        <v>384</v>
      </c>
      <c r="K190" s="187" t="str">
        <f>IF(AND(ISBLANK('C3'!V31),$L$190&lt;&gt;"Z"),"",'C3'!V31)</f>
        <v/>
      </c>
      <c r="L190" s="187" t="str">
        <f>IF(ISBLANK('C3'!W31),"",'C3'!W31)</f>
        <v/>
      </c>
      <c r="M190" s="77" t="str">
        <f t="shared" si="4"/>
        <v>OK</v>
      </c>
      <c r="N190" s="78"/>
    </row>
    <row r="191" spans="1:14" hidden="1">
      <c r="A191" s="79" t="s">
        <v>2587</v>
      </c>
      <c r="B191" s="185" t="s">
        <v>723</v>
      </c>
      <c r="C191" s="186" t="s">
        <v>335</v>
      </c>
      <c r="D191" s="188" t="s">
        <v>506</v>
      </c>
      <c r="E191" s="186" t="s">
        <v>384</v>
      </c>
      <c r="F191" s="186" t="s">
        <v>334</v>
      </c>
      <c r="G191" s="188" t="s">
        <v>506</v>
      </c>
      <c r="H191" s="187" t="str">
        <f>IF(AND(ISBLANK('C7'!V32),$I$191&lt;&gt;"Z"),"",'C7'!V32)</f>
        <v/>
      </c>
      <c r="I191" s="187" t="str">
        <f>IF(ISBLANK('C7'!W32),"",'C7'!W32)</f>
        <v/>
      </c>
      <c r="J191" s="80" t="s">
        <v>384</v>
      </c>
      <c r="K191" s="187" t="str">
        <f>IF(AND(ISBLANK('C3'!V32),$L$191&lt;&gt;"Z"),"",'C3'!V32)</f>
        <v/>
      </c>
      <c r="L191" s="187" t="str">
        <f>IF(ISBLANK('C3'!W32),"",'C3'!W32)</f>
        <v/>
      </c>
      <c r="M191" s="77" t="str">
        <f t="shared" si="4"/>
        <v>OK</v>
      </c>
      <c r="N191" s="78"/>
    </row>
    <row r="192" spans="1:14" hidden="1">
      <c r="A192" s="79" t="s">
        <v>2587</v>
      </c>
      <c r="B192" s="185" t="s">
        <v>724</v>
      </c>
      <c r="C192" s="186" t="s">
        <v>335</v>
      </c>
      <c r="D192" s="188" t="s">
        <v>508</v>
      </c>
      <c r="E192" s="186" t="s">
        <v>384</v>
      </c>
      <c r="F192" s="186" t="s">
        <v>334</v>
      </c>
      <c r="G192" s="188" t="s">
        <v>508</v>
      </c>
      <c r="H192" s="187" t="str">
        <f>IF(AND(ISBLANK('C7'!V33),$I$192&lt;&gt;"Z"),"",'C7'!V33)</f>
        <v/>
      </c>
      <c r="I192" s="187" t="str">
        <f>IF(ISBLANK('C7'!W33),"",'C7'!W33)</f>
        <v/>
      </c>
      <c r="J192" s="80" t="s">
        <v>384</v>
      </c>
      <c r="K192" s="187" t="str">
        <f>IF(AND(ISBLANK('C3'!V33),$L$192&lt;&gt;"Z"),"",'C3'!V33)</f>
        <v/>
      </c>
      <c r="L192" s="187" t="str">
        <f>IF(ISBLANK('C3'!W33),"",'C3'!W33)</f>
        <v/>
      </c>
      <c r="M192" s="77" t="str">
        <f t="shared" si="4"/>
        <v>OK</v>
      </c>
      <c r="N192" s="78"/>
    </row>
    <row r="193" spans="1:14" hidden="1">
      <c r="A193" s="79" t="s">
        <v>2587</v>
      </c>
      <c r="B193" s="185" t="s">
        <v>725</v>
      </c>
      <c r="C193" s="186" t="s">
        <v>335</v>
      </c>
      <c r="D193" s="188" t="s">
        <v>510</v>
      </c>
      <c r="E193" s="186" t="s">
        <v>384</v>
      </c>
      <c r="F193" s="186" t="s">
        <v>334</v>
      </c>
      <c r="G193" s="188" t="s">
        <v>510</v>
      </c>
      <c r="H193" s="187" t="str">
        <f>IF(AND(ISBLANK('C7'!V34),$I$193&lt;&gt;"Z"),"",'C7'!V34)</f>
        <v/>
      </c>
      <c r="I193" s="187" t="str">
        <f>IF(ISBLANK('C7'!W34),"",'C7'!W34)</f>
        <v/>
      </c>
      <c r="J193" s="80" t="s">
        <v>384</v>
      </c>
      <c r="K193" s="187" t="str">
        <f>IF(AND(ISBLANK('C3'!V34),$L$193&lt;&gt;"Z"),"",'C3'!V34)</f>
        <v/>
      </c>
      <c r="L193" s="187" t="str">
        <f>IF(ISBLANK('C3'!W34),"",'C3'!W34)</f>
        <v/>
      </c>
      <c r="M193" s="77" t="str">
        <f t="shared" si="4"/>
        <v>OK</v>
      </c>
      <c r="N193" s="78"/>
    </row>
    <row r="194" spans="1:14" hidden="1">
      <c r="A194" s="79" t="s">
        <v>2587</v>
      </c>
      <c r="B194" s="185" t="s">
        <v>726</v>
      </c>
      <c r="C194" s="186" t="s">
        <v>335</v>
      </c>
      <c r="D194" s="188" t="s">
        <v>513</v>
      </c>
      <c r="E194" s="186" t="s">
        <v>384</v>
      </c>
      <c r="F194" s="186" t="s">
        <v>334</v>
      </c>
      <c r="G194" s="188" t="s">
        <v>513</v>
      </c>
      <c r="H194" s="187" t="str">
        <f>IF(AND(ISBLANK('C7'!V35),$I$194&lt;&gt;"Z"),"",'C7'!V35)</f>
        <v/>
      </c>
      <c r="I194" s="187" t="str">
        <f>IF(ISBLANK('C7'!W35),"",'C7'!W35)</f>
        <v/>
      </c>
      <c r="J194" s="80" t="s">
        <v>384</v>
      </c>
      <c r="K194" s="187" t="str">
        <f>IF(AND(ISBLANK('C3'!V35),$L$194&lt;&gt;"Z"),"",'C3'!V35)</f>
        <v/>
      </c>
      <c r="L194" s="187" t="str">
        <f>IF(ISBLANK('C3'!W35),"",'C3'!W35)</f>
        <v/>
      </c>
      <c r="M194" s="77" t="str">
        <f t="shared" si="4"/>
        <v>OK</v>
      </c>
      <c r="N194" s="78"/>
    </row>
    <row r="195" spans="1:14" hidden="1">
      <c r="A195" s="79" t="s">
        <v>2587</v>
      </c>
      <c r="B195" s="185" t="s">
        <v>727</v>
      </c>
      <c r="C195" s="186" t="s">
        <v>335</v>
      </c>
      <c r="D195" s="188" t="s">
        <v>516</v>
      </c>
      <c r="E195" s="186" t="s">
        <v>384</v>
      </c>
      <c r="F195" s="186" t="s">
        <v>334</v>
      </c>
      <c r="G195" s="188" t="s">
        <v>516</v>
      </c>
      <c r="H195" s="187" t="str">
        <f>IF(AND(ISBLANK('C7'!V36),$I$195&lt;&gt;"Z"),"",'C7'!V36)</f>
        <v/>
      </c>
      <c r="I195" s="187" t="str">
        <f>IF(ISBLANK('C7'!W36),"",'C7'!W36)</f>
        <v/>
      </c>
      <c r="J195" s="80" t="s">
        <v>384</v>
      </c>
      <c r="K195" s="187" t="str">
        <f>IF(AND(ISBLANK('C3'!V36),$L$195&lt;&gt;"Z"),"",'C3'!V36)</f>
        <v/>
      </c>
      <c r="L195" s="187" t="str">
        <f>IF(ISBLANK('C3'!W36),"",'C3'!W36)</f>
        <v/>
      </c>
      <c r="M195" s="77" t="str">
        <f t="shared" si="4"/>
        <v>OK</v>
      </c>
      <c r="N195" s="78"/>
    </row>
    <row r="196" spans="1:14" hidden="1">
      <c r="A196" s="79" t="s">
        <v>2587</v>
      </c>
      <c r="B196" s="185" t="s">
        <v>728</v>
      </c>
      <c r="C196" s="186" t="s">
        <v>335</v>
      </c>
      <c r="D196" s="188" t="s">
        <v>403</v>
      </c>
      <c r="E196" s="186" t="s">
        <v>384</v>
      </c>
      <c r="F196" s="186" t="s">
        <v>334</v>
      </c>
      <c r="G196" s="188" t="s">
        <v>403</v>
      </c>
      <c r="H196" s="187" t="str">
        <f>IF(AND(ISBLANK('C7'!V37),$I$196&lt;&gt;"Z"),"",'C7'!V37)</f>
        <v/>
      </c>
      <c r="I196" s="187" t="str">
        <f>IF(ISBLANK('C7'!W37),"",'C7'!W37)</f>
        <v/>
      </c>
      <c r="J196" s="80" t="s">
        <v>384</v>
      </c>
      <c r="K196" s="187" t="str">
        <f>IF(AND(ISBLANK('C3'!V37),$L$196&lt;&gt;"Z"),"",'C3'!V37)</f>
        <v/>
      </c>
      <c r="L196" s="187" t="str">
        <f>IF(ISBLANK('C3'!W37),"",'C3'!W37)</f>
        <v/>
      </c>
      <c r="M196" s="77" t="str">
        <f t="shared" si="4"/>
        <v>OK</v>
      </c>
      <c r="N196" s="78"/>
    </row>
    <row r="197" spans="1:14" hidden="1">
      <c r="A197" s="79" t="s">
        <v>2587</v>
      </c>
      <c r="B197" s="185" t="s">
        <v>729</v>
      </c>
      <c r="C197" s="186" t="s">
        <v>335</v>
      </c>
      <c r="D197" s="188" t="s">
        <v>520</v>
      </c>
      <c r="E197" s="186" t="s">
        <v>384</v>
      </c>
      <c r="F197" s="186" t="s">
        <v>334</v>
      </c>
      <c r="G197" s="188" t="s">
        <v>520</v>
      </c>
      <c r="H197" s="187" t="str">
        <f>IF(AND(ISBLANK('C7'!V38),$I$197&lt;&gt;"Z"),"",'C7'!V38)</f>
        <v/>
      </c>
      <c r="I197" s="187" t="str">
        <f>IF(ISBLANK('C7'!W38),"",'C7'!W38)</f>
        <v/>
      </c>
      <c r="J197" s="80" t="s">
        <v>384</v>
      </c>
      <c r="K197" s="187" t="str">
        <f>IF(AND(ISBLANK('C3'!V38),$L$197&lt;&gt;"Z"),"",'C3'!V38)</f>
        <v/>
      </c>
      <c r="L197" s="187" t="str">
        <f>IF(ISBLANK('C3'!W38),"",'C3'!W38)</f>
        <v/>
      </c>
      <c r="M197" s="77" t="str">
        <f t="shared" si="4"/>
        <v>OK</v>
      </c>
      <c r="N197" s="78"/>
    </row>
    <row r="198" spans="1:14" hidden="1">
      <c r="A198" s="79" t="s">
        <v>2587</v>
      </c>
      <c r="B198" s="185" t="s">
        <v>730</v>
      </c>
      <c r="C198" s="186" t="s">
        <v>335</v>
      </c>
      <c r="D198" s="188" t="s">
        <v>523</v>
      </c>
      <c r="E198" s="186" t="s">
        <v>384</v>
      </c>
      <c r="F198" s="186" t="s">
        <v>334</v>
      </c>
      <c r="G198" s="188" t="s">
        <v>523</v>
      </c>
      <c r="H198" s="187" t="str">
        <f>IF(AND(ISBLANK('C7'!V39),$I$198&lt;&gt;"Z"),"",'C7'!V39)</f>
        <v/>
      </c>
      <c r="I198" s="187" t="str">
        <f>IF(ISBLANK('C7'!W39),"",'C7'!W39)</f>
        <v/>
      </c>
      <c r="J198" s="80" t="s">
        <v>384</v>
      </c>
      <c r="K198" s="187" t="str">
        <f>IF(AND(ISBLANK('C3'!V39),$L$198&lt;&gt;"Z"),"",'C3'!V39)</f>
        <v/>
      </c>
      <c r="L198" s="187" t="str">
        <f>IF(ISBLANK('C3'!W39),"",'C3'!W39)</f>
        <v/>
      </c>
      <c r="M198" s="77" t="str">
        <f t="shared" si="4"/>
        <v>OK</v>
      </c>
      <c r="N198" s="78"/>
    </row>
    <row r="199" spans="1:14" hidden="1">
      <c r="A199" s="79" t="s">
        <v>2587</v>
      </c>
      <c r="B199" s="185" t="s">
        <v>731</v>
      </c>
      <c r="C199" s="186" t="s">
        <v>335</v>
      </c>
      <c r="D199" s="188" t="s">
        <v>526</v>
      </c>
      <c r="E199" s="186" t="s">
        <v>384</v>
      </c>
      <c r="F199" s="186" t="s">
        <v>334</v>
      </c>
      <c r="G199" s="188" t="s">
        <v>526</v>
      </c>
      <c r="H199" s="187" t="str">
        <f>IF(AND(ISBLANK('C7'!V40),$I$199&lt;&gt;"Z"),"",'C7'!V40)</f>
        <v/>
      </c>
      <c r="I199" s="187" t="str">
        <f>IF(ISBLANK('C7'!W40),"",'C7'!W40)</f>
        <v/>
      </c>
      <c r="J199" s="80" t="s">
        <v>384</v>
      </c>
      <c r="K199" s="187" t="str">
        <f>IF(AND(ISBLANK('C3'!V40),$L$199&lt;&gt;"Z"),"",'C3'!V40)</f>
        <v/>
      </c>
      <c r="L199" s="187" t="str">
        <f>IF(ISBLANK('C3'!W40),"",'C3'!W40)</f>
        <v/>
      </c>
      <c r="M199" s="77" t="str">
        <f t="shared" si="4"/>
        <v>OK</v>
      </c>
      <c r="N199" s="78"/>
    </row>
    <row r="200" spans="1:14" hidden="1">
      <c r="A200" s="79" t="s">
        <v>2587</v>
      </c>
      <c r="B200" s="185" t="s">
        <v>732</v>
      </c>
      <c r="C200" s="186" t="s">
        <v>335</v>
      </c>
      <c r="D200" s="188" t="s">
        <v>529</v>
      </c>
      <c r="E200" s="186" t="s">
        <v>384</v>
      </c>
      <c r="F200" s="186" t="s">
        <v>334</v>
      </c>
      <c r="G200" s="188" t="s">
        <v>529</v>
      </c>
      <c r="H200" s="187" t="str">
        <f>IF(AND(ISBLANK('C7'!V41),$I$200&lt;&gt;"Z"),"",'C7'!V41)</f>
        <v/>
      </c>
      <c r="I200" s="187" t="str">
        <f>IF(ISBLANK('C7'!W41),"",'C7'!W41)</f>
        <v/>
      </c>
      <c r="J200" s="80" t="s">
        <v>384</v>
      </c>
      <c r="K200" s="187" t="str">
        <f>IF(AND(ISBLANK('C3'!V41),$L$200&lt;&gt;"Z"),"",'C3'!V41)</f>
        <v/>
      </c>
      <c r="L200" s="187" t="str">
        <f>IF(ISBLANK('C3'!W41),"",'C3'!W41)</f>
        <v/>
      </c>
      <c r="M200" s="77" t="str">
        <f t="shared" si="4"/>
        <v>OK</v>
      </c>
      <c r="N200" s="78"/>
    </row>
    <row r="201" spans="1:14" hidden="1">
      <c r="A201" s="79" t="s">
        <v>2587</v>
      </c>
      <c r="B201" s="185" t="s">
        <v>733</v>
      </c>
      <c r="C201" s="186" t="s">
        <v>335</v>
      </c>
      <c r="D201" s="188" t="s">
        <v>417</v>
      </c>
      <c r="E201" s="186" t="s">
        <v>384</v>
      </c>
      <c r="F201" s="186" t="s">
        <v>334</v>
      </c>
      <c r="G201" s="188" t="s">
        <v>417</v>
      </c>
      <c r="H201" s="187" t="str">
        <f>IF(AND(ISBLANK('C7'!V42),$I$201&lt;&gt;"Z"),"",'C7'!V42)</f>
        <v/>
      </c>
      <c r="I201" s="187" t="str">
        <f>IF(ISBLANK('C7'!W42),"",'C7'!W42)</f>
        <v/>
      </c>
      <c r="J201" s="80" t="s">
        <v>384</v>
      </c>
      <c r="K201" s="187" t="str">
        <f>IF(AND(ISBLANK('C3'!V42),$L$201&lt;&gt;"Z"),"",'C3'!V42)</f>
        <v/>
      </c>
      <c r="L201" s="187" t="str">
        <f>IF(ISBLANK('C3'!W42),"",'C3'!W42)</f>
        <v/>
      </c>
      <c r="M201" s="77" t="str">
        <f t="shared" si="4"/>
        <v>OK</v>
      </c>
      <c r="N201" s="78"/>
    </row>
    <row r="202" spans="1:14" hidden="1">
      <c r="A202" s="79" t="s">
        <v>2587</v>
      </c>
      <c r="B202" s="185" t="s">
        <v>734</v>
      </c>
      <c r="C202" s="186" t="s">
        <v>335</v>
      </c>
      <c r="D202" s="188" t="s">
        <v>735</v>
      </c>
      <c r="E202" s="186" t="s">
        <v>384</v>
      </c>
      <c r="F202" s="186" t="s">
        <v>334</v>
      </c>
      <c r="G202" s="188" t="s">
        <v>735</v>
      </c>
      <c r="H202" s="187" t="str">
        <f>IF(AND(ISBLANK('C7'!V43),$I$202&lt;&gt;"Z"),"",'C7'!V43)</f>
        <v/>
      </c>
      <c r="I202" s="187" t="str">
        <f>IF(ISBLANK('C7'!W43),"",'C7'!W43)</f>
        <v/>
      </c>
      <c r="J202" s="80" t="s">
        <v>384</v>
      </c>
      <c r="K202" s="187" t="str">
        <f>IF(AND(ISBLANK('C3'!V43),$L$202&lt;&gt;"Z"),"",'C3'!V43)</f>
        <v/>
      </c>
      <c r="L202" s="187" t="str">
        <f>IF(ISBLANK('C3'!W43),"",'C3'!W43)</f>
        <v/>
      </c>
      <c r="M202" s="77" t="str">
        <f t="shared" si="4"/>
        <v>OK</v>
      </c>
      <c r="N202" s="78"/>
    </row>
    <row r="203" spans="1:14" hidden="1">
      <c r="A203" s="79" t="s">
        <v>2587</v>
      </c>
      <c r="B203" s="185" t="s">
        <v>736</v>
      </c>
      <c r="C203" s="186" t="s">
        <v>335</v>
      </c>
      <c r="D203" s="188" t="s">
        <v>534</v>
      </c>
      <c r="E203" s="186" t="s">
        <v>384</v>
      </c>
      <c r="F203" s="186" t="s">
        <v>334</v>
      </c>
      <c r="G203" s="188" t="s">
        <v>534</v>
      </c>
      <c r="H203" s="187" t="str">
        <f>IF(AND(ISBLANK('C7'!V44),$I$203&lt;&gt;"Z"),"",'C7'!V44)</f>
        <v/>
      </c>
      <c r="I203" s="187" t="str">
        <f>IF(ISBLANK('C7'!W44),"",'C7'!W44)</f>
        <v/>
      </c>
      <c r="J203" s="80" t="s">
        <v>384</v>
      </c>
      <c r="K203" s="187" t="str">
        <f>IF(AND(ISBLANK('C3'!V44),$L$203&lt;&gt;"Z"),"",'C3'!V44)</f>
        <v/>
      </c>
      <c r="L203" s="187" t="str">
        <f>IF(ISBLANK('C3'!W44),"",'C3'!W44)</f>
        <v/>
      </c>
      <c r="M203" s="77" t="str">
        <f t="shared" si="4"/>
        <v>OK</v>
      </c>
      <c r="N203" s="78"/>
    </row>
    <row r="204" spans="1:14" hidden="1">
      <c r="A204" s="79" t="s">
        <v>2587</v>
      </c>
      <c r="B204" s="185" t="s">
        <v>737</v>
      </c>
      <c r="C204" s="186" t="s">
        <v>335</v>
      </c>
      <c r="D204" s="188" t="s">
        <v>537</v>
      </c>
      <c r="E204" s="186" t="s">
        <v>384</v>
      </c>
      <c r="F204" s="186" t="s">
        <v>334</v>
      </c>
      <c r="G204" s="188" t="s">
        <v>537</v>
      </c>
      <c r="H204" s="187" t="str">
        <f>IF(AND(ISBLANK('C7'!V45),$I$204&lt;&gt;"Z"),"",'C7'!V45)</f>
        <v/>
      </c>
      <c r="I204" s="187" t="str">
        <f>IF(ISBLANK('C7'!W45),"",'C7'!W45)</f>
        <v/>
      </c>
      <c r="J204" s="80" t="s">
        <v>384</v>
      </c>
      <c r="K204" s="187" t="str">
        <f>IF(AND(ISBLANK('C3'!V45),$L$204&lt;&gt;"Z"),"",'C3'!V45)</f>
        <v/>
      </c>
      <c r="L204" s="187" t="str">
        <f>IF(ISBLANK('C3'!W45),"",'C3'!W45)</f>
        <v/>
      </c>
      <c r="M204" s="77" t="str">
        <f t="shared" si="4"/>
        <v>OK</v>
      </c>
      <c r="N204" s="78"/>
    </row>
    <row r="205" spans="1:14" hidden="1">
      <c r="A205" s="79" t="s">
        <v>2587</v>
      </c>
      <c r="B205" s="185" t="s">
        <v>738</v>
      </c>
      <c r="C205" s="186" t="s">
        <v>335</v>
      </c>
      <c r="D205" s="188" t="s">
        <v>540</v>
      </c>
      <c r="E205" s="186" t="s">
        <v>384</v>
      </c>
      <c r="F205" s="186" t="s">
        <v>334</v>
      </c>
      <c r="G205" s="188" t="s">
        <v>540</v>
      </c>
      <c r="H205" s="187" t="str">
        <f>IF(AND(ISBLANK('C7'!V46),$I$205&lt;&gt;"Z"),"",'C7'!V46)</f>
        <v/>
      </c>
      <c r="I205" s="187" t="str">
        <f>IF(ISBLANK('C7'!W46),"",'C7'!W46)</f>
        <v/>
      </c>
      <c r="J205" s="80" t="s">
        <v>384</v>
      </c>
      <c r="K205" s="187" t="str">
        <f>IF(AND(ISBLANK('C3'!V46),$L$205&lt;&gt;"Z"),"",'C3'!V46)</f>
        <v/>
      </c>
      <c r="L205" s="187" t="str">
        <f>IF(ISBLANK('C3'!W46),"",'C3'!W46)</f>
        <v/>
      </c>
      <c r="M205" s="77" t="str">
        <f t="shared" si="4"/>
        <v>OK</v>
      </c>
      <c r="N205" s="78"/>
    </row>
    <row r="206" spans="1:14" hidden="1">
      <c r="A206" s="79" t="s">
        <v>2587</v>
      </c>
      <c r="B206" s="185" t="s">
        <v>739</v>
      </c>
      <c r="C206" s="186" t="s">
        <v>335</v>
      </c>
      <c r="D206" s="188" t="s">
        <v>543</v>
      </c>
      <c r="E206" s="186" t="s">
        <v>384</v>
      </c>
      <c r="F206" s="186" t="s">
        <v>334</v>
      </c>
      <c r="G206" s="188" t="s">
        <v>543</v>
      </c>
      <c r="H206" s="187" t="str">
        <f>IF(AND(ISBLANK('C7'!V47),$I$206&lt;&gt;"Z"),"",'C7'!V47)</f>
        <v/>
      </c>
      <c r="I206" s="187" t="str">
        <f>IF(ISBLANK('C7'!W47),"",'C7'!W47)</f>
        <v/>
      </c>
      <c r="J206" s="80" t="s">
        <v>384</v>
      </c>
      <c r="K206" s="187" t="str">
        <f>IF(AND(ISBLANK('C3'!V47),$L$206&lt;&gt;"Z"),"",'C3'!V47)</f>
        <v/>
      </c>
      <c r="L206" s="187" t="str">
        <f>IF(ISBLANK('C3'!W47),"",'C3'!W47)</f>
        <v/>
      </c>
      <c r="M206" s="77" t="str">
        <f t="shared" si="4"/>
        <v>OK</v>
      </c>
      <c r="N206" s="78"/>
    </row>
    <row r="207" spans="1:14" hidden="1">
      <c r="A207" s="79" t="s">
        <v>2587</v>
      </c>
      <c r="B207" s="185" t="s">
        <v>740</v>
      </c>
      <c r="C207" s="186" t="s">
        <v>335</v>
      </c>
      <c r="D207" s="188" t="s">
        <v>546</v>
      </c>
      <c r="E207" s="186" t="s">
        <v>384</v>
      </c>
      <c r="F207" s="186" t="s">
        <v>334</v>
      </c>
      <c r="G207" s="188" t="s">
        <v>546</v>
      </c>
      <c r="H207" s="187" t="str">
        <f>IF(AND(ISBLANK('C7'!V48),$I$207&lt;&gt;"Z"),"",'C7'!V48)</f>
        <v/>
      </c>
      <c r="I207" s="187" t="str">
        <f>IF(ISBLANK('C7'!W48),"",'C7'!W48)</f>
        <v/>
      </c>
      <c r="J207" s="80" t="s">
        <v>384</v>
      </c>
      <c r="K207" s="187" t="str">
        <f>IF(AND(ISBLANK('C3'!V48),$L$207&lt;&gt;"Z"),"",'C3'!V48)</f>
        <v/>
      </c>
      <c r="L207" s="187" t="str">
        <f>IF(ISBLANK('C3'!W48),"",'C3'!W48)</f>
        <v/>
      </c>
      <c r="M207" s="77" t="str">
        <f t="shared" si="4"/>
        <v>OK</v>
      </c>
      <c r="N207" s="78"/>
    </row>
    <row r="208" spans="1:14" hidden="1">
      <c r="A208" s="79" t="s">
        <v>2587</v>
      </c>
      <c r="B208" s="185" t="s">
        <v>741</v>
      </c>
      <c r="C208" s="186" t="s">
        <v>335</v>
      </c>
      <c r="D208" s="188" t="s">
        <v>392</v>
      </c>
      <c r="E208" s="186" t="s">
        <v>384</v>
      </c>
      <c r="F208" s="186" t="s">
        <v>334</v>
      </c>
      <c r="G208" s="188" t="s">
        <v>392</v>
      </c>
      <c r="H208" s="187" t="str">
        <f>IF(AND(ISBLANK('C7'!V49),$I$208&lt;&gt;"Z"),"",'C7'!V49)</f>
        <v/>
      </c>
      <c r="I208" s="187" t="str">
        <f>IF(ISBLANK('C7'!W49),"",'C7'!W49)</f>
        <v/>
      </c>
      <c r="J208" s="80" t="s">
        <v>384</v>
      </c>
      <c r="K208" s="187" t="str">
        <f>IF(AND(ISBLANK('C3'!V49),$L$208&lt;&gt;"Z"),"",'C3'!V49)</f>
        <v/>
      </c>
      <c r="L208" s="187" t="str">
        <f>IF(ISBLANK('C3'!W49),"",'C3'!W49)</f>
        <v/>
      </c>
      <c r="M208" s="77" t="str">
        <f t="shared" si="4"/>
        <v>OK</v>
      </c>
      <c r="N208" s="78"/>
    </row>
    <row r="209" spans="1:14" hidden="1">
      <c r="A209" s="79" t="s">
        <v>2587</v>
      </c>
      <c r="B209" s="185" t="s">
        <v>742</v>
      </c>
      <c r="C209" s="186" t="s">
        <v>335</v>
      </c>
      <c r="D209" s="188" t="s">
        <v>423</v>
      </c>
      <c r="E209" s="186" t="s">
        <v>384</v>
      </c>
      <c r="F209" s="186" t="s">
        <v>334</v>
      </c>
      <c r="G209" s="188" t="s">
        <v>423</v>
      </c>
      <c r="H209" s="187" t="str">
        <f>IF(AND(ISBLANK('C7'!Y14),$I$209&lt;&gt;"Z"),"",'C7'!Y14)</f>
        <v/>
      </c>
      <c r="I209" s="187" t="str">
        <f>IF(ISBLANK('C7'!Z14),"",'C7'!Z14)</f>
        <v/>
      </c>
      <c r="J209" s="80" t="s">
        <v>384</v>
      </c>
      <c r="K209" s="187" t="str">
        <f>IF(AND(ISBLANK('C3'!Y14),$L$209&lt;&gt;"Z"),"",'C3'!Y14)</f>
        <v/>
      </c>
      <c r="L209" s="187" t="str">
        <f>IF(ISBLANK('C3'!Z14),"",'C3'!Z14)</f>
        <v/>
      </c>
      <c r="M209" s="77" t="str">
        <f t="shared" si="4"/>
        <v>OK</v>
      </c>
      <c r="N209" s="78"/>
    </row>
    <row r="210" spans="1:14" hidden="1">
      <c r="A210" s="79" t="s">
        <v>2587</v>
      </c>
      <c r="B210" s="185" t="s">
        <v>743</v>
      </c>
      <c r="C210" s="186" t="s">
        <v>335</v>
      </c>
      <c r="D210" s="188" t="s">
        <v>352</v>
      </c>
      <c r="E210" s="186" t="s">
        <v>384</v>
      </c>
      <c r="F210" s="186" t="s">
        <v>334</v>
      </c>
      <c r="G210" s="188" t="s">
        <v>352</v>
      </c>
      <c r="H210" s="187" t="str">
        <f>IF(AND(ISBLANK('C7'!Y15),$I$210&lt;&gt;"Z"),"",'C7'!Y15)</f>
        <v/>
      </c>
      <c r="I210" s="187" t="str">
        <f>IF(ISBLANK('C7'!Z15),"",'C7'!Z15)</f>
        <v/>
      </c>
      <c r="J210" s="80" t="s">
        <v>384</v>
      </c>
      <c r="K210" s="187" t="str">
        <f>IF(AND(ISBLANK('C3'!Y15),$L$210&lt;&gt;"Z"),"",'C3'!Y15)</f>
        <v/>
      </c>
      <c r="L210" s="187" t="str">
        <f>IF(ISBLANK('C3'!Z15),"",'C3'!Z15)</f>
        <v/>
      </c>
      <c r="M210" s="77" t="str">
        <f t="shared" si="4"/>
        <v>OK</v>
      </c>
      <c r="N210" s="78"/>
    </row>
    <row r="211" spans="1:14" hidden="1">
      <c r="A211" s="79" t="s">
        <v>2587</v>
      </c>
      <c r="B211" s="185" t="s">
        <v>744</v>
      </c>
      <c r="C211" s="186" t="s">
        <v>335</v>
      </c>
      <c r="D211" s="188" t="s">
        <v>81</v>
      </c>
      <c r="E211" s="186" t="s">
        <v>384</v>
      </c>
      <c r="F211" s="186" t="s">
        <v>334</v>
      </c>
      <c r="G211" s="188" t="s">
        <v>81</v>
      </c>
      <c r="H211" s="187" t="str">
        <f>IF(AND(ISBLANK('C7'!Y16),$I$211&lt;&gt;"Z"),"",'C7'!Y16)</f>
        <v/>
      </c>
      <c r="I211" s="187" t="str">
        <f>IF(ISBLANK('C7'!Z16),"",'C7'!Z16)</f>
        <v/>
      </c>
      <c r="J211" s="80" t="s">
        <v>384</v>
      </c>
      <c r="K211" s="187" t="str">
        <f>IF(AND(ISBLANK('C3'!Y16),$L$211&lt;&gt;"Z"),"",'C3'!Y16)</f>
        <v/>
      </c>
      <c r="L211" s="187" t="str">
        <f>IF(ISBLANK('C3'!Z16),"",'C3'!Z16)</f>
        <v/>
      </c>
      <c r="M211" s="77" t="str">
        <f t="shared" si="4"/>
        <v>OK</v>
      </c>
      <c r="N211" s="78"/>
    </row>
    <row r="212" spans="1:14" hidden="1">
      <c r="A212" s="79" t="s">
        <v>2587</v>
      </c>
      <c r="B212" s="185" t="s">
        <v>745</v>
      </c>
      <c r="C212" s="186" t="s">
        <v>335</v>
      </c>
      <c r="D212" s="188" t="s">
        <v>82</v>
      </c>
      <c r="E212" s="186" t="s">
        <v>384</v>
      </c>
      <c r="F212" s="186" t="s">
        <v>334</v>
      </c>
      <c r="G212" s="188" t="s">
        <v>82</v>
      </c>
      <c r="H212" s="187" t="str">
        <f>IF(AND(ISBLANK('C7'!Y17),$I$212&lt;&gt;"Z"),"",'C7'!Y17)</f>
        <v/>
      </c>
      <c r="I212" s="187" t="str">
        <f>IF(ISBLANK('C7'!Z17),"",'C7'!Z17)</f>
        <v/>
      </c>
      <c r="J212" s="80" t="s">
        <v>384</v>
      </c>
      <c r="K212" s="187" t="str">
        <f>IF(AND(ISBLANK('C3'!Y17),$L$212&lt;&gt;"Z"),"",'C3'!Y17)</f>
        <v/>
      </c>
      <c r="L212" s="187" t="str">
        <f>IF(ISBLANK('C3'!Z17),"",'C3'!Z17)</f>
        <v/>
      </c>
      <c r="M212" s="77" t="str">
        <f t="shared" si="4"/>
        <v>OK</v>
      </c>
      <c r="N212" s="78"/>
    </row>
    <row r="213" spans="1:14" hidden="1">
      <c r="A213" s="79" t="s">
        <v>2587</v>
      </c>
      <c r="B213" s="185" t="s">
        <v>746</v>
      </c>
      <c r="C213" s="186" t="s">
        <v>335</v>
      </c>
      <c r="D213" s="188" t="s">
        <v>83</v>
      </c>
      <c r="E213" s="186" t="s">
        <v>384</v>
      </c>
      <c r="F213" s="186" t="s">
        <v>334</v>
      </c>
      <c r="G213" s="188" t="s">
        <v>83</v>
      </c>
      <c r="H213" s="187" t="str">
        <f>IF(AND(ISBLANK('C7'!Y18),$I$213&lt;&gt;"Z"),"",'C7'!Y18)</f>
        <v/>
      </c>
      <c r="I213" s="187" t="str">
        <f>IF(ISBLANK('C7'!Z18),"",'C7'!Z18)</f>
        <v/>
      </c>
      <c r="J213" s="80" t="s">
        <v>384</v>
      </c>
      <c r="K213" s="187" t="str">
        <f>IF(AND(ISBLANK('C3'!Y18),$L$213&lt;&gt;"Z"),"",'C3'!Y18)</f>
        <v/>
      </c>
      <c r="L213" s="187" t="str">
        <f>IF(ISBLANK('C3'!Z18),"",'C3'!Z18)</f>
        <v/>
      </c>
      <c r="M213" s="77" t="str">
        <f t="shared" si="4"/>
        <v>OK</v>
      </c>
      <c r="N213" s="78"/>
    </row>
    <row r="214" spans="1:14" hidden="1">
      <c r="A214" s="79" t="s">
        <v>2587</v>
      </c>
      <c r="B214" s="185" t="s">
        <v>747</v>
      </c>
      <c r="C214" s="186" t="s">
        <v>335</v>
      </c>
      <c r="D214" s="188" t="s">
        <v>84</v>
      </c>
      <c r="E214" s="186" t="s">
        <v>384</v>
      </c>
      <c r="F214" s="186" t="s">
        <v>334</v>
      </c>
      <c r="G214" s="188" t="s">
        <v>84</v>
      </c>
      <c r="H214" s="187" t="str">
        <f>IF(AND(ISBLANK('C7'!Y19),$I$214&lt;&gt;"Z"),"",'C7'!Y19)</f>
        <v/>
      </c>
      <c r="I214" s="187" t="str">
        <f>IF(ISBLANK('C7'!Z19),"",'C7'!Z19)</f>
        <v/>
      </c>
      <c r="J214" s="80" t="s">
        <v>384</v>
      </c>
      <c r="K214" s="187" t="str">
        <f>IF(AND(ISBLANK('C3'!Y19),$L$214&lt;&gt;"Z"),"",'C3'!Y19)</f>
        <v/>
      </c>
      <c r="L214" s="187" t="str">
        <f>IF(ISBLANK('C3'!Z19),"",'C3'!Z19)</f>
        <v/>
      </c>
      <c r="M214" s="77" t="str">
        <f t="shared" si="4"/>
        <v>OK</v>
      </c>
      <c r="N214" s="78"/>
    </row>
    <row r="215" spans="1:14" hidden="1">
      <c r="A215" s="79" t="s">
        <v>2587</v>
      </c>
      <c r="B215" s="185" t="s">
        <v>748</v>
      </c>
      <c r="C215" s="186" t="s">
        <v>335</v>
      </c>
      <c r="D215" s="188" t="s">
        <v>85</v>
      </c>
      <c r="E215" s="186" t="s">
        <v>384</v>
      </c>
      <c r="F215" s="186" t="s">
        <v>334</v>
      </c>
      <c r="G215" s="188" t="s">
        <v>85</v>
      </c>
      <c r="H215" s="187" t="str">
        <f>IF(AND(ISBLANK('C7'!Y20),$I$215&lt;&gt;"Z"),"",'C7'!Y20)</f>
        <v/>
      </c>
      <c r="I215" s="187" t="str">
        <f>IF(ISBLANK('C7'!Z20),"",'C7'!Z20)</f>
        <v/>
      </c>
      <c r="J215" s="80" t="s">
        <v>384</v>
      </c>
      <c r="K215" s="187" t="str">
        <f>IF(AND(ISBLANK('C3'!Y20),$L$215&lt;&gt;"Z"),"",'C3'!Y20)</f>
        <v/>
      </c>
      <c r="L215" s="187" t="str">
        <f>IF(ISBLANK('C3'!Z20),"",'C3'!Z20)</f>
        <v/>
      </c>
      <c r="M215" s="77" t="str">
        <f t="shared" si="4"/>
        <v>OK</v>
      </c>
      <c r="N215" s="78"/>
    </row>
    <row r="216" spans="1:14" hidden="1">
      <c r="A216" s="79" t="s">
        <v>2587</v>
      </c>
      <c r="B216" s="185" t="s">
        <v>749</v>
      </c>
      <c r="C216" s="186" t="s">
        <v>335</v>
      </c>
      <c r="D216" s="188" t="s">
        <v>86</v>
      </c>
      <c r="E216" s="186" t="s">
        <v>384</v>
      </c>
      <c r="F216" s="186" t="s">
        <v>334</v>
      </c>
      <c r="G216" s="188" t="s">
        <v>86</v>
      </c>
      <c r="H216" s="187" t="str">
        <f>IF(AND(ISBLANK('C7'!Y21),$I$216&lt;&gt;"Z"),"",'C7'!Y21)</f>
        <v/>
      </c>
      <c r="I216" s="187" t="str">
        <f>IF(ISBLANK('C7'!Z21),"",'C7'!Z21)</f>
        <v/>
      </c>
      <c r="J216" s="80" t="s">
        <v>384</v>
      </c>
      <c r="K216" s="187" t="str">
        <f>IF(AND(ISBLANK('C3'!Y21),$L$216&lt;&gt;"Z"),"",'C3'!Y21)</f>
        <v/>
      </c>
      <c r="L216" s="187" t="str">
        <f>IF(ISBLANK('C3'!Z21),"",'C3'!Z21)</f>
        <v/>
      </c>
      <c r="M216" s="77" t="str">
        <f t="shared" si="4"/>
        <v>OK</v>
      </c>
      <c r="N216" s="78"/>
    </row>
    <row r="217" spans="1:14" hidden="1">
      <c r="A217" s="79" t="s">
        <v>2587</v>
      </c>
      <c r="B217" s="185" t="s">
        <v>750</v>
      </c>
      <c r="C217" s="186" t="s">
        <v>335</v>
      </c>
      <c r="D217" s="188" t="s">
        <v>87</v>
      </c>
      <c r="E217" s="186" t="s">
        <v>384</v>
      </c>
      <c r="F217" s="186" t="s">
        <v>334</v>
      </c>
      <c r="G217" s="188" t="s">
        <v>87</v>
      </c>
      <c r="H217" s="187" t="str">
        <f>IF(AND(ISBLANK('C7'!Y22),$I$217&lt;&gt;"Z"),"",'C7'!Y22)</f>
        <v/>
      </c>
      <c r="I217" s="187" t="str">
        <f>IF(ISBLANK('C7'!Z22),"",'C7'!Z22)</f>
        <v/>
      </c>
      <c r="J217" s="80" t="s">
        <v>384</v>
      </c>
      <c r="K217" s="187" t="str">
        <f>IF(AND(ISBLANK('C3'!Y22),$L$217&lt;&gt;"Z"),"",'C3'!Y22)</f>
        <v/>
      </c>
      <c r="L217" s="187" t="str">
        <f>IF(ISBLANK('C3'!Z22),"",'C3'!Z22)</f>
        <v/>
      </c>
      <c r="M217" s="77" t="str">
        <f t="shared" si="4"/>
        <v>OK</v>
      </c>
      <c r="N217" s="78"/>
    </row>
    <row r="218" spans="1:14" hidden="1">
      <c r="A218" s="79" t="s">
        <v>2587</v>
      </c>
      <c r="B218" s="185" t="s">
        <v>751</v>
      </c>
      <c r="C218" s="186" t="s">
        <v>335</v>
      </c>
      <c r="D218" s="188" t="s">
        <v>88</v>
      </c>
      <c r="E218" s="186" t="s">
        <v>384</v>
      </c>
      <c r="F218" s="186" t="s">
        <v>334</v>
      </c>
      <c r="G218" s="188" t="s">
        <v>88</v>
      </c>
      <c r="H218" s="187" t="str">
        <f>IF(AND(ISBLANK('C7'!Y23),$I$218&lt;&gt;"Z"),"",'C7'!Y23)</f>
        <v/>
      </c>
      <c r="I218" s="187" t="str">
        <f>IF(ISBLANK('C7'!Z23),"",'C7'!Z23)</f>
        <v/>
      </c>
      <c r="J218" s="80" t="s">
        <v>384</v>
      </c>
      <c r="K218" s="187" t="str">
        <f>IF(AND(ISBLANK('C3'!Y23),$L$218&lt;&gt;"Z"),"",'C3'!Y23)</f>
        <v/>
      </c>
      <c r="L218" s="187" t="str">
        <f>IF(ISBLANK('C3'!Z23),"",'C3'!Z23)</f>
        <v/>
      </c>
      <c r="M218" s="77" t="str">
        <f t="shared" si="4"/>
        <v>OK</v>
      </c>
      <c r="N218" s="78"/>
    </row>
    <row r="219" spans="1:14" hidden="1">
      <c r="A219" s="79" t="s">
        <v>2587</v>
      </c>
      <c r="B219" s="185" t="s">
        <v>752</v>
      </c>
      <c r="C219" s="186" t="s">
        <v>335</v>
      </c>
      <c r="D219" s="188" t="s">
        <v>89</v>
      </c>
      <c r="E219" s="186" t="s">
        <v>384</v>
      </c>
      <c r="F219" s="186" t="s">
        <v>334</v>
      </c>
      <c r="G219" s="188" t="s">
        <v>89</v>
      </c>
      <c r="H219" s="187" t="str">
        <f>IF(AND(ISBLANK('C7'!Y24),$I$219&lt;&gt;"Z"),"",'C7'!Y24)</f>
        <v/>
      </c>
      <c r="I219" s="187" t="str">
        <f>IF(ISBLANK('C7'!Z24),"",'C7'!Z24)</f>
        <v/>
      </c>
      <c r="J219" s="80" t="s">
        <v>384</v>
      </c>
      <c r="K219" s="187" t="str">
        <f>IF(AND(ISBLANK('C3'!Y24),$L$219&lt;&gt;"Z"),"",'C3'!Y24)</f>
        <v/>
      </c>
      <c r="L219" s="187" t="str">
        <f>IF(ISBLANK('C3'!Z24),"",'C3'!Z24)</f>
        <v/>
      </c>
      <c r="M219" s="77" t="str">
        <f t="shared" si="4"/>
        <v>OK</v>
      </c>
      <c r="N219" s="78"/>
    </row>
    <row r="220" spans="1:14" hidden="1">
      <c r="A220" s="79" t="s">
        <v>2587</v>
      </c>
      <c r="B220" s="185" t="s">
        <v>753</v>
      </c>
      <c r="C220" s="186" t="s">
        <v>335</v>
      </c>
      <c r="D220" s="188" t="s">
        <v>90</v>
      </c>
      <c r="E220" s="186" t="s">
        <v>384</v>
      </c>
      <c r="F220" s="186" t="s">
        <v>334</v>
      </c>
      <c r="G220" s="188" t="s">
        <v>90</v>
      </c>
      <c r="H220" s="187" t="str">
        <f>IF(AND(ISBLANK('C7'!Y25),$I$220&lt;&gt;"Z"),"",'C7'!Y25)</f>
        <v/>
      </c>
      <c r="I220" s="187" t="str">
        <f>IF(ISBLANK('C7'!Z25),"",'C7'!Z25)</f>
        <v/>
      </c>
      <c r="J220" s="80" t="s">
        <v>384</v>
      </c>
      <c r="K220" s="187" t="str">
        <f>IF(AND(ISBLANK('C3'!Y25),$L$220&lt;&gt;"Z"),"",'C3'!Y25)</f>
        <v/>
      </c>
      <c r="L220" s="187" t="str">
        <f>IF(ISBLANK('C3'!Z25),"",'C3'!Z25)</f>
        <v/>
      </c>
      <c r="M220" s="77" t="str">
        <f t="shared" si="4"/>
        <v>OK</v>
      </c>
      <c r="N220" s="78"/>
    </row>
    <row r="221" spans="1:14" hidden="1">
      <c r="A221" s="79" t="s">
        <v>2587</v>
      </c>
      <c r="B221" s="185" t="s">
        <v>754</v>
      </c>
      <c r="C221" s="186" t="s">
        <v>335</v>
      </c>
      <c r="D221" s="188" t="s">
        <v>91</v>
      </c>
      <c r="E221" s="186" t="s">
        <v>384</v>
      </c>
      <c r="F221" s="186" t="s">
        <v>334</v>
      </c>
      <c r="G221" s="188" t="s">
        <v>91</v>
      </c>
      <c r="H221" s="187" t="str">
        <f>IF(AND(ISBLANK('C7'!Y26),$I$221&lt;&gt;"Z"),"",'C7'!Y26)</f>
        <v/>
      </c>
      <c r="I221" s="187" t="str">
        <f>IF(ISBLANK('C7'!Z26),"",'C7'!Z26)</f>
        <v/>
      </c>
      <c r="J221" s="80" t="s">
        <v>384</v>
      </c>
      <c r="K221" s="187" t="str">
        <f>IF(AND(ISBLANK('C3'!Y26),$L$221&lt;&gt;"Z"),"",'C3'!Y26)</f>
        <v/>
      </c>
      <c r="L221" s="187" t="str">
        <f>IF(ISBLANK('C3'!Z26),"",'C3'!Z26)</f>
        <v/>
      </c>
      <c r="M221" s="77" t="str">
        <f t="shared" si="4"/>
        <v>OK</v>
      </c>
      <c r="N221" s="78"/>
    </row>
    <row r="222" spans="1:14" hidden="1">
      <c r="A222" s="79" t="s">
        <v>2587</v>
      </c>
      <c r="B222" s="185" t="s">
        <v>755</v>
      </c>
      <c r="C222" s="186" t="s">
        <v>335</v>
      </c>
      <c r="D222" s="188" t="s">
        <v>92</v>
      </c>
      <c r="E222" s="186" t="s">
        <v>384</v>
      </c>
      <c r="F222" s="186" t="s">
        <v>334</v>
      </c>
      <c r="G222" s="188" t="s">
        <v>92</v>
      </c>
      <c r="H222" s="187" t="str">
        <f>IF(AND(ISBLANK('C7'!Y27),$I$222&lt;&gt;"Z"),"",'C7'!Y27)</f>
        <v/>
      </c>
      <c r="I222" s="187" t="str">
        <f>IF(ISBLANK('C7'!Z27),"",'C7'!Z27)</f>
        <v/>
      </c>
      <c r="J222" s="80" t="s">
        <v>384</v>
      </c>
      <c r="K222" s="187" t="str">
        <f>IF(AND(ISBLANK('C3'!Y27),$L$222&lt;&gt;"Z"),"",'C3'!Y27)</f>
        <v/>
      </c>
      <c r="L222" s="187" t="str">
        <f>IF(ISBLANK('C3'!Z27),"",'C3'!Z27)</f>
        <v/>
      </c>
      <c r="M222" s="77" t="str">
        <f t="shared" si="4"/>
        <v>OK</v>
      </c>
      <c r="N222" s="78"/>
    </row>
    <row r="223" spans="1:14" hidden="1">
      <c r="A223" s="79" t="s">
        <v>2587</v>
      </c>
      <c r="B223" s="185" t="s">
        <v>756</v>
      </c>
      <c r="C223" s="186" t="s">
        <v>335</v>
      </c>
      <c r="D223" s="188" t="s">
        <v>93</v>
      </c>
      <c r="E223" s="186" t="s">
        <v>384</v>
      </c>
      <c r="F223" s="186" t="s">
        <v>334</v>
      </c>
      <c r="G223" s="188" t="s">
        <v>93</v>
      </c>
      <c r="H223" s="187" t="str">
        <f>IF(AND(ISBLANK('C7'!Y28),$I$223&lt;&gt;"Z"),"",'C7'!Y28)</f>
        <v/>
      </c>
      <c r="I223" s="187" t="str">
        <f>IF(ISBLANK('C7'!Z28),"",'C7'!Z28)</f>
        <v/>
      </c>
      <c r="J223" s="80" t="s">
        <v>384</v>
      </c>
      <c r="K223" s="187" t="str">
        <f>IF(AND(ISBLANK('C3'!Y28),$L$223&lt;&gt;"Z"),"",'C3'!Y28)</f>
        <v/>
      </c>
      <c r="L223" s="187" t="str">
        <f>IF(ISBLANK('C3'!Z28),"",'C3'!Z28)</f>
        <v/>
      </c>
      <c r="M223" s="77" t="str">
        <f t="shared" si="4"/>
        <v>OK</v>
      </c>
      <c r="N223" s="78"/>
    </row>
    <row r="224" spans="1:14" hidden="1">
      <c r="A224" s="79" t="s">
        <v>2587</v>
      </c>
      <c r="B224" s="185" t="s">
        <v>757</v>
      </c>
      <c r="C224" s="186" t="s">
        <v>335</v>
      </c>
      <c r="D224" s="188" t="s">
        <v>94</v>
      </c>
      <c r="E224" s="186" t="s">
        <v>384</v>
      </c>
      <c r="F224" s="186" t="s">
        <v>334</v>
      </c>
      <c r="G224" s="188" t="s">
        <v>94</v>
      </c>
      <c r="H224" s="187" t="str">
        <f>IF(AND(ISBLANK('C7'!Y29),$I$224&lt;&gt;"Z"),"",'C7'!Y29)</f>
        <v/>
      </c>
      <c r="I224" s="187" t="str">
        <f>IF(ISBLANK('C7'!Z29),"",'C7'!Z29)</f>
        <v/>
      </c>
      <c r="J224" s="80" t="s">
        <v>384</v>
      </c>
      <c r="K224" s="187" t="str">
        <f>IF(AND(ISBLANK('C3'!Y29),$L$224&lt;&gt;"Z"),"",'C3'!Y29)</f>
        <v/>
      </c>
      <c r="L224" s="187" t="str">
        <f>IF(ISBLANK('C3'!Z29),"",'C3'!Z29)</f>
        <v/>
      </c>
      <c r="M224" s="77" t="str">
        <f t="shared" si="4"/>
        <v>OK</v>
      </c>
      <c r="N224" s="78"/>
    </row>
    <row r="225" spans="1:14" hidden="1">
      <c r="A225" s="79" t="s">
        <v>2587</v>
      </c>
      <c r="B225" s="185" t="s">
        <v>758</v>
      </c>
      <c r="C225" s="186" t="s">
        <v>335</v>
      </c>
      <c r="D225" s="188" t="s">
        <v>95</v>
      </c>
      <c r="E225" s="186" t="s">
        <v>384</v>
      </c>
      <c r="F225" s="186" t="s">
        <v>334</v>
      </c>
      <c r="G225" s="188" t="s">
        <v>95</v>
      </c>
      <c r="H225" s="187" t="str">
        <f>IF(AND(ISBLANK('C7'!Y30),$I$225&lt;&gt;"Z"),"",'C7'!Y30)</f>
        <v/>
      </c>
      <c r="I225" s="187" t="str">
        <f>IF(ISBLANK('C7'!Z30),"",'C7'!Z30)</f>
        <v/>
      </c>
      <c r="J225" s="80" t="s">
        <v>384</v>
      </c>
      <c r="K225" s="187" t="str">
        <f>IF(AND(ISBLANK('C3'!Y30),$L$225&lt;&gt;"Z"),"",'C3'!Y30)</f>
        <v/>
      </c>
      <c r="L225" s="187" t="str">
        <f>IF(ISBLANK('C3'!Z30),"",'C3'!Z30)</f>
        <v/>
      </c>
      <c r="M225" s="77" t="str">
        <f t="shared" si="4"/>
        <v>OK</v>
      </c>
      <c r="N225" s="78"/>
    </row>
    <row r="226" spans="1:14" hidden="1">
      <c r="A226" s="79" t="s">
        <v>2587</v>
      </c>
      <c r="B226" s="185" t="s">
        <v>759</v>
      </c>
      <c r="C226" s="186" t="s">
        <v>335</v>
      </c>
      <c r="D226" s="188" t="s">
        <v>96</v>
      </c>
      <c r="E226" s="186" t="s">
        <v>384</v>
      </c>
      <c r="F226" s="186" t="s">
        <v>334</v>
      </c>
      <c r="G226" s="188" t="s">
        <v>96</v>
      </c>
      <c r="H226" s="187" t="str">
        <f>IF(AND(ISBLANK('C7'!Y31),$I$226&lt;&gt;"Z"),"",'C7'!Y31)</f>
        <v/>
      </c>
      <c r="I226" s="187" t="str">
        <f>IF(ISBLANK('C7'!Z31),"",'C7'!Z31)</f>
        <v/>
      </c>
      <c r="J226" s="80" t="s">
        <v>384</v>
      </c>
      <c r="K226" s="187" t="str">
        <f>IF(AND(ISBLANK('C3'!Y31),$L$226&lt;&gt;"Z"),"",'C3'!Y31)</f>
        <v/>
      </c>
      <c r="L226" s="187" t="str">
        <f>IF(ISBLANK('C3'!Z31),"",'C3'!Z31)</f>
        <v/>
      </c>
      <c r="M226" s="77" t="str">
        <f t="shared" si="4"/>
        <v>OK</v>
      </c>
      <c r="N226" s="78"/>
    </row>
    <row r="227" spans="1:14" hidden="1">
      <c r="A227" s="79" t="s">
        <v>2587</v>
      </c>
      <c r="B227" s="185" t="s">
        <v>760</v>
      </c>
      <c r="C227" s="186" t="s">
        <v>335</v>
      </c>
      <c r="D227" s="188" t="s">
        <v>97</v>
      </c>
      <c r="E227" s="186" t="s">
        <v>384</v>
      </c>
      <c r="F227" s="186" t="s">
        <v>334</v>
      </c>
      <c r="G227" s="188" t="s">
        <v>97</v>
      </c>
      <c r="H227" s="187" t="str">
        <f>IF(AND(ISBLANK('C7'!Y32),$I$227&lt;&gt;"Z"),"",'C7'!Y32)</f>
        <v/>
      </c>
      <c r="I227" s="187" t="str">
        <f>IF(ISBLANK('C7'!Z32),"",'C7'!Z32)</f>
        <v/>
      </c>
      <c r="J227" s="80" t="s">
        <v>384</v>
      </c>
      <c r="K227" s="187" t="str">
        <f>IF(AND(ISBLANK('C3'!Y32),$L$227&lt;&gt;"Z"),"",'C3'!Y32)</f>
        <v/>
      </c>
      <c r="L227" s="187" t="str">
        <f>IF(ISBLANK('C3'!Z32),"",'C3'!Z32)</f>
        <v/>
      </c>
      <c r="M227" s="77" t="str">
        <f t="shared" si="4"/>
        <v>OK</v>
      </c>
      <c r="N227" s="78"/>
    </row>
    <row r="228" spans="1:14" hidden="1">
      <c r="A228" s="79" t="s">
        <v>2587</v>
      </c>
      <c r="B228" s="185" t="s">
        <v>761</v>
      </c>
      <c r="C228" s="186" t="s">
        <v>335</v>
      </c>
      <c r="D228" s="188" t="s">
        <v>98</v>
      </c>
      <c r="E228" s="186" t="s">
        <v>384</v>
      </c>
      <c r="F228" s="186" t="s">
        <v>334</v>
      </c>
      <c r="G228" s="188" t="s">
        <v>98</v>
      </c>
      <c r="H228" s="187" t="str">
        <f>IF(AND(ISBLANK('C7'!Y33),$I$228&lt;&gt;"Z"),"",'C7'!Y33)</f>
        <v/>
      </c>
      <c r="I228" s="187" t="str">
        <f>IF(ISBLANK('C7'!Z33),"",'C7'!Z33)</f>
        <v/>
      </c>
      <c r="J228" s="80" t="s">
        <v>384</v>
      </c>
      <c r="K228" s="187" t="str">
        <f>IF(AND(ISBLANK('C3'!Y33),$L$228&lt;&gt;"Z"),"",'C3'!Y33)</f>
        <v/>
      </c>
      <c r="L228" s="187" t="str">
        <f>IF(ISBLANK('C3'!Z33),"",'C3'!Z33)</f>
        <v/>
      </c>
      <c r="M228" s="77" t="str">
        <f t="shared" si="4"/>
        <v>OK</v>
      </c>
      <c r="N228" s="78"/>
    </row>
    <row r="229" spans="1:14" hidden="1">
      <c r="A229" s="79" t="s">
        <v>2587</v>
      </c>
      <c r="B229" s="185" t="s">
        <v>762</v>
      </c>
      <c r="C229" s="186" t="s">
        <v>335</v>
      </c>
      <c r="D229" s="188" t="s">
        <v>99</v>
      </c>
      <c r="E229" s="186" t="s">
        <v>384</v>
      </c>
      <c r="F229" s="186" t="s">
        <v>334</v>
      </c>
      <c r="G229" s="188" t="s">
        <v>99</v>
      </c>
      <c r="H229" s="187" t="str">
        <f>IF(AND(ISBLANK('C7'!Y34),$I$229&lt;&gt;"Z"),"",'C7'!Y34)</f>
        <v/>
      </c>
      <c r="I229" s="187" t="str">
        <f>IF(ISBLANK('C7'!Z34),"",'C7'!Z34)</f>
        <v/>
      </c>
      <c r="J229" s="80" t="s">
        <v>384</v>
      </c>
      <c r="K229" s="187" t="str">
        <f>IF(AND(ISBLANK('C3'!Y34),$L$229&lt;&gt;"Z"),"",'C3'!Y34)</f>
        <v/>
      </c>
      <c r="L229" s="187" t="str">
        <f>IF(ISBLANK('C3'!Z34),"",'C3'!Z34)</f>
        <v/>
      </c>
      <c r="M229" s="77" t="str">
        <f t="shared" si="4"/>
        <v>OK</v>
      </c>
      <c r="N229" s="78"/>
    </row>
    <row r="230" spans="1:14" hidden="1">
      <c r="A230" s="79" t="s">
        <v>2587</v>
      </c>
      <c r="B230" s="185" t="s">
        <v>763</v>
      </c>
      <c r="C230" s="186" t="s">
        <v>335</v>
      </c>
      <c r="D230" s="188" t="s">
        <v>512</v>
      </c>
      <c r="E230" s="186" t="s">
        <v>384</v>
      </c>
      <c r="F230" s="186" t="s">
        <v>334</v>
      </c>
      <c r="G230" s="188" t="s">
        <v>512</v>
      </c>
      <c r="H230" s="187" t="str">
        <f>IF(AND(ISBLANK('C7'!Y35),$I$230&lt;&gt;"Z"),"",'C7'!Y35)</f>
        <v/>
      </c>
      <c r="I230" s="187" t="str">
        <f>IF(ISBLANK('C7'!Z35),"",'C7'!Z35)</f>
        <v/>
      </c>
      <c r="J230" s="80" t="s">
        <v>384</v>
      </c>
      <c r="K230" s="187" t="str">
        <f>IF(AND(ISBLANK('C3'!Y35),$L$230&lt;&gt;"Z"),"",'C3'!Y35)</f>
        <v/>
      </c>
      <c r="L230" s="187" t="str">
        <f>IF(ISBLANK('C3'!Z35),"",'C3'!Z35)</f>
        <v/>
      </c>
      <c r="M230" s="77" t="str">
        <f t="shared" si="4"/>
        <v>OK</v>
      </c>
      <c r="N230" s="78"/>
    </row>
    <row r="231" spans="1:14" hidden="1">
      <c r="A231" s="79" t="s">
        <v>2587</v>
      </c>
      <c r="B231" s="185" t="s">
        <v>764</v>
      </c>
      <c r="C231" s="186" t="s">
        <v>335</v>
      </c>
      <c r="D231" s="188" t="s">
        <v>515</v>
      </c>
      <c r="E231" s="186" t="s">
        <v>384</v>
      </c>
      <c r="F231" s="186" t="s">
        <v>334</v>
      </c>
      <c r="G231" s="188" t="s">
        <v>515</v>
      </c>
      <c r="H231" s="187" t="str">
        <f>IF(AND(ISBLANK('C7'!Y36),$I$231&lt;&gt;"Z"),"",'C7'!Y36)</f>
        <v/>
      </c>
      <c r="I231" s="187" t="str">
        <f>IF(ISBLANK('C7'!Z36),"",'C7'!Z36)</f>
        <v/>
      </c>
      <c r="J231" s="80" t="s">
        <v>384</v>
      </c>
      <c r="K231" s="187" t="str">
        <f>IF(AND(ISBLANK('C3'!Y36),$L$231&lt;&gt;"Z"),"",'C3'!Y36)</f>
        <v/>
      </c>
      <c r="L231" s="187" t="str">
        <f>IF(ISBLANK('C3'!Z36),"",'C3'!Z36)</f>
        <v/>
      </c>
      <c r="M231" s="77" t="str">
        <f t="shared" si="4"/>
        <v>OK</v>
      </c>
      <c r="N231" s="78"/>
    </row>
    <row r="232" spans="1:14" hidden="1">
      <c r="A232" s="79" t="s">
        <v>2587</v>
      </c>
      <c r="B232" s="185" t="s">
        <v>765</v>
      </c>
      <c r="C232" s="186" t="s">
        <v>335</v>
      </c>
      <c r="D232" s="188" t="s">
        <v>407</v>
      </c>
      <c r="E232" s="186" t="s">
        <v>384</v>
      </c>
      <c r="F232" s="186" t="s">
        <v>334</v>
      </c>
      <c r="G232" s="188" t="s">
        <v>407</v>
      </c>
      <c r="H232" s="187" t="str">
        <f>IF(AND(ISBLANK('C7'!Y37),$I$232&lt;&gt;"Z"),"",'C7'!Y37)</f>
        <v/>
      </c>
      <c r="I232" s="187" t="str">
        <f>IF(ISBLANK('C7'!Z37),"",'C7'!Z37)</f>
        <v/>
      </c>
      <c r="J232" s="80" t="s">
        <v>384</v>
      </c>
      <c r="K232" s="187" t="str">
        <f>IF(AND(ISBLANK('C3'!Y37),$L$232&lt;&gt;"Z"),"",'C3'!Y37)</f>
        <v/>
      </c>
      <c r="L232" s="187" t="str">
        <f>IF(ISBLANK('C3'!Z37),"",'C3'!Z37)</f>
        <v/>
      </c>
      <c r="M232" s="77" t="str">
        <f t="shared" si="4"/>
        <v>OK</v>
      </c>
      <c r="N232" s="78"/>
    </row>
    <row r="233" spans="1:14" hidden="1">
      <c r="A233" s="79" t="s">
        <v>2587</v>
      </c>
      <c r="B233" s="185" t="s">
        <v>766</v>
      </c>
      <c r="C233" s="186" t="s">
        <v>335</v>
      </c>
      <c r="D233" s="188" t="s">
        <v>519</v>
      </c>
      <c r="E233" s="186" t="s">
        <v>384</v>
      </c>
      <c r="F233" s="186" t="s">
        <v>334</v>
      </c>
      <c r="G233" s="188" t="s">
        <v>519</v>
      </c>
      <c r="H233" s="187" t="str">
        <f>IF(AND(ISBLANK('C7'!Y38),$I$233&lt;&gt;"Z"),"",'C7'!Y38)</f>
        <v/>
      </c>
      <c r="I233" s="187" t="str">
        <f>IF(ISBLANK('C7'!Z38),"",'C7'!Z38)</f>
        <v/>
      </c>
      <c r="J233" s="80" t="s">
        <v>384</v>
      </c>
      <c r="K233" s="187" t="str">
        <f>IF(AND(ISBLANK('C3'!Y38),$L$233&lt;&gt;"Z"),"",'C3'!Y38)</f>
        <v/>
      </c>
      <c r="L233" s="187" t="str">
        <f>IF(ISBLANK('C3'!Z38),"",'C3'!Z38)</f>
        <v/>
      </c>
      <c r="M233" s="77" t="str">
        <f t="shared" si="4"/>
        <v>OK</v>
      </c>
      <c r="N233" s="78"/>
    </row>
    <row r="234" spans="1:14" hidden="1">
      <c r="A234" s="79" t="s">
        <v>2587</v>
      </c>
      <c r="B234" s="185" t="s">
        <v>767</v>
      </c>
      <c r="C234" s="186" t="s">
        <v>335</v>
      </c>
      <c r="D234" s="188" t="s">
        <v>522</v>
      </c>
      <c r="E234" s="186" t="s">
        <v>384</v>
      </c>
      <c r="F234" s="186" t="s">
        <v>334</v>
      </c>
      <c r="G234" s="188" t="s">
        <v>522</v>
      </c>
      <c r="H234" s="187" t="str">
        <f>IF(AND(ISBLANK('C7'!Y39),$I$234&lt;&gt;"Z"),"",'C7'!Y39)</f>
        <v/>
      </c>
      <c r="I234" s="187" t="str">
        <f>IF(ISBLANK('C7'!Z39),"",'C7'!Z39)</f>
        <v/>
      </c>
      <c r="J234" s="80" t="s">
        <v>384</v>
      </c>
      <c r="K234" s="187" t="str">
        <f>IF(AND(ISBLANK('C3'!Y39),$L$234&lt;&gt;"Z"),"",'C3'!Y39)</f>
        <v/>
      </c>
      <c r="L234" s="187" t="str">
        <f>IF(ISBLANK('C3'!Z39),"",'C3'!Z39)</f>
        <v/>
      </c>
      <c r="M234" s="77" t="str">
        <f t="shared" si="4"/>
        <v>OK</v>
      </c>
      <c r="N234" s="78"/>
    </row>
    <row r="235" spans="1:14" hidden="1">
      <c r="A235" s="79" t="s">
        <v>2587</v>
      </c>
      <c r="B235" s="185" t="s">
        <v>768</v>
      </c>
      <c r="C235" s="186" t="s">
        <v>335</v>
      </c>
      <c r="D235" s="188" t="s">
        <v>525</v>
      </c>
      <c r="E235" s="186" t="s">
        <v>384</v>
      </c>
      <c r="F235" s="186" t="s">
        <v>334</v>
      </c>
      <c r="G235" s="188" t="s">
        <v>525</v>
      </c>
      <c r="H235" s="187" t="str">
        <f>IF(AND(ISBLANK('C7'!Y40),$I$235&lt;&gt;"Z"),"",'C7'!Y40)</f>
        <v/>
      </c>
      <c r="I235" s="187" t="str">
        <f>IF(ISBLANK('C7'!Z40),"",'C7'!Z40)</f>
        <v/>
      </c>
      <c r="J235" s="80" t="s">
        <v>384</v>
      </c>
      <c r="K235" s="187" t="str">
        <f>IF(AND(ISBLANK('C3'!Y40),$L$235&lt;&gt;"Z"),"",'C3'!Y40)</f>
        <v/>
      </c>
      <c r="L235" s="187" t="str">
        <f>IF(ISBLANK('C3'!Z40),"",'C3'!Z40)</f>
        <v/>
      </c>
      <c r="M235" s="77" t="str">
        <f t="shared" si="4"/>
        <v>OK</v>
      </c>
      <c r="N235" s="78"/>
    </row>
    <row r="236" spans="1:14" hidden="1">
      <c r="A236" s="79" t="s">
        <v>2587</v>
      </c>
      <c r="B236" s="185" t="s">
        <v>769</v>
      </c>
      <c r="C236" s="186" t="s">
        <v>335</v>
      </c>
      <c r="D236" s="188" t="s">
        <v>528</v>
      </c>
      <c r="E236" s="186" t="s">
        <v>384</v>
      </c>
      <c r="F236" s="186" t="s">
        <v>334</v>
      </c>
      <c r="G236" s="188" t="s">
        <v>528</v>
      </c>
      <c r="H236" s="187" t="str">
        <f>IF(AND(ISBLANK('C7'!Y41),$I$236&lt;&gt;"Z"),"",'C7'!Y41)</f>
        <v/>
      </c>
      <c r="I236" s="187" t="str">
        <f>IF(ISBLANK('C7'!Z41),"",'C7'!Z41)</f>
        <v/>
      </c>
      <c r="J236" s="80" t="s">
        <v>384</v>
      </c>
      <c r="K236" s="187" t="str">
        <f>IF(AND(ISBLANK('C3'!Y41),$L$236&lt;&gt;"Z"),"",'C3'!Y41)</f>
        <v/>
      </c>
      <c r="L236" s="187" t="str">
        <f>IF(ISBLANK('C3'!Z41),"",'C3'!Z41)</f>
        <v/>
      </c>
      <c r="M236" s="77" t="str">
        <f t="shared" ref="M236:M299" si="5">IF(OR(AND(I236="M",AND(L236&lt;&gt;"M",L236&lt;&gt;"X")),AND(I236="X",AND(L236&lt;&gt;"M",L236&lt;&gt;"X",L236&lt;&gt;"W",NOT(AND(AND(ISNUMBER(K236),K236&gt;0),L236="")))),AND(H236=0,ISNUMBER(H236),I236="",L236="Z"),AND(K236="",L236="",AND(OR(ISNUMBER(H236),I236="Z"),OR(AND(H236=0,I236=""),H236=0,H236=""))),AND(OR(L236="",L236="Z"),OR(AND(I236="",H236&lt;&gt;""),I236="W"),OR(NOT(ISNUMBER(K236)),AND(ISNUMBER(H236),K236&lt;H236))),AND(OR(I236="",I236="W"),OR(L236="",L236="W"),AND(ISNUMBER(H236),K236&lt;H236))),"Check","OK")</f>
        <v>OK</v>
      </c>
      <c r="N236" s="78"/>
    </row>
    <row r="237" spans="1:14" hidden="1">
      <c r="A237" s="79" t="s">
        <v>2587</v>
      </c>
      <c r="B237" s="185" t="s">
        <v>770</v>
      </c>
      <c r="C237" s="186" t="s">
        <v>335</v>
      </c>
      <c r="D237" s="188" t="s">
        <v>531</v>
      </c>
      <c r="E237" s="186" t="s">
        <v>384</v>
      </c>
      <c r="F237" s="186" t="s">
        <v>334</v>
      </c>
      <c r="G237" s="188" t="s">
        <v>531</v>
      </c>
      <c r="H237" s="187" t="str">
        <f>IF(AND(ISBLANK('C7'!Y42),$I$237&lt;&gt;"Z"),"",'C7'!Y42)</f>
        <v/>
      </c>
      <c r="I237" s="187" t="str">
        <f>IF(ISBLANK('C7'!Z42),"",'C7'!Z42)</f>
        <v/>
      </c>
      <c r="J237" s="80" t="s">
        <v>384</v>
      </c>
      <c r="K237" s="187" t="str">
        <f>IF(AND(ISBLANK('C3'!Y42),$L$237&lt;&gt;"Z"),"",'C3'!Y42)</f>
        <v/>
      </c>
      <c r="L237" s="187" t="str">
        <f>IF(ISBLANK('C3'!Z42),"",'C3'!Z42)</f>
        <v/>
      </c>
      <c r="M237" s="77" t="str">
        <f t="shared" si="5"/>
        <v>OK</v>
      </c>
      <c r="N237" s="78"/>
    </row>
    <row r="238" spans="1:14" hidden="1">
      <c r="A238" s="79" t="s">
        <v>2587</v>
      </c>
      <c r="B238" s="185" t="s">
        <v>771</v>
      </c>
      <c r="C238" s="186" t="s">
        <v>335</v>
      </c>
      <c r="D238" s="188" t="s">
        <v>772</v>
      </c>
      <c r="E238" s="186" t="s">
        <v>384</v>
      </c>
      <c r="F238" s="186" t="s">
        <v>334</v>
      </c>
      <c r="G238" s="188" t="s">
        <v>772</v>
      </c>
      <c r="H238" s="187" t="str">
        <f>IF(AND(ISBLANK('C7'!Y43),$I$238&lt;&gt;"Z"),"",'C7'!Y43)</f>
        <v/>
      </c>
      <c r="I238" s="187" t="str">
        <f>IF(ISBLANK('C7'!Z43),"",'C7'!Z43)</f>
        <v/>
      </c>
      <c r="J238" s="80" t="s">
        <v>384</v>
      </c>
      <c r="K238" s="187" t="str">
        <f>IF(AND(ISBLANK('C3'!Y43),$L$238&lt;&gt;"Z"),"",'C3'!Y43)</f>
        <v/>
      </c>
      <c r="L238" s="187" t="str">
        <f>IF(ISBLANK('C3'!Z43),"",'C3'!Z43)</f>
        <v/>
      </c>
      <c r="M238" s="77" t="str">
        <f t="shared" si="5"/>
        <v>OK</v>
      </c>
      <c r="N238" s="78"/>
    </row>
    <row r="239" spans="1:14" hidden="1">
      <c r="A239" s="79" t="s">
        <v>2587</v>
      </c>
      <c r="B239" s="185" t="s">
        <v>773</v>
      </c>
      <c r="C239" s="186" t="s">
        <v>335</v>
      </c>
      <c r="D239" s="188" t="s">
        <v>533</v>
      </c>
      <c r="E239" s="186" t="s">
        <v>384</v>
      </c>
      <c r="F239" s="186" t="s">
        <v>334</v>
      </c>
      <c r="G239" s="188" t="s">
        <v>533</v>
      </c>
      <c r="H239" s="187" t="str">
        <f>IF(AND(ISBLANK('C7'!Y44),$I$239&lt;&gt;"Z"),"",'C7'!Y44)</f>
        <v/>
      </c>
      <c r="I239" s="187" t="str">
        <f>IF(ISBLANK('C7'!Z44),"",'C7'!Z44)</f>
        <v/>
      </c>
      <c r="J239" s="80" t="s">
        <v>384</v>
      </c>
      <c r="K239" s="187" t="str">
        <f>IF(AND(ISBLANK('C3'!Y44),$L$239&lt;&gt;"Z"),"",'C3'!Y44)</f>
        <v/>
      </c>
      <c r="L239" s="187" t="str">
        <f>IF(ISBLANK('C3'!Z44),"",'C3'!Z44)</f>
        <v/>
      </c>
      <c r="M239" s="77" t="str">
        <f t="shared" si="5"/>
        <v>OK</v>
      </c>
      <c r="N239" s="78"/>
    </row>
    <row r="240" spans="1:14" hidden="1">
      <c r="A240" s="79" t="s">
        <v>2587</v>
      </c>
      <c r="B240" s="185" t="s">
        <v>774</v>
      </c>
      <c r="C240" s="186" t="s">
        <v>335</v>
      </c>
      <c r="D240" s="188" t="s">
        <v>536</v>
      </c>
      <c r="E240" s="186" t="s">
        <v>384</v>
      </c>
      <c r="F240" s="186" t="s">
        <v>334</v>
      </c>
      <c r="G240" s="188" t="s">
        <v>536</v>
      </c>
      <c r="H240" s="187" t="str">
        <f>IF(AND(ISBLANK('C7'!Y45),$I$240&lt;&gt;"Z"),"",'C7'!Y45)</f>
        <v/>
      </c>
      <c r="I240" s="187" t="str">
        <f>IF(ISBLANK('C7'!Z45),"",'C7'!Z45)</f>
        <v/>
      </c>
      <c r="J240" s="80" t="s">
        <v>384</v>
      </c>
      <c r="K240" s="187" t="str">
        <f>IF(AND(ISBLANK('C3'!Y45),$L$240&lt;&gt;"Z"),"",'C3'!Y45)</f>
        <v/>
      </c>
      <c r="L240" s="187" t="str">
        <f>IF(ISBLANK('C3'!Z45),"",'C3'!Z45)</f>
        <v/>
      </c>
      <c r="M240" s="77" t="str">
        <f t="shared" si="5"/>
        <v>OK</v>
      </c>
      <c r="N240" s="78"/>
    </row>
    <row r="241" spans="1:14" hidden="1">
      <c r="A241" s="79" t="s">
        <v>2587</v>
      </c>
      <c r="B241" s="185" t="s">
        <v>775</v>
      </c>
      <c r="C241" s="186" t="s">
        <v>335</v>
      </c>
      <c r="D241" s="188" t="s">
        <v>539</v>
      </c>
      <c r="E241" s="186" t="s">
        <v>384</v>
      </c>
      <c r="F241" s="186" t="s">
        <v>334</v>
      </c>
      <c r="G241" s="188" t="s">
        <v>539</v>
      </c>
      <c r="H241" s="187" t="str">
        <f>IF(AND(ISBLANK('C7'!Y46),$I$241&lt;&gt;"Z"),"",'C7'!Y46)</f>
        <v/>
      </c>
      <c r="I241" s="187" t="str">
        <f>IF(ISBLANK('C7'!Z46),"",'C7'!Z46)</f>
        <v/>
      </c>
      <c r="J241" s="80" t="s">
        <v>384</v>
      </c>
      <c r="K241" s="187" t="str">
        <f>IF(AND(ISBLANK('C3'!Y46),$L$241&lt;&gt;"Z"),"",'C3'!Y46)</f>
        <v/>
      </c>
      <c r="L241" s="187" t="str">
        <f>IF(ISBLANK('C3'!Z46),"",'C3'!Z46)</f>
        <v/>
      </c>
      <c r="M241" s="77" t="str">
        <f t="shared" si="5"/>
        <v>OK</v>
      </c>
      <c r="N241" s="78"/>
    </row>
    <row r="242" spans="1:14" hidden="1">
      <c r="A242" s="79" t="s">
        <v>2587</v>
      </c>
      <c r="B242" s="185" t="s">
        <v>776</v>
      </c>
      <c r="C242" s="186" t="s">
        <v>335</v>
      </c>
      <c r="D242" s="188" t="s">
        <v>542</v>
      </c>
      <c r="E242" s="186" t="s">
        <v>384</v>
      </c>
      <c r="F242" s="186" t="s">
        <v>334</v>
      </c>
      <c r="G242" s="188" t="s">
        <v>542</v>
      </c>
      <c r="H242" s="187" t="str">
        <f>IF(AND(ISBLANK('C7'!Y47),$I$242&lt;&gt;"Z"),"",'C7'!Y47)</f>
        <v/>
      </c>
      <c r="I242" s="187" t="str">
        <f>IF(ISBLANK('C7'!Z47),"",'C7'!Z47)</f>
        <v/>
      </c>
      <c r="J242" s="80" t="s">
        <v>384</v>
      </c>
      <c r="K242" s="187" t="str">
        <f>IF(AND(ISBLANK('C3'!Y47),$L$242&lt;&gt;"Z"),"",'C3'!Y47)</f>
        <v/>
      </c>
      <c r="L242" s="187" t="str">
        <f>IF(ISBLANK('C3'!Z47),"",'C3'!Z47)</f>
        <v/>
      </c>
      <c r="M242" s="77" t="str">
        <f t="shared" si="5"/>
        <v>OK</v>
      </c>
      <c r="N242" s="78"/>
    </row>
    <row r="243" spans="1:14" hidden="1">
      <c r="A243" s="79" t="s">
        <v>2587</v>
      </c>
      <c r="B243" s="185" t="s">
        <v>777</v>
      </c>
      <c r="C243" s="186" t="s">
        <v>335</v>
      </c>
      <c r="D243" s="188" t="s">
        <v>545</v>
      </c>
      <c r="E243" s="186" t="s">
        <v>384</v>
      </c>
      <c r="F243" s="186" t="s">
        <v>334</v>
      </c>
      <c r="G243" s="188" t="s">
        <v>545</v>
      </c>
      <c r="H243" s="187" t="str">
        <f>IF(AND(ISBLANK('C7'!Y48),$I$243&lt;&gt;"Z"),"",'C7'!Y48)</f>
        <v/>
      </c>
      <c r="I243" s="187" t="str">
        <f>IF(ISBLANK('C7'!Z48),"",'C7'!Z48)</f>
        <v/>
      </c>
      <c r="J243" s="80" t="s">
        <v>384</v>
      </c>
      <c r="K243" s="187" t="str">
        <f>IF(AND(ISBLANK('C3'!Y48),$L$243&lt;&gt;"Z"),"",'C3'!Y48)</f>
        <v/>
      </c>
      <c r="L243" s="187" t="str">
        <f>IF(ISBLANK('C3'!Z48),"",'C3'!Z48)</f>
        <v/>
      </c>
      <c r="M243" s="77" t="str">
        <f t="shared" si="5"/>
        <v>OK</v>
      </c>
      <c r="N243" s="78"/>
    </row>
    <row r="244" spans="1:14" hidden="1">
      <c r="A244" s="79" t="s">
        <v>2587</v>
      </c>
      <c r="B244" s="185" t="s">
        <v>778</v>
      </c>
      <c r="C244" s="186" t="s">
        <v>335</v>
      </c>
      <c r="D244" s="188" t="s">
        <v>396</v>
      </c>
      <c r="E244" s="186" t="s">
        <v>384</v>
      </c>
      <c r="F244" s="186" t="s">
        <v>334</v>
      </c>
      <c r="G244" s="188" t="s">
        <v>396</v>
      </c>
      <c r="H244" s="187" t="str">
        <f>IF(AND(ISBLANK('C7'!Y49),$I$244&lt;&gt;"Z"),"",'C7'!Y49)</f>
        <v/>
      </c>
      <c r="I244" s="187" t="str">
        <f>IF(ISBLANK('C7'!Z49),"",'C7'!Z49)</f>
        <v/>
      </c>
      <c r="J244" s="80" t="s">
        <v>384</v>
      </c>
      <c r="K244" s="187" t="str">
        <f>IF(AND(ISBLANK('C3'!Y49),$L$244&lt;&gt;"Z"),"",'C3'!Y49)</f>
        <v/>
      </c>
      <c r="L244" s="187" t="str">
        <f>IF(ISBLANK('C3'!Z49),"",'C3'!Z49)</f>
        <v/>
      </c>
      <c r="M244" s="77" t="str">
        <f t="shared" si="5"/>
        <v>OK</v>
      </c>
      <c r="N244" s="78"/>
    </row>
    <row r="245" spans="1:14" hidden="1">
      <c r="A245" s="79" t="s">
        <v>2587</v>
      </c>
      <c r="B245" s="185" t="s">
        <v>779</v>
      </c>
      <c r="C245" s="186" t="s">
        <v>335</v>
      </c>
      <c r="D245" s="188" t="s">
        <v>434</v>
      </c>
      <c r="E245" s="186" t="s">
        <v>384</v>
      </c>
      <c r="F245" s="186" t="s">
        <v>334</v>
      </c>
      <c r="G245" s="188" t="s">
        <v>422</v>
      </c>
      <c r="H245" s="187" t="str">
        <f>IF(AND(ISBLANK('C7'!AE14),$I$245&lt;&gt;"Z"),"",'C7'!AE14)</f>
        <v/>
      </c>
      <c r="I245" s="187" t="str">
        <f>IF(ISBLANK('C7'!AF14),"",'C7'!AF14)</f>
        <v/>
      </c>
      <c r="J245" s="80" t="s">
        <v>384</v>
      </c>
      <c r="K245" s="187" t="str">
        <f>IF(AND(ISBLANK('C3'!AB14),$L$245&lt;&gt;"Z"),"",'C3'!AB14)</f>
        <v/>
      </c>
      <c r="L245" s="187" t="str">
        <f>IF(ISBLANK('C3'!AC14),"",'C3'!AC14)</f>
        <v/>
      </c>
      <c r="M245" s="77" t="str">
        <f t="shared" si="5"/>
        <v>OK</v>
      </c>
      <c r="N245" s="78"/>
    </row>
    <row r="246" spans="1:14" hidden="1">
      <c r="A246" s="79" t="s">
        <v>2587</v>
      </c>
      <c r="B246" s="185" t="s">
        <v>780</v>
      </c>
      <c r="C246" s="186" t="s">
        <v>335</v>
      </c>
      <c r="D246" s="188" t="s">
        <v>436</v>
      </c>
      <c r="E246" s="186" t="s">
        <v>384</v>
      </c>
      <c r="F246" s="186" t="s">
        <v>334</v>
      </c>
      <c r="G246" s="188" t="s">
        <v>424</v>
      </c>
      <c r="H246" s="187" t="str">
        <f>IF(AND(ISBLANK('C7'!AE15),$I$246&lt;&gt;"Z"),"",'C7'!AE15)</f>
        <v/>
      </c>
      <c r="I246" s="187" t="str">
        <f>IF(ISBLANK('C7'!AF15),"",'C7'!AF15)</f>
        <v/>
      </c>
      <c r="J246" s="80" t="s">
        <v>384</v>
      </c>
      <c r="K246" s="187" t="str">
        <f>IF(AND(ISBLANK('C3'!AB15),$L$246&lt;&gt;"Z"),"",'C3'!AB15)</f>
        <v/>
      </c>
      <c r="L246" s="187" t="str">
        <f>IF(ISBLANK('C3'!AC15),"",'C3'!AC15)</f>
        <v/>
      </c>
      <c r="M246" s="77" t="str">
        <f t="shared" si="5"/>
        <v>OK</v>
      </c>
      <c r="N246" s="78"/>
    </row>
    <row r="247" spans="1:14" hidden="1">
      <c r="A247" s="79" t="s">
        <v>2587</v>
      </c>
      <c r="B247" s="185" t="s">
        <v>781</v>
      </c>
      <c r="C247" s="186" t="s">
        <v>335</v>
      </c>
      <c r="D247" s="188" t="s">
        <v>438</v>
      </c>
      <c r="E247" s="186" t="s">
        <v>384</v>
      </c>
      <c r="F247" s="186" t="s">
        <v>334</v>
      </c>
      <c r="G247" s="188" t="s">
        <v>425</v>
      </c>
      <c r="H247" s="187" t="str">
        <f>IF(AND(ISBLANK('C7'!AE16),$I$247&lt;&gt;"Z"),"",'C7'!AE16)</f>
        <v/>
      </c>
      <c r="I247" s="187" t="str">
        <f>IF(ISBLANK('C7'!AF16),"",'C7'!AF16)</f>
        <v/>
      </c>
      <c r="J247" s="80" t="s">
        <v>384</v>
      </c>
      <c r="K247" s="187" t="str">
        <f>IF(AND(ISBLANK('C3'!AB16),$L$247&lt;&gt;"Z"),"",'C3'!AB16)</f>
        <v/>
      </c>
      <c r="L247" s="187" t="str">
        <f>IF(ISBLANK('C3'!AC16),"",'C3'!AC16)</f>
        <v/>
      </c>
      <c r="M247" s="77" t="str">
        <f t="shared" si="5"/>
        <v>OK</v>
      </c>
      <c r="N247" s="78"/>
    </row>
    <row r="248" spans="1:14" hidden="1">
      <c r="A248" s="79" t="s">
        <v>2587</v>
      </c>
      <c r="B248" s="185" t="s">
        <v>782</v>
      </c>
      <c r="C248" s="186" t="s">
        <v>335</v>
      </c>
      <c r="D248" s="188" t="s">
        <v>440</v>
      </c>
      <c r="E248" s="186" t="s">
        <v>384</v>
      </c>
      <c r="F248" s="186" t="s">
        <v>334</v>
      </c>
      <c r="G248" s="188" t="s">
        <v>426</v>
      </c>
      <c r="H248" s="187" t="str">
        <f>IF(AND(ISBLANK('C7'!AE17),$I$248&lt;&gt;"Z"),"",'C7'!AE17)</f>
        <v/>
      </c>
      <c r="I248" s="187" t="str">
        <f>IF(ISBLANK('C7'!AF17),"",'C7'!AF17)</f>
        <v/>
      </c>
      <c r="J248" s="80" t="s">
        <v>384</v>
      </c>
      <c r="K248" s="187" t="str">
        <f>IF(AND(ISBLANK('C3'!AB17),$L$248&lt;&gt;"Z"),"",'C3'!AB17)</f>
        <v/>
      </c>
      <c r="L248" s="187" t="str">
        <f>IF(ISBLANK('C3'!AC17),"",'C3'!AC17)</f>
        <v/>
      </c>
      <c r="M248" s="77" t="str">
        <f t="shared" si="5"/>
        <v>OK</v>
      </c>
      <c r="N248" s="78"/>
    </row>
    <row r="249" spans="1:14" hidden="1">
      <c r="A249" s="79" t="s">
        <v>2587</v>
      </c>
      <c r="B249" s="185" t="s">
        <v>783</v>
      </c>
      <c r="C249" s="186" t="s">
        <v>335</v>
      </c>
      <c r="D249" s="188" t="s">
        <v>442</v>
      </c>
      <c r="E249" s="186" t="s">
        <v>384</v>
      </c>
      <c r="F249" s="186" t="s">
        <v>334</v>
      </c>
      <c r="G249" s="188" t="s">
        <v>427</v>
      </c>
      <c r="H249" s="187" t="str">
        <f>IF(AND(ISBLANK('C7'!AE18),$I$249&lt;&gt;"Z"),"",'C7'!AE18)</f>
        <v/>
      </c>
      <c r="I249" s="187" t="str">
        <f>IF(ISBLANK('C7'!AF18),"",'C7'!AF18)</f>
        <v/>
      </c>
      <c r="J249" s="80" t="s">
        <v>384</v>
      </c>
      <c r="K249" s="187" t="str">
        <f>IF(AND(ISBLANK('C3'!AB18),$L$249&lt;&gt;"Z"),"",'C3'!AB18)</f>
        <v/>
      </c>
      <c r="L249" s="187" t="str">
        <f>IF(ISBLANK('C3'!AC18),"",'C3'!AC18)</f>
        <v/>
      </c>
      <c r="M249" s="77" t="str">
        <f t="shared" si="5"/>
        <v>OK</v>
      </c>
      <c r="N249" s="78"/>
    </row>
    <row r="250" spans="1:14" hidden="1">
      <c r="A250" s="79" t="s">
        <v>2587</v>
      </c>
      <c r="B250" s="185" t="s">
        <v>784</v>
      </c>
      <c r="C250" s="186" t="s">
        <v>335</v>
      </c>
      <c r="D250" s="188" t="s">
        <v>444</v>
      </c>
      <c r="E250" s="186" t="s">
        <v>384</v>
      </c>
      <c r="F250" s="186" t="s">
        <v>334</v>
      </c>
      <c r="G250" s="188" t="s">
        <v>428</v>
      </c>
      <c r="H250" s="187" t="str">
        <f>IF(AND(ISBLANK('C7'!AE19),$I$250&lt;&gt;"Z"),"",'C7'!AE19)</f>
        <v/>
      </c>
      <c r="I250" s="187" t="str">
        <f>IF(ISBLANK('C7'!AF19),"",'C7'!AF19)</f>
        <v/>
      </c>
      <c r="J250" s="80" t="s">
        <v>384</v>
      </c>
      <c r="K250" s="187" t="str">
        <f>IF(AND(ISBLANK('C3'!AB19),$L$250&lt;&gt;"Z"),"",'C3'!AB19)</f>
        <v/>
      </c>
      <c r="L250" s="187" t="str">
        <f>IF(ISBLANK('C3'!AC19),"",'C3'!AC19)</f>
        <v/>
      </c>
      <c r="M250" s="77" t="str">
        <f t="shared" si="5"/>
        <v>OK</v>
      </c>
      <c r="N250" s="78"/>
    </row>
    <row r="251" spans="1:14" hidden="1">
      <c r="A251" s="79" t="s">
        <v>2587</v>
      </c>
      <c r="B251" s="185" t="s">
        <v>785</v>
      </c>
      <c r="C251" s="186" t="s">
        <v>335</v>
      </c>
      <c r="D251" s="188" t="s">
        <v>418</v>
      </c>
      <c r="E251" s="186" t="s">
        <v>384</v>
      </c>
      <c r="F251" s="186" t="s">
        <v>334</v>
      </c>
      <c r="G251" s="188" t="s">
        <v>429</v>
      </c>
      <c r="H251" s="187" t="str">
        <f>IF(AND(ISBLANK('C7'!AE20),$I$251&lt;&gt;"Z"),"",'C7'!AE20)</f>
        <v/>
      </c>
      <c r="I251" s="187" t="str">
        <f>IF(ISBLANK('C7'!AF20),"",'C7'!AF20)</f>
        <v/>
      </c>
      <c r="J251" s="80" t="s">
        <v>384</v>
      </c>
      <c r="K251" s="187" t="str">
        <f>IF(AND(ISBLANK('C3'!AB20),$L$251&lt;&gt;"Z"),"",'C3'!AB20)</f>
        <v/>
      </c>
      <c r="L251" s="187" t="str">
        <f>IF(ISBLANK('C3'!AC20),"",'C3'!AC20)</f>
        <v/>
      </c>
      <c r="M251" s="77" t="str">
        <f t="shared" si="5"/>
        <v>OK</v>
      </c>
      <c r="N251" s="78"/>
    </row>
    <row r="252" spans="1:14" hidden="1">
      <c r="A252" s="79" t="s">
        <v>2587</v>
      </c>
      <c r="B252" s="185" t="s">
        <v>786</v>
      </c>
      <c r="C252" s="186" t="s">
        <v>335</v>
      </c>
      <c r="D252" s="188" t="s">
        <v>408</v>
      </c>
      <c r="E252" s="186" t="s">
        <v>384</v>
      </c>
      <c r="F252" s="186" t="s">
        <v>334</v>
      </c>
      <c r="G252" s="188" t="s">
        <v>430</v>
      </c>
      <c r="H252" s="187" t="str">
        <f>IF(AND(ISBLANK('C7'!AE21),$I$252&lt;&gt;"Z"),"",'C7'!AE21)</f>
        <v/>
      </c>
      <c r="I252" s="187" t="str">
        <f>IF(ISBLANK('C7'!AF21),"",'C7'!AF21)</f>
        <v/>
      </c>
      <c r="J252" s="80" t="s">
        <v>384</v>
      </c>
      <c r="K252" s="187" t="str">
        <f>IF(AND(ISBLANK('C3'!AB21),$L$252&lt;&gt;"Z"),"",'C3'!AB21)</f>
        <v/>
      </c>
      <c r="L252" s="187" t="str">
        <f>IF(ISBLANK('C3'!AC21),"",'C3'!AC21)</f>
        <v/>
      </c>
      <c r="M252" s="77" t="str">
        <f t="shared" si="5"/>
        <v>OK</v>
      </c>
      <c r="N252" s="78"/>
    </row>
    <row r="253" spans="1:14" hidden="1">
      <c r="A253" s="79" t="s">
        <v>2587</v>
      </c>
      <c r="B253" s="185" t="s">
        <v>787</v>
      </c>
      <c r="C253" s="186" t="s">
        <v>335</v>
      </c>
      <c r="D253" s="188" t="s">
        <v>397</v>
      </c>
      <c r="E253" s="186" t="s">
        <v>384</v>
      </c>
      <c r="F253" s="186" t="s">
        <v>334</v>
      </c>
      <c r="G253" s="188" t="s">
        <v>431</v>
      </c>
      <c r="H253" s="187" t="str">
        <f>IF(AND(ISBLANK('C7'!AE22),$I$253&lt;&gt;"Z"),"",'C7'!AE22)</f>
        <v/>
      </c>
      <c r="I253" s="187" t="str">
        <f>IF(ISBLANK('C7'!AF22),"",'C7'!AF22)</f>
        <v/>
      </c>
      <c r="J253" s="80" t="s">
        <v>384</v>
      </c>
      <c r="K253" s="187" t="str">
        <f>IF(AND(ISBLANK('C3'!AB22),$L$253&lt;&gt;"Z"),"",'C3'!AB22)</f>
        <v/>
      </c>
      <c r="L253" s="187" t="str">
        <f>IF(ISBLANK('C3'!AC22),"",'C3'!AC22)</f>
        <v/>
      </c>
      <c r="M253" s="77" t="str">
        <f t="shared" si="5"/>
        <v>OK</v>
      </c>
      <c r="N253" s="78"/>
    </row>
    <row r="254" spans="1:14" hidden="1">
      <c r="A254" s="79" t="s">
        <v>2587</v>
      </c>
      <c r="B254" s="185" t="s">
        <v>788</v>
      </c>
      <c r="C254" s="186" t="s">
        <v>335</v>
      </c>
      <c r="D254" s="188" t="s">
        <v>449</v>
      </c>
      <c r="E254" s="186" t="s">
        <v>384</v>
      </c>
      <c r="F254" s="186" t="s">
        <v>334</v>
      </c>
      <c r="G254" s="188" t="s">
        <v>432</v>
      </c>
      <c r="H254" s="187" t="str">
        <f>IF(AND(ISBLANK('C7'!AE23),$I$254&lt;&gt;"Z"),"",'C7'!AE23)</f>
        <v/>
      </c>
      <c r="I254" s="187" t="str">
        <f>IF(ISBLANK('C7'!AF23),"",'C7'!AF23)</f>
        <v/>
      </c>
      <c r="J254" s="80" t="s">
        <v>384</v>
      </c>
      <c r="K254" s="187" t="str">
        <f>IF(AND(ISBLANK('C3'!AB23),$L$254&lt;&gt;"Z"),"",'C3'!AB23)</f>
        <v/>
      </c>
      <c r="L254" s="187" t="str">
        <f>IF(ISBLANK('C3'!AC23),"",'C3'!AC23)</f>
        <v/>
      </c>
      <c r="M254" s="77" t="str">
        <f t="shared" si="5"/>
        <v>OK</v>
      </c>
      <c r="N254" s="78"/>
    </row>
    <row r="255" spans="1:14" hidden="1">
      <c r="A255" s="79" t="s">
        <v>2587</v>
      </c>
      <c r="B255" s="185" t="s">
        <v>789</v>
      </c>
      <c r="C255" s="186" t="s">
        <v>335</v>
      </c>
      <c r="D255" s="188" t="s">
        <v>790</v>
      </c>
      <c r="E255" s="186" t="s">
        <v>384</v>
      </c>
      <c r="F255" s="186" t="s">
        <v>334</v>
      </c>
      <c r="G255" s="188" t="s">
        <v>791</v>
      </c>
      <c r="H255" s="187" t="str">
        <f>IF(AND(ISBLANK('C7'!AE24),$I$255&lt;&gt;"Z"),"",'C7'!AE24)</f>
        <v/>
      </c>
      <c r="I255" s="187" t="str">
        <f>IF(ISBLANK('C7'!AF24),"",'C7'!AF24)</f>
        <v/>
      </c>
      <c r="J255" s="80" t="s">
        <v>384</v>
      </c>
      <c r="K255" s="187" t="str">
        <f>IF(AND(ISBLANK('C3'!AB24),$L$255&lt;&gt;"Z"),"",'C3'!AB24)</f>
        <v/>
      </c>
      <c r="L255" s="187" t="str">
        <f>IF(ISBLANK('C3'!AC24),"",'C3'!AC24)</f>
        <v/>
      </c>
      <c r="M255" s="77" t="str">
        <f t="shared" si="5"/>
        <v>OK</v>
      </c>
      <c r="N255" s="78"/>
    </row>
    <row r="256" spans="1:14" hidden="1">
      <c r="A256" s="79" t="s">
        <v>2587</v>
      </c>
      <c r="B256" s="185" t="s">
        <v>792</v>
      </c>
      <c r="C256" s="186" t="s">
        <v>335</v>
      </c>
      <c r="D256" s="188" t="s">
        <v>421</v>
      </c>
      <c r="E256" s="186" t="s">
        <v>384</v>
      </c>
      <c r="F256" s="186" t="s">
        <v>334</v>
      </c>
      <c r="G256" s="188" t="s">
        <v>419</v>
      </c>
      <c r="H256" s="187" t="str">
        <f>IF(AND(ISBLANK('C7'!AE25),$I$256&lt;&gt;"Z"),"",'C7'!AE25)</f>
        <v/>
      </c>
      <c r="I256" s="187" t="str">
        <f>IF(ISBLANK('C7'!AF25),"",'C7'!AF25)</f>
        <v/>
      </c>
      <c r="J256" s="80" t="s">
        <v>384</v>
      </c>
      <c r="K256" s="187" t="str">
        <f>IF(AND(ISBLANK('C3'!AB25),$L$256&lt;&gt;"Z"),"",'C3'!AB25)</f>
        <v/>
      </c>
      <c r="L256" s="187" t="str">
        <f>IF(ISBLANK('C3'!AC25),"",'C3'!AC25)</f>
        <v/>
      </c>
      <c r="M256" s="77" t="str">
        <f t="shared" si="5"/>
        <v>OK</v>
      </c>
      <c r="N256" s="78"/>
    </row>
    <row r="257" spans="1:14" hidden="1">
      <c r="A257" s="79" t="s">
        <v>2587</v>
      </c>
      <c r="B257" s="185" t="s">
        <v>793</v>
      </c>
      <c r="C257" s="186" t="s">
        <v>335</v>
      </c>
      <c r="D257" s="188" t="s">
        <v>794</v>
      </c>
      <c r="E257" s="186" t="s">
        <v>384</v>
      </c>
      <c r="F257" s="186" t="s">
        <v>334</v>
      </c>
      <c r="G257" s="188" t="s">
        <v>795</v>
      </c>
      <c r="H257" s="187" t="str">
        <f>IF(AND(ISBLANK('C7'!AE26),$I$257&lt;&gt;"Z"),"",'C7'!AE26)</f>
        <v/>
      </c>
      <c r="I257" s="187" t="str">
        <f>IF(ISBLANK('C7'!AF26),"",'C7'!AF26)</f>
        <v/>
      </c>
      <c r="J257" s="80" t="s">
        <v>384</v>
      </c>
      <c r="K257" s="187" t="str">
        <f>IF(AND(ISBLANK('C3'!AB26),$L$257&lt;&gt;"Z"),"",'C3'!AB26)</f>
        <v/>
      </c>
      <c r="L257" s="187" t="str">
        <f>IF(ISBLANK('C3'!AC26),"",'C3'!AC26)</f>
        <v/>
      </c>
      <c r="M257" s="77" t="str">
        <f t="shared" si="5"/>
        <v>OK</v>
      </c>
      <c r="N257" s="78"/>
    </row>
    <row r="258" spans="1:14" hidden="1">
      <c r="A258" s="79" t="s">
        <v>2587</v>
      </c>
      <c r="B258" s="185" t="s">
        <v>796</v>
      </c>
      <c r="C258" s="186" t="s">
        <v>335</v>
      </c>
      <c r="D258" s="188" t="s">
        <v>797</v>
      </c>
      <c r="E258" s="186" t="s">
        <v>384</v>
      </c>
      <c r="F258" s="186" t="s">
        <v>334</v>
      </c>
      <c r="G258" s="188" t="s">
        <v>798</v>
      </c>
      <c r="H258" s="187" t="str">
        <f>IF(AND(ISBLANK('C7'!AE27),$I$258&lt;&gt;"Z"),"",'C7'!AE27)</f>
        <v/>
      </c>
      <c r="I258" s="187" t="str">
        <f>IF(ISBLANK('C7'!AF27),"",'C7'!AF27)</f>
        <v/>
      </c>
      <c r="J258" s="80" t="s">
        <v>384</v>
      </c>
      <c r="K258" s="187" t="str">
        <f>IF(AND(ISBLANK('C3'!AB27),$L$258&lt;&gt;"Z"),"",'C3'!AB27)</f>
        <v/>
      </c>
      <c r="L258" s="187" t="str">
        <f>IF(ISBLANK('C3'!AC27),"",'C3'!AC27)</f>
        <v/>
      </c>
      <c r="M258" s="77" t="str">
        <f t="shared" si="5"/>
        <v>OK</v>
      </c>
      <c r="N258" s="78"/>
    </row>
    <row r="259" spans="1:14" hidden="1">
      <c r="A259" s="79" t="s">
        <v>2587</v>
      </c>
      <c r="B259" s="185" t="s">
        <v>799</v>
      </c>
      <c r="C259" s="186" t="s">
        <v>335</v>
      </c>
      <c r="D259" s="188" t="s">
        <v>800</v>
      </c>
      <c r="E259" s="186" t="s">
        <v>384</v>
      </c>
      <c r="F259" s="186" t="s">
        <v>334</v>
      </c>
      <c r="G259" s="188" t="s">
        <v>801</v>
      </c>
      <c r="H259" s="187" t="str">
        <f>IF(AND(ISBLANK('C7'!AE28),$I$259&lt;&gt;"Z"),"",'C7'!AE28)</f>
        <v/>
      </c>
      <c r="I259" s="187" t="str">
        <f>IF(ISBLANK('C7'!AF28),"",'C7'!AF28)</f>
        <v/>
      </c>
      <c r="J259" s="80" t="s">
        <v>384</v>
      </c>
      <c r="K259" s="187" t="str">
        <f>IF(AND(ISBLANK('C3'!AB28),$L$259&lt;&gt;"Z"),"",'C3'!AB28)</f>
        <v/>
      </c>
      <c r="L259" s="187" t="str">
        <f>IF(ISBLANK('C3'!AC28),"",'C3'!AC28)</f>
        <v/>
      </c>
      <c r="M259" s="77" t="str">
        <f t="shared" si="5"/>
        <v>OK</v>
      </c>
      <c r="N259" s="78"/>
    </row>
    <row r="260" spans="1:14" hidden="1">
      <c r="A260" s="79" t="s">
        <v>2587</v>
      </c>
      <c r="B260" s="185" t="s">
        <v>802</v>
      </c>
      <c r="C260" s="186" t="s">
        <v>335</v>
      </c>
      <c r="D260" s="188" t="s">
        <v>803</v>
      </c>
      <c r="E260" s="186" t="s">
        <v>384</v>
      </c>
      <c r="F260" s="186" t="s">
        <v>334</v>
      </c>
      <c r="G260" s="188" t="s">
        <v>804</v>
      </c>
      <c r="H260" s="187" t="str">
        <f>IF(AND(ISBLANK('C7'!AE29),$I$260&lt;&gt;"Z"),"",'C7'!AE29)</f>
        <v/>
      </c>
      <c r="I260" s="187" t="str">
        <f>IF(ISBLANK('C7'!AF29),"",'C7'!AF29)</f>
        <v/>
      </c>
      <c r="J260" s="80" t="s">
        <v>384</v>
      </c>
      <c r="K260" s="187" t="str">
        <f>IF(AND(ISBLANK('C3'!AB29),$L$260&lt;&gt;"Z"),"",'C3'!AB29)</f>
        <v/>
      </c>
      <c r="L260" s="187" t="str">
        <f>IF(ISBLANK('C3'!AC29),"",'C3'!AC29)</f>
        <v/>
      </c>
      <c r="M260" s="77" t="str">
        <f t="shared" si="5"/>
        <v>OK</v>
      </c>
      <c r="N260" s="78"/>
    </row>
    <row r="261" spans="1:14" hidden="1">
      <c r="A261" s="79" t="s">
        <v>2587</v>
      </c>
      <c r="B261" s="185" t="s">
        <v>805</v>
      </c>
      <c r="C261" s="186" t="s">
        <v>335</v>
      </c>
      <c r="D261" s="188" t="s">
        <v>806</v>
      </c>
      <c r="E261" s="186" t="s">
        <v>384</v>
      </c>
      <c r="F261" s="186" t="s">
        <v>334</v>
      </c>
      <c r="G261" s="188" t="s">
        <v>807</v>
      </c>
      <c r="H261" s="187" t="str">
        <f>IF(AND(ISBLANK('C7'!AE30),$I$261&lt;&gt;"Z"),"",'C7'!AE30)</f>
        <v/>
      </c>
      <c r="I261" s="187" t="str">
        <f>IF(ISBLANK('C7'!AF30),"",'C7'!AF30)</f>
        <v/>
      </c>
      <c r="J261" s="80" t="s">
        <v>384</v>
      </c>
      <c r="K261" s="187" t="str">
        <f>IF(AND(ISBLANK('C3'!AB30),$L$261&lt;&gt;"Z"),"",'C3'!AB30)</f>
        <v/>
      </c>
      <c r="L261" s="187" t="str">
        <f>IF(ISBLANK('C3'!AC30),"",'C3'!AC30)</f>
        <v/>
      </c>
      <c r="M261" s="77" t="str">
        <f t="shared" si="5"/>
        <v>OK</v>
      </c>
      <c r="N261" s="78"/>
    </row>
    <row r="262" spans="1:14" hidden="1">
      <c r="A262" s="79" t="s">
        <v>2587</v>
      </c>
      <c r="B262" s="185" t="s">
        <v>808</v>
      </c>
      <c r="C262" s="186" t="s">
        <v>335</v>
      </c>
      <c r="D262" s="188" t="s">
        <v>809</v>
      </c>
      <c r="E262" s="186" t="s">
        <v>384</v>
      </c>
      <c r="F262" s="186" t="s">
        <v>334</v>
      </c>
      <c r="G262" s="188" t="s">
        <v>810</v>
      </c>
      <c r="H262" s="187" t="str">
        <f>IF(AND(ISBLANK('C7'!AE31),$I$262&lt;&gt;"Z"),"",'C7'!AE31)</f>
        <v/>
      </c>
      <c r="I262" s="187" t="str">
        <f>IF(ISBLANK('C7'!AF31),"",'C7'!AF31)</f>
        <v/>
      </c>
      <c r="J262" s="80" t="s">
        <v>384</v>
      </c>
      <c r="K262" s="187" t="str">
        <f>IF(AND(ISBLANK('C3'!AB31),$L$262&lt;&gt;"Z"),"",'C3'!AB31)</f>
        <v/>
      </c>
      <c r="L262" s="187" t="str">
        <f>IF(ISBLANK('C3'!AC31),"",'C3'!AC31)</f>
        <v/>
      </c>
      <c r="M262" s="77" t="str">
        <f t="shared" si="5"/>
        <v>OK</v>
      </c>
      <c r="N262" s="78"/>
    </row>
    <row r="263" spans="1:14" hidden="1">
      <c r="A263" s="79" t="s">
        <v>2587</v>
      </c>
      <c r="B263" s="185" t="s">
        <v>811</v>
      </c>
      <c r="C263" s="186" t="s">
        <v>335</v>
      </c>
      <c r="D263" s="188" t="s">
        <v>812</v>
      </c>
      <c r="E263" s="186" t="s">
        <v>384</v>
      </c>
      <c r="F263" s="186" t="s">
        <v>334</v>
      </c>
      <c r="G263" s="188" t="s">
        <v>813</v>
      </c>
      <c r="H263" s="187" t="str">
        <f>IF(AND(ISBLANK('C7'!AE32),$I$263&lt;&gt;"Z"),"",'C7'!AE32)</f>
        <v/>
      </c>
      <c r="I263" s="187" t="str">
        <f>IF(ISBLANK('C7'!AF32),"",'C7'!AF32)</f>
        <v/>
      </c>
      <c r="J263" s="80" t="s">
        <v>384</v>
      </c>
      <c r="K263" s="187" t="str">
        <f>IF(AND(ISBLANK('C3'!AB32),$L$263&lt;&gt;"Z"),"",'C3'!AB32)</f>
        <v/>
      </c>
      <c r="L263" s="187" t="str">
        <f>IF(ISBLANK('C3'!AC32),"",'C3'!AC32)</f>
        <v/>
      </c>
      <c r="M263" s="77" t="str">
        <f t="shared" si="5"/>
        <v>OK</v>
      </c>
      <c r="N263" s="78"/>
    </row>
    <row r="264" spans="1:14" hidden="1">
      <c r="A264" s="79" t="s">
        <v>2587</v>
      </c>
      <c r="B264" s="185" t="s">
        <v>814</v>
      </c>
      <c r="C264" s="186" t="s">
        <v>335</v>
      </c>
      <c r="D264" s="188" t="s">
        <v>815</v>
      </c>
      <c r="E264" s="186" t="s">
        <v>384</v>
      </c>
      <c r="F264" s="186" t="s">
        <v>334</v>
      </c>
      <c r="G264" s="188" t="s">
        <v>816</v>
      </c>
      <c r="H264" s="187" t="str">
        <f>IF(AND(ISBLANK('C7'!AE33),$I$264&lt;&gt;"Z"),"",'C7'!AE33)</f>
        <v/>
      </c>
      <c r="I264" s="187" t="str">
        <f>IF(ISBLANK('C7'!AF33),"",'C7'!AF33)</f>
        <v/>
      </c>
      <c r="J264" s="80" t="s">
        <v>384</v>
      </c>
      <c r="K264" s="187" t="str">
        <f>IF(AND(ISBLANK('C3'!AB33),$L$264&lt;&gt;"Z"),"",'C3'!AB33)</f>
        <v/>
      </c>
      <c r="L264" s="187" t="str">
        <f>IF(ISBLANK('C3'!AC33),"",'C3'!AC33)</f>
        <v/>
      </c>
      <c r="M264" s="77" t="str">
        <f t="shared" si="5"/>
        <v>OK</v>
      </c>
      <c r="N264" s="78"/>
    </row>
    <row r="265" spans="1:14" hidden="1">
      <c r="A265" s="79" t="s">
        <v>2587</v>
      </c>
      <c r="B265" s="185" t="s">
        <v>817</v>
      </c>
      <c r="C265" s="186" t="s">
        <v>335</v>
      </c>
      <c r="D265" s="188" t="s">
        <v>818</v>
      </c>
      <c r="E265" s="186" t="s">
        <v>384</v>
      </c>
      <c r="F265" s="186" t="s">
        <v>334</v>
      </c>
      <c r="G265" s="188" t="s">
        <v>819</v>
      </c>
      <c r="H265" s="187" t="str">
        <f>IF(AND(ISBLANK('C7'!AE34),$I$265&lt;&gt;"Z"),"",'C7'!AE34)</f>
        <v/>
      </c>
      <c r="I265" s="187" t="str">
        <f>IF(ISBLANK('C7'!AF34),"",'C7'!AF34)</f>
        <v/>
      </c>
      <c r="J265" s="80" t="s">
        <v>384</v>
      </c>
      <c r="K265" s="187" t="str">
        <f>IF(AND(ISBLANK('C3'!AB34),$L$265&lt;&gt;"Z"),"",'C3'!AB34)</f>
        <v/>
      </c>
      <c r="L265" s="187" t="str">
        <f>IF(ISBLANK('C3'!AC34),"",'C3'!AC34)</f>
        <v/>
      </c>
      <c r="M265" s="77" t="str">
        <f t="shared" si="5"/>
        <v>OK</v>
      </c>
      <c r="N265" s="78"/>
    </row>
    <row r="266" spans="1:14" hidden="1">
      <c r="A266" s="79" t="s">
        <v>2587</v>
      </c>
      <c r="B266" s="185" t="s">
        <v>820</v>
      </c>
      <c r="C266" s="186" t="s">
        <v>335</v>
      </c>
      <c r="D266" s="188" t="s">
        <v>821</v>
      </c>
      <c r="E266" s="186" t="s">
        <v>384</v>
      </c>
      <c r="F266" s="186" t="s">
        <v>334</v>
      </c>
      <c r="G266" s="188" t="s">
        <v>822</v>
      </c>
      <c r="H266" s="187" t="str">
        <f>IF(AND(ISBLANK('C7'!AE35),$I$266&lt;&gt;"Z"),"",'C7'!AE35)</f>
        <v/>
      </c>
      <c r="I266" s="187" t="str">
        <f>IF(ISBLANK('C7'!AF35),"",'C7'!AF35)</f>
        <v/>
      </c>
      <c r="J266" s="80" t="s">
        <v>384</v>
      </c>
      <c r="K266" s="187" t="str">
        <f>IF(AND(ISBLANK('C3'!AB35),$L$266&lt;&gt;"Z"),"",'C3'!AB35)</f>
        <v/>
      </c>
      <c r="L266" s="187" t="str">
        <f>IF(ISBLANK('C3'!AC35),"",'C3'!AC35)</f>
        <v/>
      </c>
      <c r="M266" s="77" t="str">
        <f t="shared" si="5"/>
        <v>OK</v>
      </c>
      <c r="N266" s="78"/>
    </row>
    <row r="267" spans="1:14" hidden="1">
      <c r="A267" s="79" t="s">
        <v>2587</v>
      </c>
      <c r="B267" s="185" t="s">
        <v>823</v>
      </c>
      <c r="C267" s="186" t="s">
        <v>335</v>
      </c>
      <c r="D267" s="188" t="s">
        <v>824</v>
      </c>
      <c r="E267" s="186" t="s">
        <v>384</v>
      </c>
      <c r="F267" s="186" t="s">
        <v>334</v>
      </c>
      <c r="G267" s="188" t="s">
        <v>825</v>
      </c>
      <c r="H267" s="187" t="str">
        <f>IF(AND(ISBLANK('C7'!AE36),$I$267&lt;&gt;"Z"),"",'C7'!AE36)</f>
        <v/>
      </c>
      <c r="I267" s="187" t="str">
        <f>IF(ISBLANK('C7'!AF36),"",'C7'!AF36)</f>
        <v/>
      </c>
      <c r="J267" s="80" t="s">
        <v>384</v>
      </c>
      <c r="K267" s="187" t="str">
        <f>IF(AND(ISBLANK('C3'!AB36),$L$267&lt;&gt;"Z"),"",'C3'!AB36)</f>
        <v/>
      </c>
      <c r="L267" s="187" t="str">
        <f>IF(ISBLANK('C3'!AC36),"",'C3'!AC36)</f>
        <v/>
      </c>
      <c r="M267" s="77" t="str">
        <f t="shared" si="5"/>
        <v>OK</v>
      </c>
      <c r="N267" s="78"/>
    </row>
    <row r="268" spans="1:14" hidden="1">
      <c r="A268" s="79" t="s">
        <v>2587</v>
      </c>
      <c r="B268" s="185" t="s">
        <v>826</v>
      </c>
      <c r="C268" s="186" t="s">
        <v>335</v>
      </c>
      <c r="D268" s="188" t="s">
        <v>411</v>
      </c>
      <c r="E268" s="186" t="s">
        <v>384</v>
      </c>
      <c r="F268" s="186" t="s">
        <v>334</v>
      </c>
      <c r="G268" s="188" t="s">
        <v>409</v>
      </c>
      <c r="H268" s="187" t="str">
        <f>IF(AND(ISBLANK('C7'!AE37),$I$268&lt;&gt;"Z"),"",'C7'!AE37)</f>
        <v/>
      </c>
      <c r="I268" s="187" t="str">
        <f>IF(ISBLANK('C7'!AF37),"",'C7'!AF37)</f>
        <v/>
      </c>
      <c r="J268" s="80" t="s">
        <v>384</v>
      </c>
      <c r="K268" s="187" t="str">
        <f>IF(AND(ISBLANK('C3'!AB37),$L$268&lt;&gt;"Z"),"",'C3'!AB37)</f>
        <v/>
      </c>
      <c r="L268" s="187" t="str">
        <f>IF(ISBLANK('C3'!AC37),"",'C3'!AC37)</f>
        <v/>
      </c>
      <c r="M268" s="77" t="str">
        <f t="shared" si="5"/>
        <v>OK</v>
      </c>
      <c r="N268" s="78"/>
    </row>
    <row r="269" spans="1:14" hidden="1">
      <c r="A269" s="79" t="s">
        <v>2587</v>
      </c>
      <c r="B269" s="185" t="s">
        <v>827</v>
      </c>
      <c r="C269" s="186" t="s">
        <v>335</v>
      </c>
      <c r="D269" s="188" t="s">
        <v>828</v>
      </c>
      <c r="E269" s="186" t="s">
        <v>384</v>
      </c>
      <c r="F269" s="186" t="s">
        <v>334</v>
      </c>
      <c r="G269" s="188" t="s">
        <v>829</v>
      </c>
      <c r="H269" s="187" t="str">
        <f>IF(AND(ISBLANK('C7'!AE38),$I$269&lt;&gt;"Z"),"",'C7'!AE38)</f>
        <v/>
      </c>
      <c r="I269" s="187" t="str">
        <f>IF(ISBLANK('C7'!AF38),"",'C7'!AF38)</f>
        <v/>
      </c>
      <c r="J269" s="80" t="s">
        <v>384</v>
      </c>
      <c r="K269" s="187" t="str">
        <f>IF(AND(ISBLANK('C3'!AB38),$L$269&lt;&gt;"Z"),"",'C3'!AB38)</f>
        <v/>
      </c>
      <c r="L269" s="187" t="str">
        <f>IF(ISBLANK('C3'!AC38),"",'C3'!AC38)</f>
        <v/>
      </c>
      <c r="M269" s="77" t="str">
        <f t="shared" si="5"/>
        <v>OK</v>
      </c>
      <c r="N269" s="78"/>
    </row>
    <row r="270" spans="1:14" hidden="1">
      <c r="A270" s="79" t="s">
        <v>2587</v>
      </c>
      <c r="B270" s="185" t="s">
        <v>830</v>
      </c>
      <c r="C270" s="186" t="s">
        <v>335</v>
      </c>
      <c r="D270" s="188" t="s">
        <v>831</v>
      </c>
      <c r="E270" s="186" t="s">
        <v>384</v>
      </c>
      <c r="F270" s="186" t="s">
        <v>334</v>
      </c>
      <c r="G270" s="188" t="s">
        <v>832</v>
      </c>
      <c r="H270" s="187" t="str">
        <f>IF(AND(ISBLANK('C7'!AE39),$I$270&lt;&gt;"Z"),"",'C7'!AE39)</f>
        <v/>
      </c>
      <c r="I270" s="187" t="str">
        <f>IF(ISBLANK('C7'!AF39),"",'C7'!AF39)</f>
        <v/>
      </c>
      <c r="J270" s="80" t="s">
        <v>384</v>
      </c>
      <c r="K270" s="187" t="str">
        <f>IF(AND(ISBLANK('C3'!AB39),$L$270&lt;&gt;"Z"),"",'C3'!AB39)</f>
        <v/>
      </c>
      <c r="L270" s="187" t="str">
        <f>IF(ISBLANK('C3'!AC39),"",'C3'!AC39)</f>
        <v/>
      </c>
      <c r="M270" s="77" t="str">
        <f t="shared" si="5"/>
        <v>OK</v>
      </c>
      <c r="N270" s="78"/>
    </row>
    <row r="271" spans="1:14" hidden="1">
      <c r="A271" s="79" t="s">
        <v>2587</v>
      </c>
      <c r="B271" s="185" t="s">
        <v>833</v>
      </c>
      <c r="C271" s="186" t="s">
        <v>335</v>
      </c>
      <c r="D271" s="188" t="s">
        <v>834</v>
      </c>
      <c r="E271" s="186" t="s">
        <v>384</v>
      </c>
      <c r="F271" s="186" t="s">
        <v>334</v>
      </c>
      <c r="G271" s="188" t="s">
        <v>835</v>
      </c>
      <c r="H271" s="187" t="str">
        <f>IF(AND(ISBLANK('C7'!AE40),$I$271&lt;&gt;"Z"),"",'C7'!AE40)</f>
        <v/>
      </c>
      <c r="I271" s="187" t="str">
        <f>IF(ISBLANK('C7'!AF40),"",'C7'!AF40)</f>
        <v/>
      </c>
      <c r="J271" s="80" t="s">
        <v>384</v>
      </c>
      <c r="K271" s="187" t="str">
        <f>IF(AND(ISBLANK('C3'!AB40),$L$271&lt;&gt;"Z"),"",'C3'!AB40)</f>
        <v/>
      </c>
      <c r="L271" s="187" t="str">
        <f>IF(ISBLANK('C3'!AC40),"",'C3'!AC40)</f>
        <v/>
      </c>
      <c r="M271" s="77" t="str">
        <f t="shared" si="5"/>
        <v>OK</v>
      </c>
      <c r="N271" s="78"/>
    </row>
    <row r="272" spans="1:14" hidden="1">
      <c r="A272" s="79" t="s">
        <v>2587</v>
      </c>
      <c r="B272" s="185" t="s">
        <v>836</v>
      </c>
      <c r="C272" s="186" t="s">
        <v>335</v>
      </c>
      <c r="D272" s="188" t="s">
        <v>837</v>
      </c>
      <c r="E272" s="186" t="s">
        <v>384</v>
      </c>
      <c r="F272" s="186" t="s">
        <v>334</v>
      </c>
      <c r="G272" s="188" t="s">
        <v>838</v>
      </c>
      <c r="H272" s="187" t="str">
        <f>IF(AND(ISBLANK('C7'!AE41),$I$272&lt;&gt;"Z"),"",'C7'!AE41)</f>
        <v/>
      </c>
      <c r="I272" s="187" t="str">
        <f>IF(ISBLANK('C7'!AF41),"",'C7'!AF41)</f>
        <v/>
      </c>
      <c r="J272" s="80" t="s">
        <v>384</v>
      </c>
      <c r="K272" s="187" t="str">
        <f>IF(AND(ISBLANK('C3'!AB41),$L$272&lt;&gt;"Z"),"",'C3'!AB41)</f>
        <v/>
      </c>
      <c r="L272" s="187" t="str">
        <f>IF(ISBLANK('C3'!AC41),"",'C3'!AC41)</f>
        <v/>
      </c>
      <c r="M272" s="77" t="str">
        <f t="shared" si="5"/>
        <v>OK</v>
      </c>
      <c r="N272" s="78"/>
    </row>
    <row r="273" spans="1:14" hidden="1">
      <c r="A273" s="79" t="s">
        <v>2587</v>
      </c>
      <c r="B273" s="185" t="s">
        <v>839</v>
      </c>
      <c r="C273" s="186" t="s">
        <v>335</v>
      </c>
      <c r="D273" s="188" t="s">
        <v>840</v>
      </c>
      <c r="E273" s="186" t="s">
        <v>384</v>
      </c>
      <c r="F273" s="186" t="s">
        <v>334</v>
      </c>
      <c r="G273" s="188" t="s">
        <v>841</v>
      </c>
      <c r="H273" s="187" t="str">
        <f>IF(AND(ISBLANK('C7'!AE42),$I$273&lt;&gt;"Z"),"",'C7'!AE42)</f>
        <v/>
      </c>
      <c r="I273" s="187" t="str">
        <f>IF(ISBLANK('C7'!AF42),"",'C7'!AF42)</f>
        <v/>
      </c>
      <c r="J273" s="80" t="s">
        <v>384</v>
      </c>
      <c r="K273" s="187" t="str">
        <f>IF(AND(ISBLANK('C3'!AB42),$L$273&lt;&gt;"Z"),"",'C3'!AB42)</f>
        <v/>
      </c>
      <c r="L273" s="187" t="str">
        <f>IF(ISBLANK('C3'!AC42),"",'C3'!AC42)</f>
        <v/>
      </c>
      <c r="M273" s="77" t="str">
        <f t="shared" si="5"/>
        <v>OK</v>
      </c>
      <c r="N273" s="78"/>
    </row>
    <row r="274" spans="1:14" hidden="1">
      <c r="A274" s="79" t="s">
        <v>2587</v>
      </c>
      <c r="B274" s="185" t="s">
        <v>842</v>
      </c>
      <c r="C274" s="186" t="s">
        <v>335</v>
      </c>
      <c r="D274" s="188" t="s">
        <v>843</v>
      </c>
      <c r="E274" s="186" t="s">
        <v>384</v>
      </c>
      <c r="F274" s="186" t="s">
        <v>334</v>
      </c>
      <c r="G274" s="188" t="s">
        <v>844</v>
      </c>
      <c r="H274" s="187" t="str">
        <f>IF(AND(ISBLANK('C7'!AE43),$I$274&lt;&gt;"Z"),"",'C7'!AE43)</f>
        <v/>
      </c>
      <c r="I274" s="187" t="str">
        <f>IF(ISBLANK('C7'!AF43),"",'C7'!AF43)</f>
        <v/>
      </c>
      <c r="J274" s="80" t="s">
        <v>384</v>
      </c>
      <c r="K274" s="187" t="str">
        <f>IF(AND(ISBLANK('C3'!AB43),$L$274&lt;&gt;"Z"),"",'C3'!AB43)</f>
        <v/>
      </c>
      <c r="L274" s="187" t="str">
        <f>IF(ISBLANK('C3'!AC43),"",'C3'!AC43)</f>
        <v/>
      </c>
      <c r="M274" s="77" t="str">
        <f t="shared" si="5"/>
        <v>OK</v>
      </c>
      <c r="N274" s="78"/>
    </row>
    <row r="275" spans="1:14" hidden="1">
      <c r="A275" s="79" t="s">
        <v>2587</v>
      </c>
      <c r="B275" s="185" t="s">
        <v>845</v>
      </c>
      <c r="C275" s="186" t="s">
        <v>335</v>
      </c>
      <c r="D275" s="188" t="s">
        <v>846</v>
      </c>
      <c r="E275" s="186" t="s">
        <v>384</v>
      </c>
      <c r="F275" s="186" t="s">
        <v>334</v>
      </c>
      <c r="G275" s="188" t="s">
        <v>847</v>
      </c>
      <c r="H275" s="187" t="str">
        <f>IF(AND(ISBLANK('C7'!AE44),$I$275&lt;&gt;"Z"),"",'C7'!AE44)</f>
        <v/>
      </c>
      <c r="I275" s="187" t="str">
        <f>IF(ISBLANK('C7'!AF44),"",'C7'!AF44)</f>
        <v/>
      </c>
      <c r="J275" s="80" t="s">
        <v>384</v>
      </c>
      <c r="K275" s="187" t="str">
        <f>IF(AND(ISBLANK('C3'!AB44),$L$275&lt;&gt;"Z"),"",'C3'!AB44)</f>
        <v/>
      </c>
      <c r="L275" s="187" t="str">
        <f>IF(ISBLANK('C3'!AC44),"",'C3'!AC44)</f>
        <v/>
      </c>
      <c r="M275" s="77" t="str">
        <f t="shared" si="5"/>
        <v>OK</v>
      </c>
      <c r="N275" s="78"/>
    </row>
    <row r="276" spans="1:14" hidden="1">
      <c r="A276" s="79" t="s">
        <v>2587</v>
      </c>
      <c r="B276" s="185" t="s">
        <v>848</v>
      </c>
      <c r="C276" s="186" t="s">
        <v>335</v>
      </c>
      <c r="D276" s="188" t="s">
        <v>849</v>
      </c>
      <c r="E276" s="186" t="s">
        <v>384</v>
      </c>
      <c r="F276" s="186" t="s">
        <v>334</v>
      </c>
      <c r="G276" s="188" t="s">
        <v>850</v>
      </c>
      <c r="H276" s="187" t="str">
        <f>IF(AND(ISBLANK('C7'!AE45),$I$276&lt;&gt;"Z"),"",'C7'!AE45)</f>
        <v/>
      </c>
      <c r="I276" s="187" t="str">
        <f>IF(ISBLANK('C7'!AF45),"",'C7'!AF45)</f>
        <v/>
      </c>
      <c r="J276" s="80" t="s">
        <v>384</v>
      </c>
      <c r="K276" s="187" t="str">
        <f>IF(AND(ISBLANK('C3'!AB45),$L$276&lt;&gt;"Z"),"",'C3'!AB45)</f>
        <v/>
      </c>
      <c r="L276" s="187" t="str">
        <f>IF(ISBLANK('C3'!AC45),"",'C3'!AC45)</f>
        <v/>
      </c>
      <c r="M276" s="77" t="str">
        <f t="shared" si="5"/>
        <v>OK</v>
      </c>
      <c r="N276" s="78"/>
    </row>
    <row r="277" spans="1:14" hidden="1">
      <c r="A277" s="79" t="s">
        <v>2587</v>
      </c>
      <c r="B277" s="185" t="s">
        <v>851</v>
      </c>
      <c r="C277" s="186" t="s">
        <v>335</v>
      </c>
      <c r="D277" s="188" t="s">
        <v>852</v>
      </c>
      <c r="E277" s="186" t="s">
        <v>384</v>
      </c>
      <c r="F277" s="186" t="s">
        <v>334</v>
      </c>
      <c r="G277" s="188" t="s">
        <v>853</v>
      </c>
      <c r="H277" s="187" t="str">
        <f>IF(AND(ISBLANK('C7'!AE46),$I$277&lt;&gt;"Z"),"",'C7'!AE46)</f>
        <v/>
      </c>
      <c r="I277" s="187" t="str">
        <f>IF(ISBLANK('C7'!AF46),"",'C7'!AF46)</f>
        <v/>
      </c>
      <c r="J277" s="80" t="s">
        <v>384</v>
      </c>
      <c r="K277" s="187" t="str">
        <f>IF(AND(ISBLANK('C3'!AB46),$L$277&lt;&gt;"Z"),"",'C3'!AB46)</f>
        <v/>
      </c>
      <c r="L277" s="187" t="str">
        <f>IF(ISBLANK('C3'!AC46),"",'C3'!AC46)</f>
        <v/>
      </c>
      <c r="M277" s="77" t="str">
        <f t="shared" si="5"/>
        <v>OK</v>
      </c>
      <c r="N277" s="78"/>
    </row>
    <row r="278" spans="1:14" hidden="1">
      <c r="A278" s="79" t="s">
        <v>2587</v>
      </c>
      <c r="B278" s="185" t="s">
        <v>854</v>
      </c>
      <c r="C278" s="186" t="s">
        <v>335</v>
      </c>
      <c r="D278" s="188" t="s">
        <v>855</v>
      </c>
      <c r="E278" s="186" t="s">
        <v>384</v>
      </c>
      <c r="F278" s="186" t="s">
        <v>334</v>
      </c>
      <c r="G278" s="188" t="s">
        <v>856</v>
      </c>
      <c r="H278" s="187" t="str">
        <f>IF(AND(ISBLANK('C7'!AE47),$I$278&lt;&gt;"Z"),"",'C7'!AE47)</f>
        <v/>
      </c>
      <c r="I278" s="187" t="str">
        <f>IF(ISBLANK('C7'!AF47),"",'C7'!AF47)</f>
        <v/>
      </c>
      <c r="J278" s="80" t="s">
        <v>384</v>
      </c>
      <c r="K278" s="187" t="str">
        <f>IF(AND(ISBLANK('C3'!AB47),$L$278&lt;&gt;"Z"),"",'C3'!AB47)</f>
        <v/>
      </c>
      <c r="L278" s="187" t="str">
        <f>IF(ISBLANK('C3'!AC47),"",'C3'!AC47)</f>
        <v/>
      </c>
      <c r="M278" s="77" t="str">
        <f t="shared" si="5"/>
        <v>OK</v>
      </c>
      <c r="N278" s="78"/>
    </row>
    <row r="279" spans="1:14" hidden="1">
      <c r="A279" s="79" t="s">
        <v>2587</v>
      </c>
      <c r="B279" s="185" t="s">
        <v>857</v>
      </c>
      <c r="C279" s="186" t="s">
        <v>335</v>
      </c>
      <c r="D279" s="188" t="s">
        <v>858</v>
      </c>
      <c r="E279" s="186" t="s">
        <v>384</v>
      </c>
      <c r="F279" s="186" t="s">
        <v>334</v>
      </c>
      <c r="G279" s="188" t="s">
        <v>859</v>
      </c>
      <c r="H279" s="187" t="str">
        <f>IF(AND(ISBLANK('C7'!AE48),$I$279&lt;&gt;"Z"),"",'C7'!AE48)</f>
        <v/>
      </c>
      <c r="I279" s="187" t="str">
        <f>IF(ISBLANK('C7'!AF48),"",'C7'!AF48)</f>
        <v/>
      </c>
      <c r="J279" s="80" t="s">
        <v>384</v>
      </c>
      <c r="K279" s="187" t="str">
        <f>IF(AND(ISBLANK('C3'!AB48),$L$279&lt;&gt;"Z"),"",'C3'!AB48)</f>
        <v/>
      </c>
      <c r="L279" s="187" t="str">
        <f>IF(ISBLANK('C3'!AC48),"",'C3'!AC48)</f>
        <v/>
      </c>
      <c r="M279" s="77" t="str">
        <f t="shared" si="5"/>
        <v>OK</v>
      </c>
      <c r="N279" s="78"/>
    </row>
    <row r="280" spans="1:14" hidden="1">
      <c r="A280" s="79" t="s">
        <v>2587</v>
      </c>
      <c r="B280" s="185" t="s">
        <v>860</v>
      </c>
      <c r="C280" s="186" t="s">
        <v>335</v>
      </c>
      <c r="D280" s="188" t="s">
        <v>400</v>
      </c>
      <c r="E280" s="186" t="s">
        <v>384</v>
      </c>
      <c r="F280" s="186" t="s">
        <v>334</v>
      </c>
      <c r="G280" s="188" t="s">
        <v>398</v>
      </c>
      <c r="H280" s="187" t="str">
        <f>IF(AND(ISBLANK('C7'!AE49),$I$280&lt;&gt;"Z"),"",'C7'!AE49)</f>
        <v/>
      </c>
      <c r="I280" s="187" t="str">
        <f>IF(ISBLANK('C7'!AF49),"",'C7'!AF49)</f>
        <v/>
      </c>
      <c r="J280" s="80" t="s">
        <v>384</v>
      </c>
      <c r="K280" s="187" t="str">
        <f>IF(AND(ISBLANK('C3'!AB49),$L$280&lt;&gt;"Z"),"",'C3'!AB49)</f>
        <v/>
      </c>
      <c r="L280" s="187" t="str">
        <f>IF(ISBLANK('C3'!AC49),"",'C3'!AC49)</f>
        <v/>
      </c>
      <c r="M280" s="77" t="str">
        <f t="shared" si="5"/>
        <v>OK</v>
      </c>
      <c r="N280" s="78"/>
    </row>
    <row r="281" spans="1:14" hidden="1">
      <c r="A281" s="79" t="s">
        <v>2587</v>
      </c>
      <c r="B281" s="185" t="s">
        <v>861</v>
      </c>
      <c r="C281" s="186" t="s">
        <v>335</v>
      </c>
      <c r="D281" s="188" t="s">
        <v>465</v>
      </c>
      <c r="E281" s="186" t="s">
        <v>384</v>
      </c>
      <c r="F281" s="186" t="s">
        <v>334</v>
      </c>
      <c r="G281" s="188" t="s">
        <v>434</v>
      </c>
      <c r="H281" s="187" t="str">
        <f>IF(AND(ISBLANK('C7'!AK14),$I$281&lt;&gt;"Z"),"",'C7'!AK14)</f>
        <v/>
      </c>
      <c r="I281" s="187" t="str">
        <f>IF(ISBLANK('C7'!AL14),"",'C7'!AL14)</f>
        <v/>
      </c>
      <c r="J281" s="80" t="s">
        <v>384</v>
      </c>
      <c r="K281" s="187" t="str">
        <f>IF(AND(ISBLANK('C3'!AE14),$L$281&lt;&gt;"Z"),"",'C3'!AE14)</f>
        <v/>
      </c>
      <c r="L281" s="187" t="str">
        <f>IF(ISBLANK('C3'!AF14),"",'C3'!AF14)</f>
        <v/>
      </c>
      <c r="M281" s="77" t="str">
        <f t="shared" si="5"/>
        <v>OK</v>
      </c>
      <c r="N281" s="78"/>
    </row>
    <row r="282" spans="1:14" hidden="1">
      <c r="A282" s="79" t="s">
        <v>2587</v>
      </c>
      <c r="B282" s="185" t="s">
        <v>862</v>
      </c>
      <c r="C282" s="186" t="s">
        <v>335</v>
      </c>
      <c r="D282" s="188" t="s">
        <v>467</v>
      </c>
      <c r="E282" s="186" t="s">
        <v>384</v>
      </c>
      <c r="F282" s="186" t="s">
        <v>334</v>
      </c>
      <c r="G282" s="188" t="s">
        <v>436</v>
      </c>
      <c r="H282" s="187" t="str">
        <f>IF(AND(ISBLANK('C7'!AK15),$I$282&lt;&gt;"Z"),"",'C7'!AK15)</f>
        <v/>
      </c>
      <c r="I282" s="187" t="str">
        <f>IF(ISBLANK('C7'!AL15),"",'C7'!AL15)</f>
        <v/>
      </c>
      <c r="J282" s="80" t="s">
        <v>384</v>
      </c>
      <c r="K282" s="187" t="str">
        <f>IF(AND(ISBLANK('C3'!AE15),$L$282&lt;&gt;"Z"),"",'C3'!AE15)</f>
        <v/>
      </c>
      <c r="L282" s="187" t="str">
        <f>IF(ISBLANK('C3'!AF15),"",'C3'!AF15)</f>
        <v/>
      </c>
      <c r="M282" s="77" t="str">
        <f t="shared" si="5"/>
        <v>OK</v>
      </c>
      <c r="N282" s="78"/>
    </row>
    <row r="283" spans="1:14" hidden="1">
      <c r="A283" s="79" t="s">
        <v>2587</v>
      </c>
      <c r="B283" s="185" t="s">
        <v>863</v>
      </c>
      <c r="C283" s="186" t="s">
        <v>335</v>
      </c>
      <c r="D283" s="188" t="s">
        <v>469</v>
      </c>
      <c r="E283" s="186" t="s">
        <v>384</v>
      </c>
      <c r="F283" s="186" t="s">
        <v>334</v>
      </c>
      <c r="G283" s="188" t="s">
        <v>438</v>
      </c>
      <c r="H283" s="187" t="str">
        <f>IF(AND(ISBLANK('C7'!AK16),$I$283&lt;&gt;"Z"),"",'C7'!AK16)</f>
        <v/>
      </c>
      <c r="I283" s="187" t="str">
        <f>IF(ISBLANK('C7'!AL16),"",'C7'!AL16)</f>
        <v/>
      </c>
      <c r="J283" s="80" t="s">
        <v>384</v>
      </c>
      <c r="K283" s="187" t="str">
        <f>IF(AND(ISBLANK('C3'!AE16),$L$283&lt;&gt;"Z"),"",'C3'!AE16)</f>
        <v/>
      </c>
      <c r="L283" s="187" t="str">
        <f>IF(ISBLANK('C3'!AF16),"",'C3'!AF16)</f>
        <v/>
      </c>
      <c r="M283" s="77" t="str">
        <f t="shared" si="5"/>
        <v>OK</v>
      </c>
      <c r="N283" s="78"/>
    </row>
    <row r="284" spans="1:14" hidden="1">
      <c r="A284" s="79" t="s">
        <v>2587</v>
      </c>
      <c r="B284" s="185" t="s">
        <v>864</v>
      </c>
      <c r="C284" s="186" t="s">
        <v>335</v>
      </c>
      <c r="D284" s="188" t="s">
        <v>865</v>
      </c>
      <c r="E284" s="186" t="s">
        <v>384</v>
      </c>
      <c r="F284" s="186" t="s">
        <v>334</v>
      </c>
      <c r="G284" s="188" t="s">
        <v>440</v>
      </c>
      <c r="H284" s="187" t="str">
        <f>IF(AND(ISBLANK('C7'!AK17),$I$284&lt;&gt;"Z"),"",'C7'!AK17)</f>
        <v/>
      </c>
      <c r="I284" s="187" t="str">
        <f>IF(ISBLANK('C7'!AL17),"",'C7'!AL17)</f>
        <v/>
      </c>
      <c r="J284" s="80" t="s">
        <v>384</v>
      </c>
      <c r="K284" s="187" t="str">
        <f>IF(AND(ISBLANK('C3'!AE17),$L$284&lt;&gt;"Z"),"",'C3'!AE17)</f>
        <v/>
      </c>
      <c r="L284" s="187" t="str">
        <f>IF(ISBLANK('C3'!AF17),"",'C3'!AF17)</f>
        <v/>
      </c>
      <c r="M284" s="77" t="str">
        <f t="shared" si="5"/>
        <v>OK</v>
      </c>
      <c r="N284" s="78"/>
    </row>
    <row r="285" spans="1:14" hidden="1">
      <c r="A285" s="79" t="s">
        <v>2587</v>
      </c>
      <c r="B285" s="185" t="s">
        <v>866</v>
      </c>
      <c r="C285" s="186" t="s">
        <v>335</v>
      </c>
      <c r="D285" s="188" t="s">
        <v>867</v>
      </c>
      <c r="E285" s="186" t="s">
        <v>384</v>
      </c>
      <c r="F285" s="186" t="s">
        <v>334</v>
      </c>
      <c r="G285" s="188" t="s">
        <v>442</v>
      </c>
      <c r="H285" s="187" t="str">
        <f>IF(AND(ISBLANK('C7'!AK18),$I$285&lt;&gt;"Z"),"",'C7'!AK18)</f>
        <v/>
      </c>
      <c r="I285" s="187" t="str">
        <f>IF(ISBLANK('C7'!AL18),"",'C7'!AL18)</f>
        <v/>
      </c>
      <c r="J285" s="80" t="s">
        <v>384</v>
      </c>
      <c r="K285" s="187" t="str">
        <f>IF(AND(ISBLANK('C3'!AE18),$L$285&lt;&gt;"Z"),"",'C3'!AE18)</f>
        <v/>
      </c>
      <c r="L285" s="187" t="str">
        <f>IF(ISBLANK('C3'!AF18),"",'C3'!AF18)</f>
        <v/>
      </c>
      <c r="M285" s="77" t="str">
        <f t="shared" si="5"/>
        <v>OK</v>
      </c>
      <c r="N285" s="78"/>
    </row>
    <row r="286" spans="1:14" hidden="1">
      <c r="A286" s="79" t="s">
        <v>2587</v>
      </c>
      <c r="B286" s="185" t="s">
        <v>868</v>
      </c>
      <c r="C286" s="186" t="s">
        <v>335</v>
      </c>
      <c r="D286" s="188" t="s">
        <v>869</v>
      </c>
      <c r="E286" s="186" t="s">
        <v>384</v>
      </c>
      <c r="F286" s="186" t="s">
        <v>334</v>
      </c>
      <c r="G286" s="188" t="s">
        <v>444</v>
      </c>
      <c r="H286" s="187" t="str">
        <f>IF(AND(ISBLANK('C7'!AK19),$I$286&lt;&gt;"Z"),"",'C7'!AK19)</f>
        <v/>
      </c>
      <c r="I286" s="187" t="str">
        <f>IF(ISBLANK('C7'!AL19),"",'C7'!AL19)</f>
        <v/>
      </c>
      <c r="J286" s="80" t="s">
        <v>384</v>
      </c>
      <c r="K286" s="187" t="str">
        <f>IF(AND(ISBLANK('C3'!AE19),$L$286&lt;&gt;"Z"),"",'C3'!AE19)</f>
        <v/>
      </c>
      <c r="L286" s="187" t="str">
        <f>IF(ISBLANK('C3'!AF19),"",'C3'!AF19)</f>
        <v/>
      </c>
      <c r="M286" s="77" t="str">
        <f t="shared" si="5"/>
        <v>OK</v>
      </c>
      <c r="N286" s="78"/>
    </row>
    <row r="287" spans="1:14" hidden="1">
      <c r="A287" s="79" t="s">
        <v>2587</v>
      </c>
      <c r="B287" s="185" t="s">
        <v>870</v>
      </c>
      <c r="C287" s="186" t="s">
        <v>335</v>
      </c>
      <c r="D287" s="188" t="s">
        <v>420</v>
      </c>
      <c r="E287" s="186" t="s">
        <v>384</v>
      </c>
      <c r="F287" s="186" t="s">
        <v>334</v>
      </c>
      <c r="G287" s="188" t="s">
        <v>418</v>
      </c>
      <c r="H287" s="187" t="str">
        <f>IF(AND(ISBLANK('C7'!AK20),$I$287&lt;&gt;"Z"),"",'C7'!AK20)</f>
        <v/>
      </c>
      <c r="I287" s="187" t="str">
        <f>IF(ISBLANK('C7'!AL20),"",'C7'!AL20)</f>
        <v/>
      </c>
      <c r="J287" s="80" t="s">
        <v>384</v>
      </c>
      <c r="K287" s="187" t="str">
        <f>IF(AND(ISBLANK('C3'!AE20),$L$287&lt;&gt;"Z"),"",'C3'!AE20)</f>
        <v/>
      </c>
      <c r="L287" s="187" t="str">
        <f>IF(ISBLANK('C3'!AF20),"",'C3'!AF20)</f>
        <v/>
      </c>
      <c r="M287" s="77" t="str">
        <f t="shared" si="5"/>
        <v>OK</v>
      </c>
      <c r="N287" s="78"/>
    </row>
    <row r="288" spans="1:14" hidden="1">
      <c r="A288" s="79" t="s">
        <v>2587</v>
      </c>
      <c r="B288" s="185" t="s">
        <v>871</v>
      </c>
      <c r="C288" s="186" t="s">
        <v>335</v>
      </c>
      <c r="D288" s="188" t="s">
        <v>410</v>
      </c>
      <c r="E288" s="186" t="s">
        <v>384</v>
      </c>
      <c r="F288" s="186" t="s">
        <v>334</v>
      </c>
      <c r="G288" s="188" t="s">
        <v>408</v>
      </c>
      <c r="H288" s="187" t="str">
        <f>IF(AND(ISBLANK('C7'!AK21),$I$288&lt;&gt;"Z"),"",'C7'!AK21)</f>
        <v/>
      </c>
      <c r="I288" s="187" t="str">
        <f>IF(ISBLANK('C7'!AL21),"",'C7'!AL21)</f>
        <v/>
      </c>
      <c r="J288" s="80" t="s">
        <v>384</v>
      </c>
      <c r="K288" s="187" t="str">
        <f>IF(AND(ISBLANK('C3'!AE21),$L$288&lt;&gt;"Z"),"",'C3'!AE21)</f>
        <v/>
      </c>
      <c r="L288" s="187" t="str">
        <f>IF(ISBLANK('C3'!AF21),"",'C3'!AF21)</f>
        <v/>
      </c>
      <c r="M288" s="77" t="str">
        <f t="shared" si="5"/>
        <v>OK</v>
      </c>
      <c r="N288" s="78"/>
    </row>
    <row r="289" spans="1:14" hidden="1">
      <c r="A289" s="79" t="s">
        <v>2587</v>
      </c>
      <c r="B289" s="185" t="s">
        <v>872</v>
      </c>
      <c r="C289" s="186" t="s">
        <v>335</v>
      </c>
      <c r="D289" s="188" t="s">
        <v>399</v>
      </c>
      <c r="E289" s="186" t="s">
        <v>384</v>
      </c>
      <c r="F289" s="186" t="s">
        <v>334</v>
      </c>
      <c r="G289" s="188" t="s">
        <v>397</v>
      </c>
      <c r="H289" s="187" t="str">
        <f>IF(AND(ISBLANK('C7'!AK22),$I$289&lt;&gt;"Z"),"",'C7'!AK22)</f>
        <v/>
      </c>
      <c r="I289" s="187" t="str">
        <f>IF(ISBLANK('C7'!AL22),"",'C7'!AL22)</f>
        <v/>
      </c>
      <c r="J289" s="80" t="s">
        <v>384</v>
      </c>
      <c r="K289" s="187" t="str">
        <f>IF(AND(ISBLANK('C3'!AE22),$L$289&lt;&gt;"Z"),"",'C3'!AE22)</f>
        <v/>
      </c>
      <c r="L289" s="187" t="str">
        <f>IF(ISBLANK('C3'!AF22),"",'C3'!AF22)</f>
        <v/>
      </c>
      <c r="M289" s="77" t="str">
        <f t="shared" si="5"/>
        <v>OK</v>
      </c>
      <c r="N289" s="78"/>
    </row>
    <row r="290" spans="1:14" hidden="1">
      <c r="A290" s="79" t="s">
        <v>2587</v>
      </c>
      <c r="B290" s="185" t="s">
        <v>873</v>
      </c>
      <c r="C290" s="186" t="s">
        <v>335</v>
      </c>
      <c r="D290" s="188" t="s">
        <v>456</v>
      </c>
      <c r="E290" s="186" t="s">
        <v>384</v>
      </c>
      <c r="F290" s="186" t="s">
        <v>334</v>
      </c>
      <c r="G290" s="188" t="s">
        <v>449</v>
      </c>
      <c r="H290" s="187" t="str">
        <f>IF(AND(ISBLANK('C7'!AK23),$I$290&lt;&gt;"Z"),"",'C7'!AK23)</f>
        <v/>
      </c>
      <c r="I290" s="187" t="str">
        <f>IF(ISBLANK('C7'!AL23),"",'C7'!AL23)</f>
        <v/>
      </c>
      <c r="J290" s="80" t="s">
        <v>384</v>
      </c>
      <c r="K290" s="187" t="str">
        <f>IF(AND(ISBLANK('C3'!AE23),$L$290&lt;&gt;"Z"),"",'C3'!AE23)</f>
        <v/>
      </c>
      <c r="L290" s="187" t="str">
        <f>IF(ISBLANK('C3'!AF23),"",'C3'!AF23)</f>
        <v/>
      </c>
      <c r="M290" s="77" t="str">
        <f t="shared" si="5"/>
        <v>OK</v>
      </c>
      <c r="N290" s="78"/>
    </row>
    <row r="291" spans="1:14" hidden="1">
      <c r="A291" s="79" t="s">
        <v>2587</v>
      </c>
      <c r="B291" s="185" t="s">
        <v>874</v>
      </c>
      <c r="C291" s="186" t="s">
        <v>335</v>
      </c>
      <c r="D291" s="188" t="s">
        <v>875</v>
      </c>
      <c r="E291" s="186" t="s">
        <v>384</v>
      </c>
      <c r="F291" s="186" t="s">
        <v>334</v>
      </c>
      <c r="G291" s="188" t="s">
        <v>790</v>
      </c>
      <c r="H291" s="187" t="str">
        <f>IF(AND(ISBLANK('C7'!AK24),$I$291&lt;&gt;"Z"),"",'C7'!AK24)</f>
        <v/>
      </c>
      <c r="I291" s="187" t="str">
        <f>IF(ISBLANK('C7'!AL24),"",'C7'!AL24)</f>
        <v/>
      </c>
      <c r="J291" s="80" t="s">
        <v>384</v>
      </c>
      <c r="K291" s="187" t="str">
        <f>IF(AND(ISBLANK('C3'!AE24),$L$291&lt;&gt;"Z"),"",'C3'!AE24)</f>
        <v/>
      </c>
      <c r="L291" s="187" t="str">
        <f>IF(ISBLANK('C3'!AF24),"",'C3'!AF24)</f>
        <v/>
      </c>
      <c r="M291" s="77" t="str">
        <f t="shared" si="5"/>
        <v>OK</v>
      </c>
      <c r="N291" s="78"/>
    </row>
    <row r="292" spans="1:14" hidden="1">
      <c r="A292" s="79" t="s">
        <v>2587</v>
      </c>
      <c r="B292" s="185" t="s">
        <v>876</v>
      </c>
      <c r="C292" s="186" t="s">
        <v>335</v>
      </c>
      <c r="D292" s="188" t="s">
        <v>877</v>
      </c>
      <c r="E292" s="186" t="s">
        <v>384</v>
      </c>
      <c r="F292" s="186" t="s">
        <v>334</v>
      </c>
      <c r="G292" s="188" t="s">
        <v>421</v>
      </c>
      <c r="H292" s="187" t="str">
        <f>IF(AND(ISBLANK('C7'!AK25),$I$292&lt;&gt;"Z"),"",'C7'!AK25)</f>
        <v/>
      </c>
      <c r="I292" s="187" t="str">
        <f>IF(ISBLANK('C7'!AL25),"",'C7'!AL25)</f>
        <v/>
      </c>
      <c r="J292" s="80" t="s">
        <v>384</v>
      </c>
      <c r="K292" s="187" t="str">
        <f>IF(AND(ISBLANK('C3'!AE25),$L$292&lt;&gt;"Z"),"",'C3'!AE25)</f>
        <v/>
      </c>
      <c r="L292" s="187" t="str">
        <f>IF(ISBLANK('C3'!AF25),"",'C3'!AF25)</f>
        <v/>
      </c>
      <c r="M292" s="77" t="str">
        <f t="shared" si="5"/>
        <v>OK</v>
      </c>
      <c r="N292" s="78"/>
    </row>
    <row r="293" spans="1:14" hidden="1">
      <c r="A293" s="79" t="s">
        <v>2587</v>
      </c>
      <c r="B293" s="185" t="s">
        <v>878</v>
      </c>
      <c r="C293" s="186" t="s">
        <v>335</v>
      </c>
      <c r="D293" s="188" t="s">
        <v>879</v>
      </c>
      <c r="E293" s="186" t="s">
        <v>384</v>
      </c>
      <c r="F293" s="186" t="s">
        <v>334</v>
      </c>
      <c r="G293" s="188" t="s">
        <v>794</v>
      </c>
      <c r="H293" s="187" t="str">
        <f>IF(AND(ISBLANK('C7'!AK26),$I$293&lt;&gt;"Z"),"",'C7'!AK26)</f>
        <v/>
      </c>
      <c r="I293" s="187" t="str">
        <f>IF(ISBLANK('C7'!AL26),"",'C7'!AL26)</f>
        <v/>
      </c>
      <c r="J293" s="80" t="s">
        <v>384</v>
      </c>
      <c r="K293" s="187" t="str">
        <f>IF(AND(ISBLANK('C3'!AE26),$L$293&lt;&gt;"Z"),"",'C3'!AE26)</f>
        <v/>
      </c>
      <c r="L293" s="187" t="str">
        <f>IF(ISBLANK('C3'!AF26),"",'C3'!AF26)</f>
        <v/>
      </c>
      <c r="M293" s="77" t="str">
        <f t="shared" si="5"/>
        <v>OK</v>
      </c>
      <c r="N293" s="78"/>
    </row>
    <row r="294" spans="1:14" hidden="1">
      <c r="A294" s="79" t="s">
        <v>2587</v>
      </c>
      <c r="B294" s="185" t="s">
        <v>880</v>
      </c>
      <c r="C294" s="186" t="s">
        <v>335</v>
      </c>
      <c r="D294" s="188" t="s">
        <v>881</v>
      </c>
      <c r="E294" s="186" t="s">
        <v>384</v>
      </c>
      <c r="F294" s="186" t="s">
        <v>334</v>
      </c>
      <c r="G294" s="188" t="s">
        <v>797</v>
      </c>
      <c r="H294" s="187" t="str">
        <f>IF(AND(ISBLANK('C7'!AK27),$I$294&lt;&gt;"Z"),"",'C7'!AK27)</f>
        <v/>
      </c>
      <c r="I294" s="187" t="str">
        <f>IF(ISBLANK('C7'!AL27),"",'C7'!AL27)</f>
        <v/>
      </c>
      <c r="J294" s="80" t="s">
        <v>384</v>
      </c>
      <c r="K294" s="187" t="str">
        <f>IF(AND(ISBLANK('C3'!AE27),$L$294&lt;&gt;"Z"),"",'C3'!AE27)</f>
        <v/>
      </c>
      <c r="L294" s="187" t="str">
        <f>IF(ISBLANK('C3'!AF27),"",'C3'!AF27)</f>
        <v/>
      </c>
      <c r="M294" s="77" t="str">
        <f t="shared" si="5"/>
        <v>OK</v>
      </c>
      <c r="N294" s="78"/>
    </row>
    <row r="295" spans="1:14" hidden="1">
      <c r="A295" s="79" t="s">
        <v>2587</v>
      </c>
      <c r="B295" s="185" t="s">
        <v>882</v>
      </c>
      <c r="C295" s="186" t="s">
        <v>335</v>
      </c>
      <c r="D295" s="188" t="s">
        <v>883</v>
      </c>
      <c r="E295" s="186" t="s">
        <v>384</v>
      </c>
      <c r="F295" s="186" t="s">
        <v>334</v>
      </c>
      <c r="G295" s="188" t="s">
        <v>800</v>
      </c>
      <c r="H295" s="187" t="str">
        <f>IF(AND(ISBLANK('C7'!AK28),$I$295&lt;&gt;"Z"),"",'C7'!AK28)</f>
        <v/>
      </c>
      <c r="I295" s="187" t="str">
        <f>IF(ISBLANK('C7'!AL28),"",'C7'!AL28)</f>
        <v/>
      </c>
      <c r="J295" s="80" t="s">
        <v>384</v>
      </c>
      <c r="K295" s="187" t="str">
        <f>IF(AND(ISBLANK('C3'!AE28),$L$295&lt;&gt;"Z"),"",'C3'!AE28)</f>
        <v/>
      </c>
      <c r="L295" s="187" t="str">
        <f>IF(ISBLANK('C3'!AF28),"",'C3'!AF28)</f>
        <v/>
      </c>
      <c r="M295" s="77" t="str">
        <f t="shared" si="5"/>
        <v>OK</v>
      </c>
      <c r="N295" s="78"/>
    </row>
    <row r="296" spans="1:14" hidden="1">
      <c r="A296" s="79" t="s">
        <v>2587</v>
      </c>
      <c r="B296" s="185" t="s">
        <v>884</v>
      </c>
      <c r="C296" s="186" t="s">
        <v>335</v>
      </c>
      <c r="D296" s="188" t="s">
        <v>885</v>
      </c>
      <c r="E296" s="186" t="s">
        <v>384</v>
      </c>
      <c r="F296" s="186" t="s">
        <v>334</v>
      </c>
      <c r="G296" s="188" t="s">
        <v>803</v>
      </c>
      <c r="H296" s="187" t="str">
        <f>IF(AND(ISBLANK('C7'!AK29),$I$296&lt;&gt;"Z"),"",'C7'!AK29)</f>
        <v/>
      </c>
      <c r="I296" s="187" t="str">
        <f>IF(ISBLANK('C7'!AL29),"",'C7'!AL29)</f>
        <v/>
      </c>
      <c r="J296" s="80" t="s">
        <v>384</v>
      </c>
      <c r="K296" s="187" t="str">
        <f>IF(AND(ISBLANK('C3'!AE29),$L$296&lt;&gt;"Z"),"",'C3'!AE29)</f>
        <v/>
      </c>
      <c r="L296" s="187" t="str">
        <f>IF(ISBLANK('C3'!AF29),"",'C3'!AF29)</f>
        <v/>
      </c>
      <c r="M296" s="77" t="str">
        <f t="shared" si="5"/>
        <v>OK</v>
      </c>
      <c r="N296" s="78"/>
    </row>
    <row r="297" spans="1:14" hidden="1">
      <c r="A297" s="79" t="s">
        <v>2587</v>
      </c>
      <c r="B297" s="185" t="s">
        <v>886</v>
      </c>
      <c r="C297" s="186" t="s">
        <v>335</v>
      </c>
      <c r="D297" s="188" t="s">
        <v>887</v>
      </c>
      <c r="E297" s="186" t="s">
        <v>384</v>
      </c>
      <c r="F297" s="186" t="s">
        <v>334</v>
      </c>
      <c r="G297" s="188" t="s">
        <v>806</v>
      </c>
      <c r="H297" s="187" t="str">
        <f>IF(AND(ISBLANK('C7'!AK30),$I$297&lt;&gt;"Z"),"",'C7'!AK30)</f>
        <v/>
      </c>
      <c r="I297" s="187" t="str">
        <f>IF(ISBLANK('C7'!AL30),"",'C7'!AL30)</f>
        <v/>
      </c>
      <c r="J297" s="80" t="s">
        <v>384</v>
      </c>
      <c r="K297" s="187" t="str">
        <f>IF(AND(ISBLANK('C3'!AE30),$L$297&lt;&gt;"Z"),"",'C3'!AE30)</f>
        <v/>
      </c>
      <c r="L297" s="187" t="str">
        <f>IF(ISBLANK('C3'!AF30),"",'C3'!AF30)</f>
        <v/>
      </c>
      <c r="M297" s="77" t="str">
        <f t="shared" si="5"/>
        <v>OK</v>
      </c>
      <c r="N297" s="78"/>
    </row>
    <row r="298" spans="1:14" hidden="1">
      <c r="A298" s="79" t="s">
        <v>2587</v>
      </c>
      <c r="B298" s="185" t="s">
        <v>888</v>
      </c>
      <c r="C298" s="186" t="s">
        <v>335</v>
      </c>
      <c r="D298" s="188" t="s">
        <v>889</v>
      </c>
      <c r="E298" s="186" t="s">
        <v>384</v>
      </c>
      <c r="F298" s="186" t="s">
        <v>334</v>
      </c>
      <c r="G298" s="188" t="s">
        <v>809</v>
      </c>
      <c r="H298" s="187" t="str">
        <f>IF(AND(ISBLANK('C7'!AK31),$I$298&lt;&gt;"Z"),"",'C7'!AK31)</f>
        <v/>
      </c>
      <c r="I298" s="187" t="str">
        <f>IF(ISBLANK('C7'!AL31),"",'C7'!AL31)</f>
        <v/>
      </c>
      <c r="J298" s="80" t="s">
        <v>384</v>
      </c>
      <c r="K298" s="187" t="str">
        <f>IF(AND(ISBLANK('C3'!AE31),$L$298&lt;&gt;"Z"),"",'C3'!AE31)</f>
        <v/>
      </c>
      <c r="L298" s="187" t="str">
        <f>IF(ISBLANK('C3'!AF31),"",'C3'!AF31)</f>
        <v/>
      </c>
      <c r="M298" s="77" t="str">
        <f t="shared" si="5"/>
        <v>OK</v>
      </c>
      <c r="N298" s="78"/>
    </row>
    <row r="299" spans="1:14" hidden="1">
      <c r="A299" s="79" t="s">
        <v>2587</v>
      </c>
      <c r="B299" s="185" t="s">
        <v>890</v>
      </c>
      <c r="C299" s="186" t="s">
        <v>335</v>
      </c>
      <c r="D299" s="188" t="s">
        <v>891</v>
      </c>
      <c r="E299" s="186" t="s">
        <v>384</v>
      </c>
      <c r="F299" s="186" t="s">
        <v>334</v>
      </c>
      <c r="G299" s="188" t="s">
        <v>812</v>
      </c>
      <c r="H299" s="187" t="str">
        <f>IF(AND(ISBLANK('C7'!AK32),$I$299&lt;&gt;"Z"),"",'C7'!AK32)</f>
        <v/>
      </c>
      <c r="I299" s="187" t="str">
        <f>IF(ISBLANK('C7'!AL32),"",'C7'!AL32)</f>
        <v/>
      </c>
      <c r="J299" s="80" t="s">
        <v>384</v>
      </c>
      <c r="K299" s="187" t="str">
        <f>IF(AND(ISBLANK('C3'!AE32),$L$299&lt;&gt;"Z"),"",'C3'!AE32)</f>
        <v/>
      </c>
      <c r="L299" s="187" t="str">
        <f>IF(ISBLANK('C3'!AF32),"",'C3'!AF32)</f>
        <v/>
      </c>
      <c r="M299" s="77" t="str">
        <f t="shared" si="5"/>
        <v>OK</v>
      </c>
      <c r="N299" s="78"/>
    </row>
    <row r="300" spans="1:14" hidden="1">
      <c r="A300" s="79" t="s">
        <v>2587</v>
      </c>
      <c r="B300" s="185" t="s">
        <v>892</v>
      </c>
      <c r="C300" s="186" t="s">
        <v>335</v>
      </c>
      <c r="D300" s="188" t="s">
        <v>893</v>
      </c>
      <c r="E300" s="186" t="s">
        <v>384</v>
      </c>
      <c r="F300" s="186" t="s">
        <v>334</v>
      </c>
      <c r="G300" s="188" t="s">
        <v>815</v>
      </c>
      <c r="H300" s="187" t="str">
        <f>IF(AND(ISBLANK('C7'!AK33),$I$300&lt;&gt;"Z"),"",'C7'!AK33)</f>
        <v/>
      </c>
      <c r="I300" s="187" t="str">
        <f>IF(ISBLANK('C7'!AL33),"",'C7'!AL33)</f>
        <v/>
      </c>
      <c r="J300" s="80" t="s">
        <v>384</v>
      </c>
      <c r="K300" s="187" t="str">
        <f>IF(AND(ISBLANK('C3'!AE33),$L$300&lt;&gt;"Z"),"",'C3'!AE33)</f>
        <v/>
      </c>
      <c r="L300" s="187" t="str">
        <f>IF(ISBLANK('C3'!AF33),"",'C3'!AF33)</f>
        <v/>
      </c>
      <c r="M300" s="77" t="str">
        <f t="shared" ref="M300:M327" si="6">IF(OR(AND(I300="M",AND(L300&lt;&gt;"M",L300&lt;&gt;"X")),AND(I300="X",AND(L300&lt;&gt;"M",L300&lt;&gt;"X",L300&lt;&gt;"W",NOT(AND(AND(ISNUMBER(K300),K300&gt;0),L300="")))),AND(H300=0,ISNUMBER(H300),I300="",L300="Z"),AND(K300="",L300="",AND(OR(ISNUMBER(H300),I300="Z"),OR(AND(H300=0,I300=""),H300=0,H300=""))),AND(OR(L300="",L300="Z"),OR(AND(I300="",H300&lt;&gt;""),I300="W"),OR(NOT(ISNUMBER(K300)),AND(ISNUMBER(H300),K300&lt;H300))),AND(OR(I300="",I300="W"),OR(L300="",L300="W"),AND(ISNUMBER(H300),K300&lt;H300))),"Check","OK")</f>
        <v>OK</v>
      </c>
      <c r="N300" s="78"/>
    </row>
    <row r="301" spans="1:14" hidden="1">
      <c r="A301" s="79" t="s">
        <v>2587</v>
      </c>
      <c r="B301" s="185" t="s">
        <v>894</v>
      </c>
      <c r="C301" s="186" t="s">
        <v>335</v>
      </c>
      <c r="D301" s="188" t="s">
        <v>895</v>
      </c>
      <c r="E301" s="186" t="s">
        <v>384</v>
      </c>
      <c r="F301" s="186" t="s">
        <v>334</v>
      </c>
      <c r="G301" s="188" t="s">
        <v>818</v>
      </c>
      <c r="H301" s="187" t="str">
        <f>IF(AND(ISBLANK('C7'!AK34),$I$301&lt;&gt;"Z"),"",'C7'!AK34)</f>
        <v/>
      </c>
      <c r="I301" s="187" t="str">
        <f>IF(ISBLANK('C7'!AL34),"",'C7'!AL34)</f>
        <v/>
      </c>
      <c r="J301" s="80" t="s">
        <v>384</v>
      </c>
      <c r="K301" s="187" t="str">
        <f>IF(AND(ISBLANK('C3'!AE34),$L$301&lt;&gt;"Z"),"",'C3'!AE34)</f>
        <v/>
      </c>
      <c r="L301" s="187" t="str">
        <f>IF(ISBLANK('C3'!AF34),"",'C3'!AF34)</f>
        <v/>
      </c>
      <c r="M301" s="77" t="str">
        <f t="shared" si="6"/>
        <v>OK</v>
      </c>
      <c r="N301" s="78"/>
    </row>
    <row r="302" spans="1:14" hidden="1">
      <c r="A302" s="79" t="s">
        <v>2587</v>
      </c>
      <c r="B302" s="185" t="s">
        <v>896</v>
      </c>
      <c r="C302" s="186" t="s">
        <v>335</v>
      </c>
      <c r="D302" s="188" t="s">
        <v>897</v>
      </c>
      <c r="E302" s="186" t="s">
        <v>384</v>
      </c>
      <c r="F302" s="186" t="s">
        <v>334</v>
      </c>
      <c r="G302" s="188" t="s">
        <v>821</v>
      </c>
      <c r="H302" s="187" t="str">
        <f>IF(AND(ISBLANK('C7'!AK35),$I$302&lt;&gt;"Z"),"",'C7'!AK35)</f>
        <v/>
      </c>
      <c r="I302" s="187" t="str">
        <f>IF(ISBLANK('C7'!AL35),"",'C7'!AL35)</f>
        <v/>
      </c>
      <c r="J302" s="80" t="s">
        <v>384</v>
      </c>
      <c r="K302" s="187" t="str">
        <f>IF(AND(ISBLANK('C3'!AE35),$L$302&lt;&gt;"Z"),"",'C3'!AE35)</f>
        <v/>
      </c>
      <c r="L302" s="187" t="str">
        <f>IF(ISBLANK('C3'!AF35),"",'C3'!AF35)</f>
        <v/>
      </c>
      <c r="M302" s="77" t="str">
        <f t="shared" si="6"/>
        <v>OK</v>
      </c>
      <c r="N302" s="78"/>
    </row>
    <row r="303" spans="1:14" hidden="1">
      <c r="A303" s="79" t="s">
        <v>2587</v>
      </c>
      <c r="B303" s="185" t="s">
        <v>898</v>
      </c>
      <c r="C303" s="186" t="s">
        <v>335</v>
      </c>
      <c r="D303" s="188" t="s">
        <v>899</v>
      </c>
      <c r="E303" s="186" t="s">
        <v>384</v>
      </c>
      <c r="F303" s="186" t="s">
        <v>334</v>
      </c>
      <c r="G303" s="188" t="s">
        <v>824</v>
      </c>
      <c r="H303" s="187" t="str">
        <f>IF(AND(ISBLANK('C7'!AK36),$I$303&lt;&gt;"Z"),"",'C7'!AK36)</f>
        <v/>
      </c>
      <c r="I303" s="187" t="str">
        <f>IF(ISBLANK('C7'!AL36),"",'C7'!AL36)</f>
        <v/>
      </c>
      <c r="J303" s="80" t="s">
        <v>384</v>
      </c>
      <c r="K303" s="187" t="str">
        <f>IF(AND(ISBLANK('C3'!AE36),$L$303&lt;&gt;"Z"),"",'C3'!AE36)</f>
        <v/>
      </c>
      <c r="L303" s="187" t="str">
        <f>IF(ISBLANK('C3'!AF36),"",'C3'!AF36)</f>
        <v/>
      </c>
      <c r="M303" s="77" t="str">
        <f t="shared" si="6"/>
        <v>OK</v>
      </c>
      <c r="N303" s="78"/>
    </row>
    <row r="304" spans="1:14" hidden="1">
      <c r="A304" s="79" t="s">
        <v>2587</v>
      </c>
      <c r="B304" s="185" t="s">
        <v>900</v>
      </c>
      <c r="C304" s="186" t="s">
        <v>335</v>
      </c>
      <c r="D304" s="188" t="s">
        <v>901</v>
      </c>
      <c r="E304" s="186" t="s">
        <v>384</v>
      </c>
      <c r="F304" s="186" t="s">
        <v>334</v>
      </c>
      <c r="G304" s="188" t="s">
        <v>411</v>
      </c>
      <c r="H304" s="187" t="str">
        <f>IF(AND(ISBLANK('C7'!AK37),$I$304&lt;&gt;"Z"),"",'C7'!AK37)</f>
        <v/>
      </c>
      <c r="I304" s="187" t="str">
        <f>IF(ISBLANK('C7'!AL37),"",'C7'!AL37)</f>
        <v/>
      </c>
      <c r="J304" s="80" t="s">
        <v>384</v>
      </c>
      <c r="K304" s="187" t="str">
        <f>IF(AND(ISBLANK('C3'!AE37),$L$304&lt;&gt;"Z"),"",'C3'!AE37)</f>
        <v/>
      </c>
      <c r="L304" s="187" t="str">
        <f>IF(ISBLANK('C3'!AF37),"",'C3'!AF37)</f>
        <v/>
      </c>
      <c r="M304" s="77" t="str">
        <f t="shared" si="6"/>
        <v>OK</v>
      </c>
      <c r="N304" s="78"/>
    </row>
    <row r="305" spans="1:14" hidden="1">
      <c r="A305" s="79" t="s">
        <v>2587</v>
      </c>
      <c r="B305" s="185" t="s">
        <v>902</v>
      </c>
      <c r="C305" s="186" t="s">
        <v>335</v>
      </c>
      <c r="D305" s="188" t="s">
        <v>903</v>
      </c>
      <c r="E305" s="186" t="s">
        <v>384</v>
      </c>
      <c r="F305" s="186" t="s">
        <v>334</v>
      </c>
      <c r="G305" s="188" t="s">
        <v>828</v>
      </c>
      <c r="H305" s="187" t="str">
        <f>IF(AND(ISBLANK('C7'!AK38),$I$305&lt;&gt;"Z"),"",'C7'!AK38)</f>
        <v/>
      </c>
      <c r="I305" s="187" t="str">
        <f>IF(ISBLANK('C7'!AL38),"",'C7'!AL38)</f>
        <v/>
      </c>
      <c r="J305" s="80" t="s">
        <v>384</v>
      </c>
      <c r="K305" s="187" t="str">
        <f>IF(AND(ISBLANK('C3'!AE38),$L$305&lt;&gt;"Z"),"",'C3'!AE38)</f>
        <v/>
      </c>
      <c r="L305" s="187" t="str">
        <f>IF(ISBLANK('C3'!AF38),"",'C3'!AF38)</f>
        <v/>
      </c>
      <c r="M305" s="77" t="str">
        <f t="shared" si="6"/>
        <v>OK</v>
      </c>
      <c r="N305" s="78"/>
    </row>
    <row r="306" spans="1:14" hidden="1">
      <c r="A306" s="79" t="s">
        <v>2587</v>
      </c>
      <c r="B306" s="185" t="s">
        <v>904</v>
      </c>
      <c r="C306" s="186" t="s">
        <v>335</v>
      </c>
      <c r="D306" s="188" t="s">
        <v>905</v>
      </c>
      <c r="E306" s="186" t="s">
        <v>384</v>
      </c>
      <c r="F306" s="186" t="s">
        <v>334</v>
      </c>
      <c r="G306" s="188" t="s">
        <v>831</v>
      </c>
      <c r="H306" s="187" t="str">
        <f>IF(AND(ISBLANK('C7'!AK39),$I$306&lt;&gt;"Z"),"",'C7'!AK39)</f>
        <v/>
      </c>
      <c r="I306" s="187" t="str">
        <f>IF(ISBLANK('C7'!AL39),"",'C7'!AL39)</f>
        <v/>
      </c>
      <c r="J306" s="80" t="s">
        <v>384</v>
      </c>
      <c r="K306" s="187" t="str">
        <f>IF(AND(ISBLANK('C3'!AE39),$L$306&lt;&gt;"Z"),"",'C3'!AE39)</f>
        <v/>
      </c>
      <c r="L306" s="187" t="str">
        <f>IF(ISBLANK('C3'!AF39),"",'C3'!AF39)</f>
        <v/>
      </c>
      <c r="M306" s="77" t="str">
        <f t="shared" si="6"/>
        <v>OK</v>
      </c>
      <c r="N306" s="78"/>
    </row>
    <row r="307" spans="1:14" hidden="1">
      <c r="A307" s="79" t="s">
        <v>2587</v>
      </c>
      <c r="B307" s="185" t="s">
        <v>906</v>
      </c>
      <c r="C307" s="186" t="s">
        <v>335</v>
      </c>
      <c r="D307" s="188" t="s">
        <v>907</v>
      </c>
      <c r="E307" s="186" t="s">
        <v>384</v>
      </c>
      <c r="F307" s="186" t="s">
        <v>334</v>
      </c>
      <c r="G307" s="188" t="s">
        <v>834</v>
      </c>
      <c r="H307" s="187" t="str">
        <f>IF(AND(ISBLANK('C7'!AK40),$I$307&lt;&gt;"Z"),"",'C7'!AK40)</f>
        <v/>
      </c>
      <c r="I307" s="187" t="str">
        <f>IF(ISBLANK('C7'!AL40),"",'C7'!AL40)</f>
        <v/>
      </c>
      <c r="J307" s="80" t="s">
        <v>384</v>
      </c>
      <c r="K307" s="187" t="str">
        <f>IF(AND(ISBLANK('C3'!AE40),$L$307&lt;&gt;"Z"),"",'C3'!AE40)</f>
        <v/>
      </c>
      <c r="L307" s="187" t="str">
        <f>IF(ISBLANK('C3'!AF40),"",'C3'!AF40)</f>
        <v/>
      </c>
      <c r="M307" s="77" t="str">
        <f t="shared" si="6"/>
        <v>OK</v>
      </c>
      <c r="N307" s="78"/>
    </row>
    <row r="308" spans="1:14" hidden="1">
      <c r="A308" s="79" t="s">
        <v>2587</v>
      </c>
      <c r="B308" s="185" t="s">
        <v>908</v>
      </c>
      <c r="C308" s="186" t="s">
        <v>335</v>
      </c>
      <c r="D308" s="188" t="s">
        <v>909</v>
      </c>
      <c r="E308" s="186" t="s">
        <v>384</v>
      </c>
      <c r="F308" s="186" t="s">
        <v>334</v>
      </c>
      <c r="G308" s="188" t="s">
        <v>837</v>
      </c>
      <c r="H308" s="187" t="str">
        <f>IF(AND(ISBLANK('C7'!AK41),$I$308&lt;&gt;"Z"),"",'C7'!AK41)</f>
        <v/>
      </c>
      <c r="I308" s="187" t="str">
        <f>IF(ISBLANK('C7'!AL41),"",'C7'!AL41)</f>
        <v/>
      </c>
      <c r="J308" s="80" t="s">
        <v>384</v>
      </c>
      <c r="K308" s="187" t="str">
        <f>IF(AND(ISBLANK('C3'!AE41),$L$308&lt;&gt;"Z"),"",'C3'!AE41)</f>
        <v/>
      </c>
      <c r="L308" s="187" t="str">
        <f>IF(ISBLANK('C3'!AF41),"",'C3'!AF41)</f>
        <v/>
      </c>
      <c r="M308" s="77" t="str">
        <f t="shared" si="6"/>
        <v>OK</v>
      </c>
      <c r="N308" s="78"/>
    </row>
    <row r="309" spans="1:14" hidden="1">
      <c r="A309" s="79" t="s">
        <v>2587</v>
      </c>
      <c r="B309" s="185" t="s">
        <v>910</v>
      </c>
      <c r="C309" s="186" t="s">
        <v>335</v>
      </c>
      <c r="D309" s="188" t="s">
        <v>911</v>
      </c>
      <c r="E309" s="186" t="s">
        <v>384</v>
      </c>
      <c r="F309" s="186" t="s">
        <v>334</v>
      </c>
      <c r="G309" s="188" t="s">
        <v>840</v>
      </c>
      <c r="H309" s="187" t="str">
        <f>IF(AND(ISBLANK('C7'!AK42),$I$309&lt;&gt;"Z"),"",'C7'!AK42)</f>
        <v/>
      </c>
      <c r="I309" s="187" t="str">
        <f>IF(ISBLANK('C7'!AL42),"",'C7'!AL42)</f>
        <v/>
      </c>
      <c r="J309" s="80" t="s">
        <v>384</v>
      </c>
      <c r="K309" s="187" t="str">
        <f>IF(AND(ISBLANK('C3'!AE42),$L$309&lt;&gt;"Z"),"",'C3'!AE42)</f>
        <v/>
      </c>
      <c r="L309" s="187" t="str">
        <f>IF(ISBLANK('C3'!AF42),"",'C3'!AF42)</f>
        <v/>
      </c>
      <c r="M309" s="77" t="str">
        <f t="shared" si="6"/>
        <v>OK</v>
      </c>
      <c r="N309" s="78"/>
    </row>
    <row r="310" spans="1:14" hidden="1">
      <c r="A310" s="79" t="s">
        <v>2587</v>
      </c>
      <c r="B310" s="185" t="s">
        <v>912</v>
      </c>
      <c r="C310" s="186" t="s">
        <v>335</v>
      </c>
      <c r="D310" s="188" t="s">
        <v>913</v>
      </c>
      <c r="E310" s="186" t="s">
        <v>384</v>
      </c>
      <c r="F310" s="186" t="s">
        <v>334</v>
      </c>
      <c r="G310" s="188" t="s">
        <v>843</v>
      </c>
      <c r="H310" s="187" t="str">
        <f>IF(AND(ISBLANK('C7'!AK43),$I$310&lt;&gt;"Z"),"",'C7'!AK43)</f>
        <v/>
      </c>
      <c r="I310" s="187" t="str">
        <f>IF(ISBLANK('C7'!AL43),"",'C7'!AL43)</f>
        <v/>
      </c>
      <c r="J310" s="80" t="s">
        <v>384</v>
      </c>
      <c r="K310" s="187" t="str">
        <f>IF(AND(ISBLANK('C3'!AE43),$L$310&lt;&gt;"Z"),"",'C3'!AE43)</f>
        <v/>
      </c>
      <c r="L310" s="187" t="str">
        <f>IF(ISBLANK('C3'!AF43),"",'C3'!AF43)</f>
        <v/>
      </c>
      <c r="M310" s="77" t="str">
        <f t="shared" si="6"/>
        <v>OK</v>
      </c>
      <c r="N310" s="78"/>
    </row>
    <row r="311" spans="1:14" hidden="1">
      <c r="A311" s="79" t="s">
        <v>2587</v>
      </c>
      <c r="B311" s="185" t="s">
        <v>914</v>
      </c>
      <c r="C311" s="186" t="s">
        <v>335</v>
      </c>
      <c r="D311" s="188" t="s">
        <v>915</v>
      </c>
      <c r="E311" s="186" t="s">
        <v>384</v>
      </c>
      <c r="F311" s="186" t="s">
        <v>334</v>
      </c>
      <c r="G311" s="188" t="s">
        <v>846</v>
      </c>
      <c r="H311" s="187" t="str">
        <f>IF(AND(ISBLANK('C7'!AK44),$I$311&lt;&gt;"Z"),"",'C7'!AK44)</f>
        <v/>
      </c>
      <c r="I311" s="187" t="str">
        <f>IF(ISBLANK('C7'!AL44),"",'C7'!AL44)</f>
        <v/>
      </c>
      <c r="J311" s="80" t="s">
        <v>384</v>
      </c>
      <c r="K311" s="187" t="str">
        <f>IF(AND(ISBLANK('C3'!AE44),$L$311&lt;&gt;"Z"),"",'C3'!AE44)</f>
        <v/>
      </c>
      <c r="L311" s="187" t="str">
        <f>IF(ISBLANK('C3'!AF44),"",'C3'!AF44)</f>
        <v/>
      </c>
      <c r="M311" s="77" t="str">
        <f t="shared" si="6"/>
        <v>OK</v>
      </c>
      <c r="N311" s="78"/>
    </row>
    <row r="312" spans="1:14" hidden="1">
      <c r="A312" s="79" t="s">
        <v>2587</v>
      </c>
      <c r="B312" s="185" t="s">
        <v>916</v>
      </c>
      <c r="C312" s="186" t="s">
        <v>335</v>
      </c>
      <c r="D312" s="188" t="s">
        <v>917</v>
      </c>
      <c r="E312" s="186" t="s">
        <v>384</v>
      </c>
      <c r="F312" s="186" t="s">
        <v>334</v>
      </c>
      <c r="G312" s="188" t="s">
        <v>849</v>
      </c>
      <c r="H312" s="187" t="str">
        <f>IF(AND(ISBLANK('C7'!AK45),$I$312&lt;&gt;"Z"),"",'C7'!AK45)</f>
        <v/>
      </c>
      <c r="I312" s="187" t="str">
        <f>IF(ISBLANK('C7'!AL45),"",'C7'!AL45)</f>
        <v/>
      </c>
      <c r="J312" s="80" t="s">
        <v>384</v>
      </c>
      <c r="K312" s="187" t="str">
        <f>IF(AND(ISBLANK('C3'!AE45),$L$312&lt;&gt;"Z"),"",'C3'!AE45)</f>
        <v/>
      </c>
      <c r="L312" s="187" t="str">
        <f>IF(ISBLANK('C3'!AF45),"",'C3'!AF45)</f>
        <v/>
      </c>
      <c r="M312" s="77" t="str">
        <f t="shared" si="6"/>
        <v>OK</v>
      </c>
      <c r="N312" s="78"/>
    </row>
    <row r="313" spans="1:14" hidden="1">
      <c r="A313" s="79" t="s">
        <v>2587</v>
      </c>
      <c r="B313" s="185" t="s">
        <v>918</v>
      </c>
      <c r="C313" s="186" t="s">
        <v>335</v>
      </c>
      <c r="D313" s="188" t="s">
        <v>919</v>
      </c>
      <c r="E313" s="186" t="s">
        <v>384</v>
      </c>
      <c r="F313" s="186" t="s">
        <v>334</v>
      </c>
      <c r="G313" s="188" t="s">
        <v>852</v>
      </c>
      <c r="H313" s="187" t="str">
        <f>IF(AND(ISBLANK('C7'!AK46),$I$313&lt;&gt;"Z"),"",'C7'!AK46)</f>
        <v/>
      </c>
      <c r="I313" s="187" t="str">
        <f>IF(ISBLANK('C7'!AL46),"",'C7'!AL46)</f>
        <v/>
      </c>
      <c r="J313" s="80" t="s">
        <v>384</v>
      </c>
      <c r="K313" s="187" t="str">
        <f>IF(AND(ISBLANK('C3'!AE46),$L$313&lt;&gt;"Z"),"",'C3'!AE46)</f>
        <v/>
      </c>
      <c r="L313" s="187" t="str">
        <f>IF(ISBLANK('C3'!AF46),"",'C3'!AF46)</f>
        <v/>
      </c>
      <c r="M313" s="77" t="str">
        <f t="shared" si="6"/>
        <v>OK</v>
      </c>
      <c r="N313" s="78"/>
    </row>
    <row r="314" spans="1:14" hidden="1">
      <c r="A314" s="79" t="s">
        <v>2587</v>
      </c>
      <c r="B314" s="185" t="s">
        <v>920</v>
      </c>
      <c r="C314" s="186" t="s">
        <v>335</v>
      </c>
      <c r="D314" s="188" t="s">
        <v>921</v>
      </c>
      <c r="E314" s="186" t="s">
        <v>384</v>
      </c>
      <c r="F314" s="186" t="s">
        <v>334</v>
      </c>
      <c r="G314" s="188" t="s">
        <v>855</v>
      </c>
      <c r="H314" s="187" t="str">
        <f>IF(AND(ISBLANK('C7'!AK47),$I$314&lt;&gt;"Z"),"",'C7'!AK47)</f>
        <v/>
      </c>
      <c r="I314" s="187" t="str">
        <f>IF(ISBLANK('C7'!AL47),"",'C7'!AL47)</f>
        <v/>
      </c>
      <c r="J314" s="80" t="s">
        <v>384</v>
      </c>
      <c r="K314" s="187" t="str">
        <f>IF(AND(ISBLANK('C3'!AE47),$L$314&lt;&gt;"Z"),"",'C3'!AE47)</f>
        <v/>
      </c>
      <c r="L314" s="187" t="str">
        <f>IF(ISBLANK('C3'!AF47),"",'C3'!AF47)</f>
        <v/>
      </c>
      <c r="M314" s="77" t="str">
        <f t="shared" si="6"/>
        <v>OK</v>
      </c>
      <c r="N314" s="78"/>
    </row>
    <row r="315" spans="1:14" hidden="1">
      <c r="A315" s="79" t="s">
        <v>2587</v>
      </c>
      <c r="B315" s="185" t="s">
        <v>922</v>
      </c>
      <c r="C315" s="186" t="s">
        <v>335</v>
      </c>
      <c r="D315" s="188" t="s">
        <v>923</v>
      </c>
      <c r="E315" s="186" t="s">
        <v>384</v>
      </c>
      <c r="F315" s="186" t="s">
        <v>334</v>
      </c>
      <c r="G315" s="188" t="s">
        <v>858</v>
      </c>
      <c r="H315" s="187" t="str">
        <f>IF(AND(ISBLANK('C7'!AK48),$I$315&lt;&gt;"Z"),"",'C7'!AK48)</f>
        <v/>
      </c>
      <c r="I315" s="187" t="str">
        <f>IF(ISBLANK('C7'!AL48),"",'C7'!AL48)</f>
        <v/>
      </c>
      <c r="J315" s="80" t="s">
        <v>384</v>
      </c>
      <c r="K315" s="187" t="str">
        <f>IF(AND(ISBLANK('C3'!AE48),$L$315&lt;&gt;"Z"),"",'C3'!AE48)</f>
        <v/>
      </c>
      <c r="L315" s="187" t="str">
        <f>IF(ISBLANK('C3'!AF48),"",'C3'!AF48)</f>
        <v/>
      </c>
      <c r="M315" s="77" t="str">
        <f t="shared" si="6"/>
        <v>OK</v>
      </c>
      <c r="N315" s="78"/>
    </row>
    <row r="316" spans="1:14" hidden="1">
      <c r="A316" s="79" t="s">
        <v>2587</v>
      </c>
      <c r="B316" s="185" t="s">
        <v>924</v>
      </c>
      <c r="C316" s="186" t="s">
        <v>335</v>
      </c>
      <c r="D316" s="188" t="s">
        <v>925</v>
      </c>
      <c r="E316" s="186" t="s">
        <v>384</v>
      </c>
      <c r="F316" s="186" t="s">
        <v>334</v>
      </c>
      <c r="G316" s="188" t="s">
        <v>400</v>
      </c>
      <c r="H316" s="187" t="str">
        <f>IF(AND(ISBLANK('C7'!AK49),$I$316&lt;&gt;"Z"),"",'C7'!AK49)</f>
        <v/>
      </c>
      <c r="I316" s="187" t="str">
        <f>IF(ISBLANK('C7'!AL49),"",'C7'!AL49)</f>
        <v/>
      </c>
      <c r="J316" s="80" t="s">
        <v>384</v>
      </c>
      <c r="K316" s="187" t="str">
        <f>IF(AND(ISBLANK('C3'!AE49),$L$316&lt;&gt;"Z"),"",'C3'!AE49)</f>
        <v/>
      </c>
      <c r="L316" s="187" t="str">
        <f>IF(ISBLANK('C3'!AF49),"",'C3'!AF49)</f>
        <v/>
      </c>
      <c r="M316" s="77" t="str">
        <f t="shared" si="6"/>
        <v>OK</v>
      </c>
      <c r="N316" s="78"/>
    </row>
    <row r="317" spans="1:14" hidden="1">
      <c r="A317" s="79" t="s">
        <v>2587</v>
      </c>
      <c r="B317" s="185" t="s">
        <v>926</v>
      </c>
      <c r="C317" s="186" t="s">
        <v>336</v>
      </c>
      <c r="D317" s="188" t="s">
        <v>87</v>
      </c>
      <c r="E317" s="186" t="s">
        <v>384</v>
      </c>
      <c r="F317" s="186" t="s">
        <v>336</v>
      </c>
      <c r="G317" s="188" t="s">
        <v>391</v>
      </c>
      <c r="H317" s="187" t="str">
        <f>IF(AND(ISBLANK('C8'!Y22),$I$317&lt;&gt;"Z"),"",'C8'!Y22)</f>
        <v/>
      </c>
      <c r="I317" s="187" t="str">
        <f>IF(ISBLANK('C8'!Z22),"",'C8'!Z22)</f>
        <v/>
      </c>
      <c r="J317" s="80" t="s">
        <v>384</v>
      </c>
      <c r="K317" s="187" t="str">
        <f>IF(AND(ISBLANK('C8'!V22),$L$317&lt;&gt;"Z"),"",'C8'!V22)</f>
        <v/>
      </c>
      <c r="L317" s="187" t="str">
        <f>IF(ISBLANK('C8'!W22),"",'C8'!W22)</f>
        <v/>
      </c>
      <c r="M317" s="77" t="str">
        <f t="shared" si="6"/>
        <v>OK</v>
      </c>
      <c r="N317" s="78"/>
    </row>
    <row r="318" spans="1:14" hidden="1">
      <c r="A318" s="79" t="s">
        <v>2588</v>
      </c>
      <c r="B318" s="185" t="s">
        <v>2201</v>
      </c>
      <c r="C318" s="186" t="s">
        <v>336</v>
      </c>
      <c r="D318" s="188" t="s">
        <v>423</v>
      </c>
      <c r="E318" s="186" t="s">
        <v>384</v>
      </c>
      <c r="F318" s="186" t="s">
        <v>336</v>
      </c>
      <c r="G318" s="188" t="s">
        <v>385</v>
      </c>
      <c r="H318" s="187" t="str">
        <f>IF(AND(ISBLANK('C8'!Y14),$I$318&lt;&gt;"Z"),"",'C8'!Y14)</f>
        <v/>
      </c>
      <c r="I318" s="187" t="str">
        <f>IF(ISBLANK('C8'!Z14),"",'C8'!Z14)</f>
        <v/>
      </c>
      <c r="J318" s="80" t="s">
        <v>384</v>
      </c>
      <c r="K318" s="187" t="str">
        <f>IF(AND(ISBLANK('C8'!V14),$L$318&lt;&gt;"Z"),"",'C8'!V14)</f>
        <v/>
      </c>
      <c r="L318" s="187" t="str">
        <f>IF(ISBLANK('C8'!W14),"",'C8'!W14)</f>
        <v/>
      </c>
      <c r="M318" s="77" t="str">
        <f t="shared" si="6"/>
        <v>OK</v>
      </c>
      <c r="N318" s="78"/>
    </row>
    <row r="319" spans="1:14" hidden="1">
      <c r="A319" s="79" t="s">
        <v>2588</v>
      </c>
      <c r="B319" s="185" t="s">
        <v>2202</v>
      </c>
      <c r="C319" s="186" t="s">
        <v>336</v>
      </c>
      <c r="D319" s="188" t="s">
        <v>352</v>
      </c>
      <c r="E319" s="186" t="s">
        <v>384</v>
      </c>
      <c r="F319" s="186" t="s">
        <v>336</v>
      </c>
      <c r="G319" s="188" t="s">
        <v>461</v>
      </c>
      <c r="H319" s="187" t="str">
        <f>IF(AND(ISBLANK('C8'!Y15),$I$319&lt;&gt;"Z"),"",'C8'!Y15)</f>
        <v/>
      </c>
      <c r="I319" s="187" t="str">
        <f>IF(ISBLANK('C8'!Z15),"",'C8'!Z15)</f>
        <v/>
      </c>
      <c r="J319" s="80" t="s">
        <v>384</v>
      </c>
      <c r="K319" s="187" t="str">
        <f>IF(AND(ISBLANK('C8'!V15),$L$319&lt;&gt;"Z"),"",'C8'!V15)</f>
        <v/>
      </c>
      <c r="L319" s="187" t="str">
        <f>IF(ISBLANK('C8'!W15),"",'C8'!W15)</f>
        <v/>
      </c>
      <c r="M319" s="77" t="str">
        <f t="shared" si="6"/>
        <v>OK</v>
      </c>
      <c r="N319" s="78"/>
    </row>
    <row r="320" spans="1:14" hidden="1">
      <c r="A320" s="79" t="s">
        <v>2588</v>
      </c>
      <c r="B320" s="185" t="s">
        <v>2203</v>
      </c>
      <c r="C320" s="186" t="s">
        <v>336</v>
      </c>
      <c r="D320" s="188" t="s">
        <v>81</v>
      </c>
      <c r="E320" s="186" t="s">
        <v>384</v>
      </c>
      <c r="F320" s="186" t="s">
        <v>336</v>
      </c>
      <c r="G320" s="188" t="s">
        <v>463</v>
      </c>
      <c r="H320" s="187" t="str">
        <f>IF(AND(ISBLANK('C8'!Y16),$I$320&lt;&gt;"Z"),"",'C8'!Y16)</f>
        <v/>
      </c>
      <c r="I320" s="187" t="str">
        <f>IF(ISBLANK('C8'!Z16),"",'C8'!Z16)</f>
        <v/>
      </c>
      <c r="J320" s="80" t="s">
        <v>384</v>
      </c>
      <c r="K320" s="187" t="str">
        <f>IF(AND(ISBLANK('C8'!V16),$L$320&lt;&gt;"Z"),"",'C8'!V16)</f>
        <v/>
      </c>
      <c r="L320" s="187" t="str">
        <f>IF(ISBLANK('C8'!W16),"",'C8'!W16)</f>
        <v/>
      </c>
      <c r="M320" s="77" t="str">
        <f t="shared" si="6"/>
        <v>OK</v>
      </c>
      <c r="N320" s="78"/>
    </row>
    <row r="321" spans="1:14" hidden="1">
      <c r="A321" s="79" t="s">
        <v>2588</v>
      </c>
      <c r="B321" s="185" t="s">
        <v>2204</v>
      </c>
      <c r="C321" s="186" t="s">
        <v>336</v>
      </c>
      <c r="D321" s="188" t="s">
        <v>82</v>
      </c>
      <c r="E321" s="186" t="s">
        <v>384</v>
      </c>
      <c r="F321" s="186" t="s">
        <v>336</v>
      </c>
      <c r="G321" s="188" t="s">
        <v>481</v>
      </c>
      <c r="H321" s="187" t="str">
        <f>IF(AND(ISBLANK('C8'!Y17),$I$321&lt;&gt;"Z"),"",'C8'!Y17)</f>
        <v/>
      </c>
      <c r="I321" s="187" t="str">
        <f>IF(ISBLANK('C8'!Z17),"",'C8'!Z17)</f>
        <v/>
      </c>
      <c r="J321" s="80" t="s">
        <v>384</v>
      </c>
      <c r="K321" s="187" t="str">
        <f>IF(AND(ISBLANK('C8'!V17),$L$321&lt;&gt;"Z"),"",'C8'!V17)</f>
        <v/>
      </c>
      <c r="L321" s="187" t="str">
        <f>IF(ISBLANK('C8'!W17),"",'C8'!W17)</f>
        <v/>
      </c>
      <c r="M321" s="77" t="str">
        <f t="shared" si="6"/>
        <v>OK</v>
      </c>
      <c r="N321" s="78"/>
    </row>
    <row r="322" spans="1:14" hidden="1">
      <c r="A322" s="79" t="s">
        <v>2588</v>
      </c>
      <c r="B322" s="185" t="s">
        <v>2205</v>
      </c>
      <c r="C322" s="186" t="s">
        <v>336</v>
      </c>
      <c r="D322" s="188" t="s">
        <v>83</v>
      </c>
      <c r="E322" s="186" t="s">
        <v>384</v>
      </c>
      <c r="F322" s="186" t="s">
        <v>336</v>
      </c>
      <c r="G322" s="188" t="s">
        <v>483</v>
      </c>
      <c r="H322" s="187" t="str">
        <f>IF(AND(ISBLANK('C8'!Y18),$I$322&lt;&gt;"Z"),"",'C8'!Y18)</f>
        <v/>
      </c>
      <c r="I322" s="187" t="str">
        <f>IF(ISBLANK('C8'!Z18),"",'C8'!Z18)</f>
        <v/>
      </c>
      <c r="J322" s="80" t="s">
        <v>384</v>
      </c>
      <c r="K322" s="187" t="str">
        <f>IF(AND(ISBLANK('C8'!V18),$L$322&lt;&gt;"Z"),"",'C8'!V18)</f>
        <v/>
      </c>
      <c r="L322" s="187" t="str">
        <f>IF(ISBLANK('C8'!W18),"",'C8'!W18)</f>
        <v/>
      </c>
      <c r="M322" s="77" t="str">
        <f t="shared" si="6"/>
        <v>OK</v>
      </c>
      <c r="N322" s="78"/>
    </row>
    <row r="323" spans="1:14" hidden="1">
      <c r="A323" s="79" t="s">
        <v>2588</v>
      </c>
      <c r="B323" s="185" t="s">
        <v>2206</v>
      </c>
      <c r="C323" s="186" t="s">
        <v>336</v>
      </c>
      <c r="D323" s="188" t="s">
        <v>84</v>
      </c>
      <c r="E323" s="186" t="s">
        <v>384</v>
      </c>
      <c r="F323" s="186" t="s">
        <v>336</v>
      </c>
      <c r="G323" s="188" t="s">
        <v>485</v>
      </c>
      <c r="H323" s="187" t="str">
        <f>IF(AND(ISBLANK('C8'!Y19),$I$323&lt;&gt;"Z"),"",'C8'!Y19)</f>
        <v/>
      </c>
      <c r="I323" s="187" t="str">
        <f>IF(ISBLANK('C8'!Z19),"",'C8'!Z19)</f>
        <v/>
      </c>
      <c r="J323" s="80" t="s">
        <v>384</v>
      </c>
      <c r="K323" s="187" t="str">
        <f>IF(AND(ISBLANK('C8'!V19),$L$323&lt;&gt;"Z"),"",'C8'!V19)</f>
        <v/>
      </c>
      <c r="L323" s="187" t="str">
        <f>IF(ISBLANK('C8'!W19),"",'C8'!W19)</f>
        <v/>
      </c>
      <c r="M323" s="77" t="str">
        <f t="shared" si="6"/>
        <v>OK</v>
      </c>
      <c r="N323" s="78"/>
    </row>
    <row r="324" spans="1:14" hidden="1">
      <c r="A324" s="79" t="s">
        <v>2588</v>
      </c>
      <c r="B324" s="185" t="s">
        <v>2207</v>
      </c>
      <c r="C324" s="186" t="s">
        <v>336</v>
      </c>
      <c r="D324" s="188" t="s">
        <v>85</v>
      </c>
      <c r="E324" s="186" t="s">
        <v>384</v>
      </c>
      <c r="F324" s="186" t="s">
        <v>336</v>
      </c>
      <c r="G324" s="188" t="s">
        <v>413</v>
      </c>
      <c r="H324" s="187" t="str">
        <f>IF(AND(ISBLANK('C8'!Y20),$I$324&lt;&gt;"Z"),"",'C8'!Y20)</f>
        <v/>
      </c>
      <c r="I324" s="187" t="str">
        <f>IF(ISBLANK('C8'!Z20),"",'C8'!Z20)</f>
        <v/>
      </c>
      <c r="J324" s="80" t="s">
        <v>384</v>
      </c>
      <c r="K324" s="187" t="str">
        <f>IF(AND(ISBLANK('C8'!V20),$L$324&lt;&gt;"Z"),"",'C8'!V20)</f>
        <v/>
      </c>
      <c r="L324" s="187" t="str">
        <f>IF(ISBLANK('C8'!W20),"",'C8'!W20)</f>
        <v/>
      </c>
      <c r="M324" s="77" t="str">
        <f t="shared" si="6"/>
        <v>OK</v>
      </c>
      <c r="N324" s="78"/>
    </row>
    <row r="325" spans="1:14" hidden="1">
      <c r="A325" s="79" t="s">
        <v>2588</v>
      </c>
      <c r="B325" s="185" t="s">
        <v>2208</v>
      </c>
      <c r="C325" s="186" t="s">
        <v>336</v>
      </c>
      <c r="D325" s="188" t="s">
        <v>86</v>
      </c>
      <c r="E325" s="186" t="s">
        <v>384</v>
      </c>
      <c r="F325" s="186" t="s">
        <v>336</v>
      </c>
      <c r="G325" s="188" t="s">
        <v>402</v>
      </c>
      <c r="H325" s="187" t="str">
        <f>IF(AND(ISBLANK('C8'!Y21),$I$325&lt;&gt;"Z"),"",'C8'!Y21)</f>
        <v/>
      </c>
      <c r="I325" s="187" t="str">
        <f>IF(ISBLANK('C8'!Z21),"",'C8'!Z21)</f>
        <v/>
      </c>
      <c r="J325" s="80" t="s">
        <v>384</v>
      </c>
      <c r="K325" s="187" t="str">
        <f>IF(AND(ISBLANK('C8'!V21),$L$325&lt;&gt;"Z"),"",'C8'!V21)</f>
        <v/>
      </c>
      <c r="L325" s="187" t="str">
        <f>IF(ISBLANK('C8'!W21),"",'C8'!W21)</f>
        <v/>
      </c>
      <c r="M325" s="77" t="str">
        <f t="shared" si="6"/>
        <v>OK</v>
      </c>
      <c r="N325" s="78"/>
    </row>
    <row r="326" spans="1:14" hidden="1">
      <c r="A326" s="79" t="s">
        <v>2588</v>
      </c>
      <c r="B326" s="185" t="s">
        <v>926</v>
      </c>
      <c r="C326" s="186" t="s">
        <v>336</v>
      </c>
      <c r="D326" s="188" t="s">
        <v>87</v>
      </c>
      <c r="E326" s="186" t="s">
        <v>384</v>
      </c>
      <c r="F326" s="186" t="s">
        <v>336</v>
      </c>
      <c r="G326" s="188" t="s">
        <v>391</v>
      </c>
      <c r="H326" s="187" t="str">
        <f>IF(AND(ISBLANK('C8'!Y22),$I$326&lt;&gt;"Z"),"",'C8'!Y22)</f>
        <v/>
      </c>
      <c r="I326" s="187" t="str">
        <f>IF(ISBLANK('C8'!Z22),"",'C8'!Z22)</f>
        <v/>
      </c>
      <c r="J326" s="80" t="s">
        <v>384</v>
      </c>
      <c r="K326" s="187" t="str">
        <f>IF(AND(ISBLANK('C8'!V22),$L$326&lt;&gt;"Z"),"",'C8'!V22)</f>
        <v/>
      </c>
      <c r="L326" s="187" t="str">
        <f>IF(ISBLANK('C8'!W22),"",'C8'!W22)</f>
        <v/>
      </c>
      <c r="M326" s="77" t="str">
        <f t="shared" si="6"/>
        <v>OK</v>
      </c>
      <c r="N326" s="78"/>
    </row>
    <row r="327" spans="1:14" hidden="1">
      <c r="A327" s="79" t="s">
        <v>2588</v>
      </c>
      <c r="B327" s="185" t="s">
        <v>2209</v>
      </c>
      <c r="C327" s="186" t="s">
        <v>336</v>
      </c>
      <c r="D327" s="188" t="s">
        <v>88</v>
      </c>
      <c r="E327" s="186" t="s">
        <v>384</v>
      </c>
      <c r="F327" s="186" t="s">
        <v>336</v>
      </c>
      <c r="G327" s="188" t="s">
        <v>451</v>
      </c>
      <c r="H327" s="187" t="str">
        <f>IF(AND(ISBLANK('C8'!Y23),$I$327&lt;&gt;"Z"),"",'C8'!Y23)</f>
        <v/>
      </c>
      <c r="I327" s="187" t="str">
        <f>IF(ISBLANK('C8'!Z23),"",'C8'!Z23)</f>
        <v/>
      </c>
      <c r="J327" s="80" t="s">
        <v>384</v>
      </c>
      <c r="K327" s="187" t="str">
        <f>IF(AND(ISBLANK('C8'!V23),$L$327&lt;&gt;"Z"),"",'C8'!V23)</f>
        <v/>
      </c>
      <c r="L327" s="187" t="str">
        <f>IF(ISBLANK('C8'!W23),"",'C8'!W23)</f>
        <v/>
      </c>
      <c r="M327" s="77" t="str">
        <f t="shared" si="6"/>
        <v>OK</v>
      </c>
      <c r="N327" s="78"/>
    </row>
    <row r="328" spans="1:14" hidden="1">
      <c r="A328" s="79" t="s">
        <v>2589</v>
      </c>
      <c r="B328" s="185" t="s">
        <v>1201</v>
      </c>
      <c r="C328" s="186" t="s">
        <v>76</v>
      </c>
      <c r="D328" s="188" t="s">
        <v>1202</v>
      </c>
      <c r="E328" s="186" t="s">
        <v>383</v>
      </c>
      <c r="F328" s="186" t="s">
        <v>76</v>
      </c>
      <c r="G328" s="188" t="s">
        <v>463</v>
      </c>
      <c r="H328" s="187" t="str">
        <f>IF(OR(AND('C2'!V14="",'C2'!W14=""),AND('C2'!V15="",'C2'!W15=""),AND('C2'!W14="X",'C2'!W15="X"),OR('C2'!W14="M",'C2'!W15="M")),"",SUM('C2'!V14,'C2'!V15))</f>
        <v/>
      </c>
      <c r="I328" s="187" t="str">
        <f>IF(AND(AND('C2'!W14="X",'C2'!W15="X"),SUM('C2'!V14,'C2'!V15)=0,ISNUMBER('C2'!V16)),"",IF(OR('C2'!W14="M",'C2'!W15="M"),"M",IF(AND('C2'!W14='C2'!W15,OR('C2'!W14="X",'C2'!W14="W",'C2'!W14="Z")),UPPER('C2'!W14),"")))</f>
        <v/>
      </c>
      <c r="J328" s="80" t="s">
        <v>383</v>
      </c>
      <c r="K328" s="187" t="str">
        <f>IF(AND(ISBLANK('C2'!V16),$L$328&lt;&gt;"Z"),"",'C2'!V16)</f>
        <v/>
      </c>
      <c r="L328" s="187" t="str">
        <f>IF(ISBLANK('C2'!W16),"",'C2'!W16)</f>
        <v/>
      </c>
      <c r="M328" s="77" t="str">
        <f t="shared" ref="M328:M391" si="7">IF(AND(ISNUMBER(H328),ISNUMBER(K328)),IF(OR(ROUND(H328,0)&lt;&gt;ROUND(K328,0),I328&lt;&gt;L328),"Check","OK"),IF(OR(AND(H328&lt;&gt;K328,I328&lt;&gt;"Z",L328&lt;&gt;"Z"),I328&lt;&gt;L328),"Check","OK"))</f>
        <v>OK</v>
      </c>
      <c r="N328" s="78"/>
    </row>
    <row r="329" spans="1:14" hidden="1">
      <c r="A329" s="79" t="s">
        <v>2589</v>
      </c>
      <c r="B329" s="185" t="s">
        <v>1203</v>
      </c>
      <c r="C329" s="186" t="s">
        <v>76</v>
      </c>
      <c r="D329" s="188" t="s">
        <v>1204</v>
      </c>
      <c r="E329" s="186" t="s">
        <v>383</v>
      </c>
      <c r="F329" s="186" t="s">
        <v>76</v>
      </c>
      <c r="G329" s="188" t="s">
        <v>485</v>
      </c>
      <c r="H329" s="187" t="str">
        <f>IF(OR(AND('C2'!V17="",'C2'!W17=""),AND('C2'!V18="",'C2'!W18=""),AND('C2'!W17="X",'C2'!W18="X"),OR('C2'!W17="M",'C2'!W18="M")),"",SUM('C2'!V17,'C2'!V18))</f>
        <v/>
      </c>
      <c r="I329" s="187" t="str">
        <f>IF(AND(AND('C2'!W17="X",'C2'!W18="X"),SUM('C2'!V17,'C2'!V18)=0,ISNUMBER('C2'!V19)),"",IF(OR('C2'!W17="M",'C2'!W18="M"),"M",IF(AND('C2'!W17='C2'!W18,OR('C2'!W17="X",'C2'!W17="W",'C2'!W17="Z")),UPPER('C2'!W17),"")))</f>
        <v/>
      </c>
      <c r="J329" s="80" t="s">
        <v>383</v>
      </c>
      <c r="K329" s="187" t="str">
        <f>IF(AND(ISBLANK('C2'!V19),$L$329&lt;&gt;"Z"),"",'C2'!V19)</f>
        <v/>
      </c>
      <c r="L329" s="187" t="str">
        <f>IF(ISBLANK('C2'!W19),"",'C2'!W19)</f>
        <v/>
      </c>
      <c r="M329" s="77" t="str">
        <f t="shared" si="7"/>
        <v>OK</v>
      </c>
      <c r="N329" s="78"/>
    </row>
    <row r="330" spans="1:14" hidden="1">
      <c r="A330" s="79" t="s">
        <v>2589</v>
      </c>
      <c r="B330" s="185" t="s">
        <v>1205</v>
      </c>
      <c r="C330" s="186" t="s">
        <v>76</v>
      </c>
      <c r="D330" s="188" t="s">
        <v>1206</v>
      </c>
      <c r="E330" s="186" t="s">
        <v>383</v>
      </c>
      <c r="F330" s="186" t="s">
        <v>76</v>
      </c>
      <c r="G330" s="188" t="s">
        <v>413</v>
      </c>
      <c r="H330" s="187" t="str">
        <f>IF(OR(AND('C2'!V14="",'C2'!W14=""),AND('C2'!V17="",'C2'!W17=""),AND('C2'!W14="X",'C2'!W17="X"),OR('C2'!W14="M",'C2'!W17="M")),"",SUM('C2'!V14,'C2'!V17))</f>
        <v/>
      </c>
      <c r="I330" s="187" t="str">
        <f>IF(AND(AND('C2'!W14="X",'C2'!W17="X"),SUM('C2'!V14,'C2'!V17)=0,ISNUMBER('C2'!V20)),"",IF(OR('C2'!W14="M",'C2'!W17="M"),"M",IF(AND('C2'!W14='C2'!W17,OR('C2'!W14="X",'C2'!W14="W",'C2'!W14="Z")),UPPER('C2'!W14),"")))</f>
        <v/>
      </c>
      <c r="J330" s="80" t="s">
        <v>383</v>
      </c>
      <c r="K330" s="187" t="str">
        <f>IF(AND(ISBLANK('C2'!V20),$L$330&lt;&gt;"Z"),"",'C2'!V20)</f>
        <v/>
      </c>
      <c r="L330" s="187" t="str">
        <f>IF(ISBLANK('C2'!W20),"",'C2'!W20)</f>
        <v/>
      </c>
      <c r="M330" s="77" t="str">
        <f t="shared" si="7"/>
        <v>OK</v>
      </c>
      <c r="N330" s="78"/>
    </row>
    <row r="331" spans="1:14" hidden="1">
      <c r="A331" s="79" t="s">
        <v>2589</v>
      </c>
      <c r="B331" s="185" t="s">
        <v>1207</v>
      </c>
      <c r="C331" s="186" t="s">
        <v>76</v>
      </c>
      <c r="D331" s="188" t="s">
        <v>1208</v>
      </c>
      <c r="E331" s="186" t="s">
        <v>383</v>
      </c>
      <c r="F331" s="186" t="s">
        <v>76</v>
      </c>
      <c r="G331" s="188" t="s">
        <v>402</v>
      </c>
      <c r="H331" s="187" t="str">
        <f>IF(OR(AND('C2'!V15="",'C2'!W15=""),AND('C2'!V18="",'C2'!W18=""),AND('C2'!W15="X",'C2'!W18="X"),OR('C2'!W15="M",'C2'!W18="M")),"",SUM('C2'!V15,'C2'!V18))</f>
        <v/>
      </c>
      <c r="I331" s="187" t="str">
        <f>IF(AND(AND('C2'!W15="X",'C2'!W18="X"),SUM('C2'!V15,'C2'!V18)=0,ISNUMBER('C2'!V21)),"",IF(OR('C2'!W15="M",'C2'!W18="M"),"M",IF(AND('C2'!W15='C2'!W18,OR('C2'!W15="X",'C2'!W15="W",'C2'!W15="Z")),UPPER('C2'!W15),"")))</f>
        <v/>
      </c>
      <c r="J331" s="80" t="s">
        <v>383</v>
      </c>
      <c r="K331" s="187" t="str">
        <f>IF(AND(ISBLANK('C2'!V21),$L$331&lt;&gt;"Z"),"",'C2'!V21)</f>
        <v/>
      </c>
      <c r="L331" s="187" t="str">
        <f>IF(ISBLANK('C2'!W21),"",'C2'!W21)</f>
        <v/>
      </c>
      <c r="M331" s="77" t="str">
        <f t="shared" si="7"/>
        <v>OK</v>
      </c>
      <c r="N331" s="78"/>
    </row>
    <row r="332" spans="1:14" hidden="1">
      <c r="A332" s="79" t="s">
        <v>2589</v>
      </c>
      <c r="B332" s="185" t="s">
        <v>1209</v>
      </c>
      <c r="C332" s="186" t="s">
        <v>76</v>
      </c>
      <c r="D332" s="188" t="s">
        <v>1210</v>
      </c>
      <c r="E332" s="186" t="s">
        <v>383</v>
      </c>
      <c r="F332" s="186" t="s">
        <v>76</v>
      </c>
      <c r="G332" s="188" t="s">
        <v>391</v>
      </c>
      <c r="H332" s="187" t="str">
        <f>IF(OR(AND('C2'!V16="",'C2'!W16=""),AND('C2'!V19="",'C2'!W19=""),AND('C2'!W16="X",'C2'!W19="X"),OR('C2'!W16="M",'C2'!W19="M")),"",SUM('C2'!V16,'C2'!V19))</f>
        <v/>
      </c>
      <c r="I332" s="187" t="str">
        <f>IF(AND(AND('C2'!W16="X",'C2'!W19="X"),SUM('C2'!V16,'C2'!V19)=0,ISNUMBER('C2'!V22)),"",IF(OR('C2'!W16="M",'C2'!W19="M"),"M",IF(AND('C2'!W16='C2'!W19,OR('C2'!W16="X",'C2'!W16="W",'C2'!W16="Z")),UPPER('C2'!W16),"")))</f>
        <v/>
      </c>
      <c r="J332" s="80" t="s">
        <v>383</v>
      </c>
      <c r="K332" s="187" t="str">
        <f>IF(AND(ISBLANK('C2'!V22),$L$332&lt;&gt;"Z"),"",'C2'!V22)</f>
        <v/>
      </c>
      <c r="L332" s="187" t="str">
        <f>IF(ISBLANK('C2'!W22),"",'C2'!W22)</f>
        <v/>
      </c>
      <c r="M332" s="77" t="str">
        <f t="shared" si="7"/>
        <v>OK</v>
      </c>
      <c r="N332" s="78"/>
    </row>
    <row r="333" spans="1:14" hidden="1">
      <c r="A333" s="79" t="s">
        <v>2589</v>
      </c>
      <c r="B333" s="185" t="s">
        <v>1211</v>
      </c>
      <c r="C333" s="186" t="s">
        <v>76</v>
      </c>
      <c r="D333" s="188" t="s">
        <v>1212</v>
      </c>
      <c r="E333" s="186" t="s">
        <v>383</v>
      </c>
      <c r="F333" s="186" t="s">
        <v>76</v>
      </c>
      <c r="G333" s="188" t="s">
        <v>81</v>
      </c>
      <c r="H333" s="187" t="str">
        <f>IF(OR(AND('C2'!Y14="",'C2'!Z14=""),AND('C2'!Y15="",'C2'!Z15=""),AND('C2'!Z14="X",'C2'!Z15="X"),OR('C2'!Z14="M",'C2'!Z15="M")),"",SUM('C2'!Y14,'C2'!Y15))</f>
        <v/>
      </c>
      <c r="I333" s="187" t="str">
        <f>IF(AND(AND('C2'!Z14="X",'C2'!Z15="X"),SUM('C2'!Y14,'C2'!Y15)=0,ISNUMBER('C2'!Y16)),"",IF(OR('C2'!Z14="M",'C2'!Z15="M"),"M",IF(AND('C2'!Z14='C2'!Z15,OR('C2'!Z14="X",'C2'!Z14="W",'C2'!Z14="Z")),UPPER('C2'!Z14),"")))</f>
        <v/>
      </c>
      <c r="J333" s="80" t="s">
        <v>383</v>
      </c>
      <c r="K333" s="187" t="str">
        <f>IF(AND(ISBLANK('C2'!Y16),$L$333&lt;&gt;"Z"),"",'C2'!Y16)</f>
        <v/>
      </c>
      <c r="L333" s="187" t="str">
        <f>IF(ISBLANK('C2'!Z16),"",'C2'!Z16)</f>
        <v/>
      </c>
      <c r="M333" s="77" t="str">
        <f t="shared" si="7"/>
        <v>OK</v>
      </c>
      <c r="N333" s="78"/>
    </row>
    <row r="334" spans="1:14" hidden="1">
      <c r="A334" s="79" t="s">
        <v>2589</v>
      </c>
      <c r="B334" s="185" t="s">
        <v>1213</v>
      </c>
      <c r="C334" s="186" t="s">
        <v>76</v>
      </c>
      <c r="D334" s="188" t="s">
        <v>1214</v>
      </c>
      <c r="E334" s="186" t="s">
        <v>383</v>
      </c>
      <c r="F334" s="186" t="s">
        <v>76</v>
      </c>
      <c r="G334" s="188" t="s">
        <v>84</v>
      </c>
      <c r="H334" s="187" t="str">
        <f>IF(OR(AND('C2'!Y17="",'C2'!Z17=""),AND('C2'!Y18="",'C2'!Z18=""),AND('C2'!Z17="X",'C2'!Z18="X"),OR('C2'!Z17="M",'C2'!Z18="M")),"",SUM('C2'!Y17,'C2'!Y18))</f>
        <v/>
      </c>
      <c r="I334" s="187" t="str">
        <f>IF(AND(AND('C2'!Z17="X",'C2'!Z18="X"),SUM('C2'!Y17,'C2'!Y18)=0,ISNUMBER('C2'!Y19)),"",IF(OR('C2'!Z17="M",'C2'!Z18="M"),"M",IF(AND('C2'!Z17='C2'!Z18,OR('C2'!Z17="X",'C2'!Z17="W",'C2'!Z17="Z")),UPPER('C2'!Z17),"")))</f>
        <v/>
      </c>
      <c r="J334" s="80" t="s">
        <v>383</v>
      </c>
      <c r="K334" s="187" t="str">
        <f>IF(AND(ISBLANK('C2'!Y19),$L$334&lt;&gt;"Z"),"",'C2'!Y19)</f>
        <v/>
      </c>
      <c r="L334" s="187" t="str">
        <f>IF(ISBLANK('C2'!Z19),"",'C2'!Z19)</f>
        <v/>
      </c>
      <c r="M334" s="77" t="str">
        <f t="shared" si="7"/>
        <v>OK</v>
      </c>
      <c r="N334" s="78"/>
    </row>
    <row r="335" spans="1:14" hidden="1">
      <c r="A335" s="79" t="s">
        <v>2589</v>
      </c>
      <c r="B335" s="185" t="s">
        <v>1215</v>
      </c>
      <c r="C335" s="186" t="s">
        <v>76</v>
      </c>
      <c r="D335" s="188" t="s">
        <v>1216</v>
      </c>
      <c r="E335" s="186" t="s">
        <v>383</v>
      </c>
      <c r="F335" s="186" t="s">
        <v>76</v>
      </c>
      <c r="G335" s="188" t="s">
        <v>85</v>
      </c>
      <c r="H335" s="187" t="str">
        <f>IF(OR(AND('C2'!Y14="",'C2'!Z14=""),AND('C2'!Y17="",'C2'!Z17=""),AND('C2'!Z14="X",'C2'!Z17="X"),OR('C2'!Z14="M",'C2'!Z17="M")),"",SUM('C2'!Y14,'C2'!Y17))</f>
        <v/>
      </c>
      <c r="I335" s="187" t="str">
        <f>IF(AND(AND('C2'!Z14="X",'C2'!Z17="X"),SUM('C2'!Y14,'C2'!Y17)=0,ISNUMBER('C2'!Y20)),"",IF(OR('C2'!Z14="M",'C2'!Z17="M"),"M",IF(AND('C2'!Z14='C2'!Z17,OR('C2'!Z14="X",'C2'!Z14="W",'C2'!Z14="Z")),UPPER('C2'!Z14),"")))</f>
        <v/>
      </c>
      <c r="J335" s="80" t="s">
        <v>383</v>
      </c>
      <c r="K335" s="187" t="str">
        <f>IF(AND(ISBLANK('C2'!Y20),$L$335&lt;&gt;"Z"),"",'C2'!Y20)</f>
        <v/>
      </c>
      <c r="L335" s="187" t="str">
        <f>IF(ISBLANK('C2'!Z20),"",'C2'!Z20)</f>
        <v/>
      </c>
      <c r="M335" s="77" t="str">
        <f t="shared" si="7"/>
        <v>OK</v>
      </c>
      <c r="N335" s="78"/>
    </row>
    <row r="336" spans="1:14" hidden="1">
      <c r="A336" s="79" t="s">
        <v>2589</v>
      </c>
      <c r="B336" s="185" t="s">
        <v>1217</v>
      </c>
      <c r="C336" s="186" t="s">
        <v>76</v>
      </c>
      <c r="D336" s="188" t="s">
        <v>1218</v>
      </c>
      <c r="E336" s="186" t="s">
        <v>383</v>
      </c>
      <c r="F336" s="186" t="s">
        <v>76</v>
      </c>
      <c r="G336" s="188" t="s">
        <v>86</v>
      </c>
      <c r="H336" s="187" t="str">
        <f>IF(OR(AND('C2'!Y15="",'C2'!Z15=""),AND('C2'!Y18="",'C2'!Z18=""),AND('C2'!Z15="X",'C2'!Z18="X"),OR('C2'!Z15="M",'C2'!Z18="M")),"",SUM('C2'!Y15,'C2'!Y18))</f>
        <v/>
      </c>
      <c r="I336" s="187" t="str">
        <f>IF(AND(AND('C2'!Z15="X",'C2'!Z18="X"),SUM('C2'!Y15,'C2'!Y18)=0,ISNUMBER('C2'!Y21)),"",IF(OR('C2'!Z15="M",'C2'!Z18="M"),"M",IF(AND('C2'!Z15='C2'!Z18,OR('C2'!Z15="X",'C2'!Z15="W",'C2'!Z15="Z")),UPPER('C2'!Z15),"")))</f>
        <v/>
      </c>
      <c r="J336" s="80" t="s">
        <v>383</v>
      </c>
      <c r="K336" s="187" t="str">
        <f>IF(AND(ISBLANK('C2'!Y21),$L$336&lt;&gt;"Z"),"",'C2'!Y21)</f>
        <v/>
      </c>
      <c r="L336" s="187" t="str">
        <f>IF(ISBLANK('C2'!Z21),"",'C2'!Z21)</f>
        <v/>
      </c>
      <c r="M336" s="77" t="str">
        <f t="shared" si="7"/>
        <v>OK</v>
      </c>
      <c r="N336" s="78"/>
    </row>
    <row r="337" spans="1:14" hidden="1">
      <c r="A337" s="79" t="s">
        <v>2589</v>
      </c>
      <c r="B337" s="185" t="s">
        <v>1219</v>
      </c>
      <c r="C337" s="186" t="s">
        <v>76</v>
      </c>
      <c r="D337" s="188" t="s">
        <v>1220</v>
      </c>
      <c r="E337" s="186" t="s">
        <v>383</v>
      </c>
      <c r="F337" s="186" t="s">
        <v>76</v>
      </c>
      <c r="G337" s="188" t="s">
        <v>87</v>
      </c>
      <c r="H337" s="187" t="str">
        <f>IF(OR(AND('C2'!Y16="",'C2'!Z16=""),AND('C2'!Y19="",'C2'!Z19=""),AND('C2'!Z16="X",'C2'!Z19="X"),OR('C2'!Z16="M",'C2'!Z19="M")),"",SUM('C2'!Y16,'C2'!Y19))</f>
        <v/>
      </c>
      <c r="I337" s="187" t="str">
        <f>IF(AND(AND('C2'!Z16="X",'C2'!Z19="X"),SUM('C2'!Y16,'C2'!Y19)=0,ISNUMBER('C2'!Y22)),"",IF(OR('C2'!Z16="M",'C2'!Z19="M"),"M",IF(AND('C2'!Z16='C2'!Z19,OR('C2'!Z16="X",'C2'!Z16="W",'C2'!Z16="Z")),UPPER('C2'!Z16),"")))</f>
        <v/>
      </c>
      <c r="J337" s="80" t="s">
        <v>383</v>
      </c>
      <c r="K337" s="187" t="str">
        <f>IF(AND(ISBLANK('C2'!Y22),$L$337&lt;&gt;"Z"),"",'C2'!Y22)</f>
        <v/>
      </c>
      <c r="L337" s="187" t="str">
        <f>IF(ISBLANK('C2'!Z22),"",'C2'!Z22)</f>
        <v/>
      </c>
      <c r="M337" s="77" t="str">
        <f t="shared" si="7"/>
        <v>OK</v>
      </c>
      <c r="N337" s="78"/>
    </row>
    <row r="338" spans="1:14" hidden="1">
      <c r="A338" s="79" t="s">
        <v>2589</v>
      </c>
      <c r="B338" s="185" t="s">
        <v>1221</v>
      </c>
      <c r="C338" s="186" t="s">
        <v>76</v>
      </c>
      <c r="D338" s="188" t="s">
        <v>1222</v>
      </c>
      <c r="E338" s="186" t="s">
        <v>383</v>
      </c>
      <c r="F338" s="186" t="s">
        <v>76</v>
      </c>
      <c r="G338" s="188" t="s">
        <v>425</v>
      </c>
      <c r="H338" s="187" t="str">
        <f>IF(OR(AND('C2'!AB14="",'C2'!AC14=""),AND('C2'!AB15="",'C2'!AC15=""),AND('C2'!AC14="X",'C2'!AC15="X"),OR('C2'!AC14="M",'C2'!AC15="M")),"",SUM('C2'!AB14,'C2'!AB15))</f>
        <v/>
      </c>
      <c r="I338" s="187" t="str">
        <f>IF(AND(AND('C2'!AC14="X",'C2'!AC15="X"),SUM('C2'!AB14,'C2'!AB15)=0,ISNUMBER('C2'!AB16)),"",IF(OR('C2'!AC14="M",'C2'!AC15="M"),"M",IF(AND('C2'!AC14='C2'!AC15,OR('C2'!AC14="X",'C2'!AC14="W",'C2'!AC14="Z")),UPPER('C2'!AC14),"")))</f>
        <v/>
      </c>
      <c r="J338" s="80" t="s">
        <v>383</v>
      </c>
      <c r="K338" s="187" t="str">
        <f>IF(AND(ISBLANK('C2'!AB16),$L$338&lt;&gt;"Z"),"",'C2'!AB16)</f>
        <v/>
      </c>
      <c r="L338" s="187" t="str">
        <f>IF(ISBLANK('C2'!AC16),"",'C2'!AC16)</f>
        <v/>
      </c>
      <c r="M338" s="77" t="str">
        <f t="shared" si="7"/>
        <v>OK</v>
      </c>
      <c r="N338" s="78"/>
    </row>
    <row r="339" spans="1:14" hidden="1">
      <c r="A339" s="79" t="s">
        <v>2589</v>
      </c>
      <c r="B339" s="185" t="s">
        <v>1223</v>
      </c>
      <c r="C339" s="186" t="s">
        <v>76</v>
      </c>
      <c r="D339" s="188" t="s">
        <v>1224</v>
      </c>
      <c r="E339" s="186" t="s">
        <v>383</v>
      </c>
      <c r="F339" s="186" t="s">
        <v>76</v>
      </c>
      <c r="G339" s="188" t="s">
        <v>428</v>
      </c>
      <c r="H339" s="187" t="str">
        <f>IF(OR(AND('C2'!AB17="",'C2'!AC17=""),AND('C2'!AB18="",'C2'!AC18=""),AND('C2'!AC17="X",'C2'!AC18="X"),OR('C2'!AC17="M",'C2'!AC18="M")),"",SUM('C2'!AB17,'C2'!AB18))</f>
        <v/>
      </c>
      <c r="I339" s="187" t="str">
        <f>IF(AND(AND('C2'!AC17="X",'C2'!AC18="X"),SUM('C2'!AB17,'C2'!AB18)=0,ISNUMBER('C2'!AB19)),"",IF(OR('C2'!AC17="M",'C2'!AC18="M"),"M",IF(AND('C2'!AC17='C2'!AC18,OR('C2'!AC17="X",'C2'!AC17="W",'C2'!AC17="Z")),UPPER('C2'!AC17),"")))</f>
        <v/>
      </c>
      <c r="J339" s="80" t="s">
        <v>383</v>
      </c>
      <c r="K339" s="187" t="str">
        <f>IF(AND(ISBLANK('C2'!AB19),$L$339&lt;&gt;"Z"),"",'C2'!AB19)</f>
        <v/>
      </c>
      <c r="L339" s="187" t="str">
        <f>IF(ISBLANK('C2'!AC19),"",'C2'!AC19)</f>
        <v/>
      </c>
      <c r="M339" s="77" t="str">
        <f t="shared" si="7"/>
        <v>OK</v>
      </c>
      <c r="N339" s="78"/>
    </row>
    <row r="340" spans="1:14" hidden="1">
      <c r="A340" s="79" t="s">
        <v>2589</v>
      </c>
      <c r="B340" s="185" t="s">
        <v>1225</v>
      </c>
      <c r="C340" s="186" t="s">
        <v>76</v>
      </c>
      <c r="D340" s="188" t="s">
        <v>1226</v>
      </c>
      <c r="E340" s="186" t="s">
        <v>383</v>
      </c>
      <c r="F340" s="186" t="s">
        <v>76</v>
      </c>
      <c r="G340" s="188" t="s">
        <v>429</v>
      </c>
      <c r="H340" s="187" t="str">
        <f>IF(OR(AND('C2'!AB14="",'C2'!AC14=""),AND('C2'!AB17="",'C2'!AC17=""),AND('C2'!AC14="X",'C2'!AC17="X"),OR('C2'!AC14="M",'C2'!AC17="M")),"",SUM('C2'!AB14,'C2'!AB17))</f>
        <v/>
      </c>
      <c r="I340" s="187" t="str">
        <f>IF(AND(AND('C2'!AC14="X",'C2'!AC17="X"),SUM('C2'!AB14,'C2'!AB17)=0,ISNUMBER('C2'!AB20)),"",IF(OR('C2'!AC14="M",'C2'!AC17="M"),"M",IF(AND('C2'!AC14='C2'!AC17,OR('C2'!AC14="X",'C2'!AC14="W",'C2'!AC14="Z")),UPPER('C2'!AC14),"")))</f>
        <v/>
      </c>
      <c r="J340" s="80" t="s">
        <v>383</v>
      </c>
      <c r="K340" s="187" t="str">
        <f>IF(AND(ISBLANK('C2'!AB20),$L$340&lt;&gt;"Z"),"",'C2'!AB20)</f>
        <v/>
      </c>
      <c r="L340" s="187" t="str">
        <f>IF(ISBLANK('C2'!AC20),"",'C2'!AC20)</f>
        <v/>
      </c>
      <c r="M340" s="77" t="str">
        <f t="shared" si="7"/>
        <v>OK</v>
      </c>
      <c r="N340" s="78"/>
    </row>
    <row r="341" spans="1:14" hidden="1">
      <c r="A341" s="79" t="s">
        <v>2589</v>
      </c>
      <c r="B341" s="185" t="s">
        <v>1227</v>
      </c>
      <c r="C341" s="186" t="s">
        <v>76</v>
      </c>
      <c r="D341" s="188" t="s">
        <v>1228</v>
      </c>
      <c r="E341" s="186" t="s">
        <v>383</v>
      </c>
      <c r="F341" s="186" t="s">
        <v>76</v>
      </c>
      <c r="G341" s="188" t="s">
        <v>430</v>
      </c>
      <c r="H341" s="187" t="str">
        <f>IF(OR(AND('C2'!AB15="",'C2'!AC15=""),AND('C2'!AB18="",'C2'!AC18=""),AND('C2'!AC15="X",'C2'!AC18="X"),OR('C2'!AC15="M",'C2'!AC18="M")),"",SUM('C2'!AB15,'C2'!AB18))</f>
        <v/>
      </c>
      <c r="I341" s="187" t="str">
        <f>IF(AND(AND('C2'!AC15="X",'C2'!AC18="X"),SUM('C2'!AB15,'C2'!AB18)=0,ISNUMBER('C2'!AB21)),"",IF(OR('C2'!AC15="M",'C2'!AC18="M"),"M",IF(AND('C2'!AC15='C2'!AC18,OR('C2'!AC15="X",'C2'!AC15="W",'C2'!AC15="Z")),UPPER('C2'!AC15),"")))</f>
        <v/>
      </c>
      <c r="J341" s="80" t="s">
        <v>383</v>
      </c>
      <c r="K341" s="187" t="str">
        <f>IF(AND(ISBLANK('C2'!AB21),$L$341&lt;&gt;"Z"),"",'C2'!AB21)</f>
        <v/>
      </c>
      <c r="L341" s="187" t="str">
        <f>IF(ISBLANK('C2'!AC21),"",'C2'!AC21)</f>
        <v/>
      </c>
      <c r="M341" s="77" t="str">
        <f t="shared" si="7"/>
        <v>OK</v>
      </c>
      <c r="N341" s="78"/>
    </row>
    <row r="342" spans="1:14" hidden="1">
      <c r="A342" s="79" t="s">
        <v>2589</v>
      </c>
      <c r="B342" s="185" t="s">
        <v>1229</v>
      </c>
      <c r="C342" s="186" t="s">
        <v>76</v>
      </c>
      <c r="D342" s="188" t="s">
        <v>1230</v>
      </c>
      <c r="E342" s="186" t="s">
        <v>383</v>
      </c>
      <c r="F342" s="186" t="s">
        <v>76</v>
      </c>
      <c r="G342" s="188" t="s">
        <v>431</v>
      </c>
      <c r="H342" s="187" t="str">
        <f>IF(OR(AND('C2'!AB16="",'C2'!AC16=""),AND('C2'!AB19="",'C2'!AC19=""),AND('C2'!AC16="X",'C2'!AC19="X"),OR('C2'!AC16="M",'C2'!AC19="M")),"",SUM('C2'!AB16,'C2'!AB19))</f>
        <v/>
      </c>
      <c r="I342" s="187" t="str">
        <f>IF(AND(AND('C2'!AC16="X",'C2'!AC19="X"),SUM('C2'!AB16,'C2'!AB19)=0,ISNUMBER('C2'!AB22)),"",IF(OR('C2'!AC16="M",'C2'!AC19="M"),"M",IF(AND('C2'!AC16='C2'!AC19,OR('C2'!AC16="X",'C2'!AC16="W",'C2'!AC16="Z")),UPPER('C2'!AC16),"")))</f>
        <v/>
      </c>
      <c r="J342" s="80" t="s">
        <v>383</v>
      </c>
      <c r="K342" s="187" t="str">
        <f>IF(AND(ISBLANK('C2'!AB22),$L$342&lt;&gt;"Z"),"",'C2'!AB22)</f>
        <v/>
      </c>
      <c r="L342" s="187" t="str">
        <f>IF(ISBLANK('C2'!AC22),"",'C2'!AC22)</f>
        <v/>
      </c>
      <c r="M342" s="77" t="str">
        <f t="shared" si="7"/>
        <v>OK</v>
      </c>
      <c r="N342" s="78"/>
    </row>
    <row r="343" spans="1:14" hidden="1">
      <c r="A343" s="79" t="s">
        <v>2589</v>
      </c>
      <c r="B343" s="185" t="s">
        <v>1231</v>
      </c>
      <c r="C343" s="186" t="s">
        <v>76</v>
      </c>
      <c r="D343" s="188" t="s">
        <v>1232</v>
      </c>
      <c r="E343" s="186" t="s">
        <v>383</v>
      </c>
      <c r="F343" s="186" t="s">
        <v>76</v>
      </c>
      <c r="G343" s="188" t="s">
        <v>438</v>
      </c>
      <c r="H343" s="187" t="str">
        <f>IF(OR(AND('C2'!AE14="",'C2'!AF14=""),AND('C2'!AE15="",'C2'!AF15=""),AND('C2'!AF14="X",'C2'!AF15="X"),OR('C2'!AF14="M",'C2'!AF15="M")),"",SUM('C2'!AE14,'C2'!AE15))</f>
        <v/>
      </c>
      <c r="I343" s="187" t="str">
        <f>IF(AND(AND('C2'!AF14="X",'C2'!AF15="X"),SUM('C2'!AE14,'C2'!AE15)=0,ISNUMBER('C2'!AE16)),"",IF(OR('C2'!AF14="M",'C2'!AF15="M"),"M",IF(AND('C2'!AF14='C2'!AF15,OR('C2'!AF14="X",'C2'!AF14="W",'C2'!AF14="Z")),UPPER('C2'!AF14),"")))</f>
        <v/>
      </c>
      <c r="J343" s="80" t="s">
        <v>383</v>
      </c>
      <c r="K343" s="187" t="str">
        <f>IF(AND(ISBLANK('C2'!AE16),$L$343&lt;&gt;"Z"),"",'C2'!AE16)</f>
        <v/>
      </c>
      <c r="L343" s="187" t="str">
        <f>IF(ISBLANK('C2'!AF16),"",'C2'!AF16)</f>
        <v/>
      </c>
      <c r="M343" s="77" t="str">
        <f t="shared" si="7"/>
        <v>OK</v>
      </c>
      <c r="N343" s="78"/>
    </row>
    <row r="344" spans="1:14" hidden="1">
      <c r="A344" s="79" t="s">
        <v>2589</v>
      </c>
      <c r="B344" s="185" t="s">
        <v>1233</v>
      </c>
      <c r="C344" s="186" t="s">
        <v>76</v>
      </c>
      <c r="D344" s="188" t="s">
        <v>1234</v>
      </c>
      <c r="E344" s="186" t="s">
        <v>383</v>
      </c>
      <c r="F344" s="186" t="s">
        <v>76</v>
      </c>
      <c r="G344" s="188" t="s">
        <v>444</v>
      </c>
      <c r="H344" s="187" t="str">
        <f>IF(OR(AND('C2'!AE17="",'C2'!AF17=""),AND('C2'!AE18="",'C2'!AF18=""),AND('C2'!AF17="X",'C2'!AF18="X"),OR('C2'!AF17="M",'C2'!AF18="M")),"",SUM('C2'!AE17,'C2'!AE18))</f>
        <v/>
      </c>
      <c r="I344" s="187" t="str">
        <f>IF(AND(AND('C2'!AF17="X",'C2'!AF18="X"),SUM('C2'!AE17,'C2'!AE18)=0,ISNUMBER('C2'!AE19)),"",IF(OR('C2'!AF17="M",'C2'!AF18="M"),"M",IF(AND('C2'!AF17='C2'!AF18,OR('C2'!AF17="X",'C2'!AF17="W",'C2'!AF17="Z")),UPPER('C2'!AF17),"")))</f>
        <v/>
      </c>
      <c r="J344" s="80" t="s">
        <v>383</v>
      </c>
      <c r="K344" s="187" t="str">
        <f>IF(AND(ISBLANK('C2'!AE19),$L$344&lt;&gt;"Z"),"",'C2'!AE19)</f>
        <v/>
      </c>
      <c r="L344" s="187" t="str">
        <f>IF(ISBLANK('C2'!AF19),"",'C2'!AF19)</f>
        <v/>
      </c>
      <c r="M344" s="77" t="str">
        <f t="shared" si="7"/>
        <v>OK</v>
      </c>
      <c r="N344" s="78"/>
    </row>
    <row r="345" spans="1:14" hidden="1">
      <c r="A345" s="79" t="s">
        <v>2589</v>
      </c>
      <c r="B345" s="185" t="s">
        <v>1235</v>
      </c>
      <c r="C345" s="186" t="s">
        <v>76</v>
      </c>
      <c r="D345" s="188" t="s">
        <v>1236</v>
      </c>
      <c r="E345" s="186" t="s">
        <v>383</v>
      </c>
      <c r="F345" s="186" t="s">
        <v>76</v>
      </c>
      <c r="G345" s="188" t="s">
        <v>418</v>
      </c>
      <c r="H345" s="187" t="str">
        <f>IF(OR(AND('C2'!AE14="",'C2'!AF14=""),AND('C2'!AE17="",'C2'!AF17=""),AND('C2'!AF14="X",'C2'!AF17="X"),OR('C2'!AF14="M",'C2'!AF17="M")),"",SUM('C2'!AE14,'C2'!AE17))</f>
        <v/>
      </c>
      <c r="I345" s="187" t="str">
        <f>IF(AND(AND('C2'!AF14="X",'C2'!AF17="X"),SUM('C2'!AE14,'C2'!AE17)=0,ISNUMBER('C2'!AE20)),"",IF(OR('C2'!AF14="M",'C2'!AF17="M"),"M",IF(AND('C2'!AF14='C2'!AF17,OR('C2'!AF14="X",'C2'!AF14="W",'C2'!AF14="Z")),UPPER('C2'!AF14),"")))</f>
        <v/>
      </c>
      <c r="J345" s="80" t="s">
        <v>383</v>
      </c>
      <c r="K345" s="187" t="str">
        <f>IF(AND(ISBLANK('C2'!AE20),$L$345&lt;&gt;"Z"),"",'C2'!AE20)</f>
        <v/>
      </c>
      <c r="L345" s="187" t="str">
        <f>IF(ISBLANK('C2'!AF20),"",'C2'!AF20)</f>
        <v/>
      </c>
      <c r="M345" s="77" t="str">
        <f t="shared" si="7"/>
        <v>OK</v>
      </c>
      <c r="N345" s="78"/>
    </row>
    <row r="346" spans="1:14" hidden="1">
      <c r="A346" s="79" t="s">
        <v>2589</v>
      </c>
      <c r="B346" s="185" t="s">
        <v>1237</v>
      </c>
      <c r="C346" s="186" t="s">
        <v>76</v>
      </c>
      <c r="D346" s="188" t="s">
        <v>1238</v>
      </c>
      <c r="E346" s="186" t="s">
        <v>383</v>
      </c>
      <c r="F346" s="186" t="s">
        <v>76</v>
      </c>
      <c r="G346" s="188" t="s">
        <v>408</v>
      </c>
      <c r="H346" s="187" t="str">
        <f>IF(OR(AND('C2'!AE15="",'C2'!AF15=""),AND('C2'!AE18="",'C2'!AF18=""),AND('C2'!AF15="X",'C2'!AF18="X"),OR('C2'!AF15="M",'C2'!AF18="M")),"",SUM('C2'!AE15,'C2'!AE18))</f>
        <v/>
      </c>
      <c r="I346" s="187" t="str">
        <f>IF(AND(AND('C2'!AF15="X",'C2'!AF18="X"),SUM('C2'!AE15,'C2'!AE18)=0,ISNUMBER('C2'!AE21)),"",IF(OR('C2'!AF15="M",'C2'!AF18="M"),"M",IF(AND('C2'!AF15='C2'!AF18,OR('C2'!AF15="X",'C2'!AF15="W",'C2'!AF15="Z")),UPPER('C2'!AF15),"")))</f>
        <v/>
      </c>
      <c r="J346" s="80" t="s">
        <v>383</v>
      </c>
      <c r="K346" s="187" t="str">
        <f>IF(AND(ISBLANK('C2'!AE21),$L$346&lt;&gt;"Z"),"",'C2'!AE21)</f>
        <v/>
      </c>
      <c r="L346" s="187" t="str">
        <f>IF(ISBLANK('C2'!AF21),"",'C2'!AF21)</f>
        <v/>
      </c>
      <c r="M346" s="77" t="str">
        <f t="shared" si="7"/>
        <v>OK</v>
      </c>
      <c r="N346" s="78"/>
    </row>
    <row r="347" spans="1:14" hidden="1">
      <c r="A347" s="79" t="s">
        <v>2589</v>
      </c>
      <c r="B347" s="185" t="s">
        <v>1239</v>
      </c>
      <c r="C347" s="186" t="s">
        <v>76</v>
      </c>
      <c r="D347" s="188" t="s">
        <v>1240</v>
      </c>
      <c r="E347" s="186" t="s">
        <v>383</v>
      </c>
      <c r="F347" s="186" t="s">
        <v>76</v>
      </c>
      <c r="G347" s="188" t="s">
        <v>397</v>
      </c>
      <c r="H347" s="187" t="str">
        <f>IF(OR(AND('C2'!AE16="",'C2'!AF16=""),AND('C2'!AE19="",'C2'!AF19=""),AND('C2'!AF16="X",'C2'!AF19="X"),OR('C2'!AF16="M",'C2'!AF19="M")),"",SUM('C2'!AE16,'C2'!AE19))</f>
        <v/>
      </c>
      <c r="I347" s="187" t="str">
        <f>IF(AND(AND('C2'!AF16="X",'C2'!AF19="X"),SUM('C2'!AE16,'C2'!AE19)=0,ISNUMBER('C2'!AE22)),"",IF(OR('C2'!AF16="M",'C2'!AF19="M"),"M",IF(AND('C2'!AF16='C2'!AF19,OR('C2'!AF16="X",'C2'!AF16="W",'C2'!AF16="Z")),UPPER('C2'!AF16),"")))</f>
        <v/>
      </c>
      <c r="J347" s="80" t="s">
        <v>383</v>
      </c>
      <c r="K347" s="187" t="str">
        <f>IF(AND(ISBLANK('C2'!AE22),$L$347&lt;&gt;"Z"),"",'C2'!AE22)</f>
        <v/>
      </c>
      <c r="L347" s="187" t="str">
        <f>IF(ISBLANK('C2'!AF22),"",'C2'!AF22)</f>
        <v/>
      </c>
      <c r="M347" s="77" t="str">
        <f t="shared" si="7"/>
        <v>OK</v>
      </c>
      <c r="N347" s="78"/>
    </row>
    <row r="348" spans="1:14" hidden="1">
      <c r="A348" s="79" t="s">
        <v>2589</v>
      </c>
      <c r="B348" s="185" t="s">
        <v>1241</v>
      </c>
      <c r="C348" s="186" t="s">
        <v>76</v>
      </c>
      <c r="D348" s="188" t="s">
        <v>1242</v>
      </c>
      <c r="E348" s="186" t="s">
        <v>383</v>
      </c>
      <c r="F348" s="186" t="s">
        <v>76</v>
      </c>
      <c r="G348" s="188" t="s">
        <v>437</v>
      </c>
      <c r="H348" s="187" t="str">
        <f>IF(OR(AND('C2'!AH14="",'C2'!AI14=""),AND('C2'!AH15="",'C2'!AI15=""),AND('C2'!AI14="X",'C2'!AI15="X"),OR('C2'!AI14="M",'C2'!AI15="M")),"",SUM('C2'!AH14,'C2'!AH15))</f>
        <v/>
      </c>
      <c r="I348" s="187" t="str">
        <f>IF(AND(AND('C2'!AI14="X",'C2'!AI15="X"),SUM('C2'!AH14,'C2'!AH15)=0,ISNUMBER('C2'!AH16)),"",IF(OR('C2'!AI14="M",'C2'!AI15="M"),"M",IF(AND('C2'!AI14='C2'!AI15,OR('C2'!AI14="X",'C2'!AI14="W",'C2'!AI14="Z")),UPPER('C2'!AI14),"")))</f>
        <v/>
      </c>
      <c r="J348" s="80" t="s">
        <v>383</v>
      </c>
      <c r="K348" s="187" t="str">
        <f>IF(AND(ISBLANK('C2'!AH16),$L$348&lt;&gt;"Z"),"",'C2'!AH16)</f>
        <v/>
      </c>
      <c r="L348" s="187" t="str">
        <f>IF(ISBLANK('C2'!AI16),"",'C2'!AI16)</f>
        <v/>
      </c>
      <c r="M348" s="77" t="str">
        <f t="shared" si="7"/>
        <v>OK</v>
      </c>
      <c r="N348" s="78"/>
    </row>
    <row r="349" spans="1:14" hidden="1">
      <c r="A349" s="79" t="s">
        <v>2589</v>
      </c>
      <c r="B349" s="185" t="s">
        <v>1243</v>
      </c>
      <c r="C349" s="186" t="s">
        <v>76</v>
      </c>
      <c r="D349" s="188" t="s">
        <v>1244</v>
      </c>
      <c r="E349" s="186" t="s">
        <v>383</v>
      </c>
      <c r="F349" s="186" t="s">
        <v>76</v>
      </c>
      <c r="G349" s="188" t="s">
        <v>443</v>
      </c>
      <c r="H349" s="187" t="str">
        <f>IF(OR(AND('C2'!AH17="",'C2'!AI17=""),AND('C2'!AH18="",'C2'!AI18=""),AND('C2'!AI17="X",'C2'!AI18="X"),OR('C2'!AI17="M",'C2'!AI18="M")),"",SUM('C2'!AH17,'C2'!AH18))</f>
        <v/>
      </c>
      <c r="I349" s="187" t="str">
        <f>IF(AND(AND('C2'!AI17="X",'C2'!AI18="X"),SUM('C2'!AH17,'C2'!AH18)=0,ISNUMBER('C2'!AH19)),"",IF(OR('C2'!AI17="M",'C2'!AI18="M"),"M",IF(AND('C2'!AI17='C2'!AI18,OR('C2'!AI17="X",'C2'!AI17="W",'C2'!AI17="Z")),UPPER('C2'!AI17),"")))</f>
        <v/>
      </c>
      <c r="J349" s="80" t="s">
        <v>383</v>
      </c>
      <c r="K349" s="187" t="str">
        <f>IF(AND(ISBLANK('C2'!AH19),$L$349&lt;&gt;"Z"),"",'C2'!AH19)</f>
        <v/>
      </c>
      <c r="L349" s="187" t="str">
        <f>IF(ISBLANK('C2'!AI19),"",'C2'!AI19)</f>
        <v/>
      </c>
      <c r="M349" s="77" t="str">
        <f t="shared" si="7"/>
        <v>OK</v>
      </c>
      <c r="N349" s="78"/>
    </row>
    <row r="350" spans="1:14" hidden="1">
      <c r="A350" s="79" t="s">
        <v>2589</v>
      </c>
      <c r="B350" s="185" t="s">
        <v>1245</v>
      </c>
      <c r="C350" s="186" t="s">
        <v>76</v>
      </c>
      <c r="D350" s="188" t="s">
        <v>1246</v>
      </c>
      <c r="E350" s="186" t="s">
        <v>383</v>
      </c>
      <c r="F350" s="186" t="s">
        <v>76</v>
      </c>
      <c r="G350" s="188" t="s">
        <v>445</v>
      </c>
      <c r="H350" s="187" t="str">
        <f>IF(OR(AND('C2'!AH14="",'C2'!AI14=""),AND('C2'!AH17="",'C2'!AI17=""),AND('C2'!AI14="X",'C2'!AI17="X"),OR('C2'!AI14="M",'C2'!AI17="M")),"",SUM('C2'!AH14,'C2'!AH17))</f>
        <v/>
      </c>
      <c r="I350" s="187" t="str">
        <f>IF(AND(AND('C2'!AI14="X",'C2'!AI17="X"),SUM('C2'!AH14,'C2'!AH17)=0,ISNUMBER('C2'!AH20)),"",IF(OR('C2'!AI14="M",'C2'!AI17="M"),"M",IF(AND('C2'!AI14='C2'!AI17,OR('C2'!AI14="X",'C2'!AI14="W",'C2'!AI14="Z")),UPPER('C2'!AI14),"")))</f>
        <v/>
      </c>
      <c r="J350" s="80" t="s">
        <v>383</v>
      </c>
      <c r="K350" s="187" t="str">
        <f>IF(AND(ISBLANK('C2'!AH20),$L$350&lt;&gt;"Z"),"",'C2'!AH20)</f>
        <v/>
      </c>
      <c r="L350" s="187" t="str">
        <f>IF(ISBLANK('C2'!AI20),"",'C2'!AI20)</f>
        <v/>
      </c>
      <c r="M350" s="77" t="str">
        <f t="shared" si="7"/>
        <v>OK</v>
      </c>
      <c r="N350" s="78"/>
    </row>
    <row r="351" spans="1:14" hidden="1">
      <c r="A351" s="79" t="s">
        <v>2589</v>
      </c>
      <c r="B351" s="185" t="s">
        <v>1247</v>
      </c>
      <c r="C351" s="186" t="s">
        <v>76</v>
      </c>
      <c r="D351" s="188" t="s">
        <v>1248</v>
      </c>
      <c r="E351" s="186" t="s">
        <v>383</v>
      </c>
      <c r="F351" s="186" t="s">
        <v>76</v>
      </c>
      <c r="G351" s="188" t="s">
        <v>446</v>
      </c>
      <c r="H351" s="187" t="str">
        <f>IF(OR(AND('C2'!AH15="",'C2'!AI15=""),AND('C2'!AH18="",'C2'!AI18=""),AND('C2'!AI15="X",'C2'!AI18="X"),OR('C2'!AI15="M",'C2'!AI18="M")),"",SUM('C2'!AH15,'C2'!AH18))</f>
        <v/>
      </c>
      <c r="I351" s="187" t="str">
        <f>IF(AND(AND('C2'!AI15="X",'C2'!AI18="X"),SUM('C2'!AH15,'C2'!AH18)=0,ISNUMBER('C2'!AH21)),"",IF(OR('C2'!AI15="M",'C2'!AI18="M"),"M",IF(AND('C2'!AI15='C2'!AI18,OR('C2'!AI15="X",'C2'!AI15="W",'C2'!AI15="Z")),UPPER('C2'!AI15),"")))</f>
        <v/>
      </c>
      <c r="J351" s="80" t="s">
        <v>383</v>
      </c>
      <c r="K351" s="187" t="str">
        <f>IF(AND(ISBLANK('C2'!AH21),$L$351&lt;&gt;"Z"),"",'C2'!AH21)</f>
        <v/>
      </c>
      <c r="L351" s="187" t="str">
        <f>IF(ISBLANK('C2'!AI21),"",'C2'!AI21)</f>
        <v/>
      </c>
      <c r="M351" s="77" t="str">
        <f t="shared" si="7"/>
        <v>OK</v>
      </c>
      <c r="N351" s="78"/>
    </row>
    <row r="352" spans="1:14" hidden="1">
      <c r="A352" s="79" t="s">
        <v>2589</v>
      </c>
      <c r="B352" s="185" t="s">
        <v>1249</v>
      </c>
      <c r="C352" s="186" t="s">
        <v>76</v>
      </c>
      <c r="D352" s="188" t="s">
        <v>1250</v>
      </c>
      <c r="E352" s="186" t="s">
        <v>383</v>
      </c>
      <c r="F352" s="186" t="s">
        <v>76</v>
      </c>
      <c r="G352" s="188" t="s">
        <v>447</v>
      </c>
      <c r="H352" s="187" t="str">
        <f>IF(OR(AND('C2'!AH16="",'C2'!AI16=""),AND('C2'!AH19="",'C2'!AI19=""),AND('C2'!AI16="X",'C2'!AI19="X"),OR('C2'!AI16="M",'C2'!AI19="M")),"",SUM('C2'!AH16,'C2'!AH19))</f>
        <v/>
      </c>
      <c r="I352" s="187" t="str">
        <f>IF(AND(AND('C2'!AI16="X",'C2'!AI19="X"),SUM('C2'!AH16,'C2'!AH19)=0,ISNUMBER('C2'!AH22)),"",IF(OR('C2'!AI16="M",'C2'!AI19="M"),"M",IF(AND('C2'!AI16='C2'!AI19,OR('C2'!AI16="X",'C2'!AI16="W",'C2'!AI16="Z")),UPPER('C2'!AI16),"")))</f>
        <v/>
      </c>
      <c r="J352" s="80" t="s">
        <v>383</v>
      </c>
      <c r="K352" s="187" t="str">
        <f>IF(AND(ISBLANK('C2'!AH22),$L$352&lt;&gt;"Z"),"",'C2'!AH22)</f>
        <v/>
      </c>
      <c r="L352" s="187" t="str">
        <f>IF(ISBLANK('C2'!AI22),"",'C2'!AI22)</f>
        <v/>
      </c>
      <c r="M352" s="77" t="str">
        <f t="shared" si="7"/>
        <v>OK</v>
      </c>
      <c r="N352" s="78"/>
    </row>
    <row r="353" spans="1:14" hidden="1">
      <c r="A353" s="79" t="s">
        <v>2589</v>
      </c>
      <c r="B353" s="185" t="s">
        <v>1251</v>
      </c>
      <c r="C353" s="186" t="s">
        <v>76</v>
      </c>
      <c r="D353" s="188" t="s">
        <v>1252</v>
      </c>
      <c r="E353" s="186" t="s">
        <v>383</v>
      </c>
      <c r="F353" s="186" t="s">
        <v>76</v>
      </c>
      <c r="G353" s="188" t="s">
        <v>469</v>
      </c>
      <c r="H353" s="187" t="str">
        <f>IF(OR(AND('C2'!AK14="",'C2'!AL14=""),AND('C2'!AK15="",'C2'!AL15=""),AND('C2'!AL14="X",'C2'!AL15="X"),OR('C2'!AL14="M",'C2'!AL15="M")),"",SUM('C2'!AK14,'C2'!AK15))</f>
        <v/>
      </c>
      <c r="I353" s="187" t="str">
        <f>IF(AND(AND('C2'!AL14="X",'C2'!AL15="X"),SUM('C2'!AK14,'C2'!AK15)=0,ISNUMBER('C2'!AK16)),"",IF(OR('C2'!AL14="M",'C2'!AL15="M"),"M",IF(AND('C2'!AL14='C2'!AL15,OR('C2'!AL14="X",'C2'!AL14="W",'C2'!AL14="Z")),UPPER('C2'!AL14),"")))</f>
        <v/>
      </c>
      <c r="J353" s="80" t="s">
        <v>383</v>
      </c>
      <c r="K353" s="187" t="str">
        <f>IF(AND(ISBLANK('C2'!AK16),$L$353&lt;&gt;"Z"),"",'C2'!AK16)</f>
        <v/>
      </c>
      <c r="L353" s="187" t="str">
        <f>IF(ISBLANK('C2'!AL16),"",'C2'!AL16)</f>
        <v/>
      </c>
      <c r="M353" s="77" t="str">
        <f t="shared" si="7"/>
        <v>OK</v>
      </c>
      <c r="N353" s="78"/>
    </row>
    <row r="354" spans="1:14" hidden="1">
      <c r="A354" s="79" t="s">
        <v>2589</v>
      </c>
      <c r="B354" s="185" t="s">
        <v>1253</v>
      </c>
      <c r="C354" s="186" t="s">
        <v>76</v>
      </c>
      <c r="D354" s="188" t="s">
        <v>1254</v>
      </c>
      <c r="E354" s="186" t="s">
        <v>383</v>
      </c>
      <c r="F354" s="186" t="s">
        <v>76</v>
      </c>
      <c r="G354" s="188" t="s">
        <v>869</v>
      </c>
      <c r="H354" s="187" t="str">
        <f>IF(OR(AND('C2'!AK17="",'C2'!AL17=""),AND('C2'!AK18="",'C2'!AL18=""),AND('C2'!AL17="X",'C2'!AL18="X"),OR('C2'!AL17="M",'C2'!AL18="M")),"",SUM('C2'!AK17,'C2'!AK18))</f>
        <v/>
      </c>
      <c r="I354" s="187" t="str">
        <f>IF(AND(AND('C2'!AL17="X",'C2'!AL18="X"),SUM('C2'!AK17,'C2'!AK18)=0,ISNUMBER('C2'!AK19)),"",IF(OR('C2'!AL17="M",'C2'!AL18="M"),"M",IF(AND('C2'!AL17='C2'!AL18,OR('C2'!AL17="X",'C2'!AL17="W",'C2'!AL17="Z")),UPPER('C2'!AL17),"")))</f>
        <v/>
      </c>
      <c r="J354" s="80" t="s">
        <v>383</v>
      </c>
      <c r="K354" s="187" t="str">
        <f>IF(AND(ISBLANK('C2'!AK19),$L$354&lt;&gt;"Z"),"",'C2'!AK19)</f>
        <v/>
      </c>
      <c r="L354" s="187" t="str">
        <f>IF(ISBLANK('C2'!AL19),"",'C2'!AL19)</f>
        <v/>
      </c>
      <c r="M354" s="77" t="str">
        <f t="shared" si="7"/>
        <v>OK</v>
      </c>
      <c r="N354" s="78"/>
    </row>
    <row r="355" spans="1:14" hidden="1">
      <c r="A355" s="79" t="s">
        <v>2589</v>
      </c>
      <c r="B355" s="185" t="s">
        <v>1255</v>
      </c>
      <c r="C355" s="186" t="s">
        <v>76</v>
      </c>
      <c r="D355" s="188" t="s">
        <v>1256</v>
      </c>
      <c r="E355" s="186" t="s">
        <v>383</v>
      </c>
      <c r="F355" s="186" t="s">
        <v>76</v>
      </c>
      <c r="G355" s="188" t="s">
        <v>420</v>
      </c>
      <c r="H355" s="187" t="str">
        <f>IF(OR(AND('C2'!AK14="",'C2'!AL14=""),AND('C2'!AK17="",'C2'!AL17=""),AND('C2'!AL14="X",'C2'!AL17="X"),OR('C2'!AL14="M",'C2'!AL17="M")),"",SUM('C2'!AK14,'C2'!AK17))</f>
        <v/>
      </c>
      <c r="I355" s="187" t="str">
        <f>IF(AND(AND('C2'!AL14="X",'C2'!AL17="X"),SUM('C2'!AK14,'C2'!AK17)=0,ISNUMBER('C2'!AK20)),"",IF(OR('C2'!AL14="M",'C2'!AL17="M"),"M",IF(AND('C2'!AL14='C2'!AL17,OR('C2'!AL14="X",'C2'!AL14="W",'C2'!AL14="Z")),UPPER('C2'!AL14),"")))</f>
        <v/>
      </c>
      <c r="J355" s="80" t="s">
        <v>383</v>
      </c>
      <c r="K355" s="187" t="str">
        <f>IF(AND(ISBLANK('C2'!AK20),$L$355&lt;&gt;"Z"),"",'C2'!AK20)</f>
        <v/>
      </c>
      <c r="L355" s="187" t="str">
        <f>IF(ISBLANK('C2'!AL20),"",'C2'!AL20)</f>
        <v/>
      </c>
      <c r="M355" s="77" t="str">
        <f t="shared" si="7"/>
        <v>OK</v>
      </c>
      <c r="N355" s="78"/>
    </row>
    <row r="356" spans="1:14" hidden="1">
      <c r="A356" s="79" t="s">
        <v>2589</v>
      </c>
      <c r="B356" s="185" t="s">
        <v>1257</v>
      </c>
      <c r="C356" s="186" t="s">
        <v>76</v>
      </c>
      <c r="D356" s="188" t="s">
        <v>1258</v>
      </c>
      <c r="E356" s="186" t="s">
        <v>383</v>
      </c>
      <c r="F356" s="186" t="s">
        <v>76</v>
      </c>
      <c r="G356" s="188" t="s">
        <v>410</v>
      </c>
      <c r="H356" s="187" t="str">
        <f>IF(OR(AND('C2'!AK15="",'C2'!AL15=""),AND('C2'!AK18="",'C2'!AL18=""),AND('C2'!AL15="X",'C2'!AL18="X"),OR('C2'!AL15="M",'C2'!AL18="M")),"",SUM('C2'!AK15,'C2'!AK18))</f>
        <v/>
      </c>
      <c r="I356" s="187" t="str">
        <f>IF(AND(AND('C2'!AL15="X",'C2'!AL18="X"),SUM('C2'!AK15,'C2'!AK18)=0,ISNUMBER('C2'!AK21)),"",IF(OR('C2'!AL15="M",'C2'!AL18="M"),"M",IF(AND('C2'!AL15='C2'!AL18,OR('C2'!AL15="X",'C2'!AL15="W",'C2'!AL15="Z")),UPPER('C2'!AL15),"")))</f>
        <v/>
      </c>
      <c r="J356" s="80" t="s">
        <v>383</v>
      </c>
      <c r="K356" s="187" t="str">
        <f>IF(AND(ISBLANK('C2'!AK21),$L$356&lt;&gt;"Z"),"",'C2'!AK21)</f>
        <v/>
      </c>
      <c r="L356" s="187" t="str">
        <f>IF(ISBLANK('C2'!AL21),"",'C2'!AL21)</f>
        <v/>
      </c>
      <c r="M356" s="77" t="str">
        <f t="shared" si="7"/>
        <v>OK</v>
      </c>
      <c r="N356" s="78"/>
    </row>
    <row r="357" spans="1:14" hidden="1">
      <c r="A357" s="79" t="s">
        <v>2589</v>
      </c>
      <c r="B357" s="185" t="s">
        <v>1259</v>
      </c>
      <c r="C357" s="186" t="s">
        <v>76</v>
      </c>
      <c r="D357" s="188" t="s">
        <v>1260</v>
      </c>
      <c r="E357" s="186" t="s">
        <v>383</v>
      </c>
      <c r="F357" s="186" t="s">
        <v>76</v>
      </c>
      <c r="G357" s="188" t="s">
        <v>399</v>
      </c>
      <c r="H357" s="187" t="str">
        <f>IF(OR(AND('C2'!AK16="",'C2'!AL16=""),AND('C2'!AK19="",'C2'!AL19=""),AND('C2'!AL16="X",'C2'!AL19="X"),OR('C2'!AL16="M",'C2'!AL19="M")),"",SUM('C2'!AK16,'C2'!AK19))</f>
        <v/>
      </c>
      <c r="I357" s="187" t="str">
        <f>IF(AND(AND('C2'!AL16="X",'C2'!AL19="X"),SUM('C2'!AK16,'C2'!AK19)=0,ISNUMBER('C2'!AK22)),"",IF(OR('C2'!AL16="M",'C2'!AL19="M"),"M",IF(AND('C2'!AL16='C2'!AL19,OR('C2'!AL16="X",'C2'!AL16="W",'C2'!AL16="Z")),UPPER('C2'!AL16),"")))</f>
        <v/>
      </c>
      <c r="J357" s="80" t="s">
        <v>383</v>
      </c>
      <c r="K357" s="187" t="str">
        <f>IF(AND(ISBLANK('C2'!AK22),$L$357&lt;&gt;"Z"),"",'C2'!AK22)</f>
        <v/>
      </c>
      <c r="L357" s="187" t="str">
        <f>IF(ISBLANK('C2'!AL22),"",'C2'!AL22)</f>
        <v/>
      </c>
      <c r="M357" s="77" t="str">
        <f t="shared" si="7"/>
        <v>OK</v>
      </c>
      <c r="N357" s="78"/>
    </row>
    <row r="358" spans="1:14" hidden="1">
      <c r="A358" s="79" t="s">
        <v>2589</v>
      </c>
      <c r="B358" s="185" t="s">
        <v>1263</v>
      </c>
      <c r="C358" s="186" t="s">
        <v>76</v>
      </c>
      <c r="D358" s="188" t="s">
        <v>1264</v>
      </c>
      <c r="E358" s="186" t="s">
        <v>383</v>
      </c>
      <c r="F358" s="186" t="s">
        <v>76</v>
      </c>
      <c r="G358" s="188" t="s">
        <v>475</v>
      </c>
      <c r="H358" s="187" t="str">
        <f>IF(OR(AND('C2'!AN14="",'C2'!AO14=""),AND('C2'!AN15="",'C2'!AO15=""),AND('C2'!AO14="X",'C2'!AO15="X"),OR('C2'!AO14="M",'C2'!AO15="M")),"",SUM('C2'!AN14,'C2'!AN15))</f>
        <v/>
      </c>
      <c r="I358" s="187" t="str">
        <f>IF(AND(AND('C2'!AO14="X",'C2'!AO15="X"),SUM('C2'!AN14,'C2'!AN15)=0,ISNUMBER('C2'!AN16)),"",IF(OR('C2'!AO14="M",'C2'!AO15="M"),"M",IF(AND('C2'!AO14='C2'!AO15,OR('C2'!AO14="X",'C2'!AO14="W",'C2'!AO14="Z")),UPPER('C2'!AO14),"")))</f>
        <v/>
      </c>
      <c r="J358" s="80" t="s">
        <v>383</v>
      </c>
      <c r="K358" s="187" t="str">
        <f>IF(AND(ISBLANK('C2'!AN16),$L$358&lt;&gt;"Z"),"",'C2'!AN16)</f>
        <v/>
      </c>
      <c r="L358" s="187" t="str">
        <f>IF(ISBLANK('C2'!AO16),"",'C2'!AO16)</f>
        <v/>
      </c>
      <c r="M358" s="77" t="str">
        <f t="shared" si="7"/>
        <v>OK</v>
      </c>
      <c r="N358" s="78"/>
    </row>
    <row r="359" spans="1:14" hidden="1">
      <c r="A359" s="79" t="s">
        <v>2589</v>
      </c>
      <c r="B359" s="185" t="s">
        <v>1267</v>
      </c>
      <c r="C359" s="186" t="s">
        <v>76</v>
      </c>
      <c r="D359" s="188" t="s">
        <v>1268</v>
      </c>
      <c r="E359" s="186" t="s">
        <v>383</v>
      </c>
      <c r="F359" s="186" t="s">
        <v>76</v>
      </c>
      <c r="G359" s="188" t="s">
        <v>929</v>
      </c>
      <c r="H359" s="187" t="str">
        <f>IF(OR(AND('C2'!AN17="",'C2'!AO17=""),AND('C2'!AN18="",'C2'!AO18=""),AND('C2'!AO17="X",'C2'!AO18="X"),OR('C2'!AO17="M",'C2'!AO18="M")),"",SUM('C2'!AN17,'C2'!AN18))</f>
        <v/>
      </c>
      <c r="I359" s="187" t="str">
        <f>IF(AND(AND('C2'!AO17="X",'C2'!AO18="X"),SUM('C2'!AN17,'C2'!AN18)=0,ISNUMBER('C2'!AN19)),"",IF(OR('C2'!AO17="M",'C2'!AO18="M"),"M",IF(AND('C2'!AO17='C2'!AO18,OR('C2'!AO17="X",'C2'!AO17="W",'C2'!AO17="Z")),UPPER('C2'!AO17),"")))</f>
        <v/>
      </c>
      <c r="J359" s="80" t="s">
        <v>383</v>
      </c>
      <c r="K359" s="187" t="str">
        <f>IF(AND(ISBLANK('C2'!AN19),$L$359&lt;&gt;"Z"),"",'C2'!AN19)</f>
        <v/>
      </c>
      <c r="L359" s="187" t="str">
        <f>IF(ISBLANK('C2'!AO19),"",'C2'!AO19)</f>
        <v/>
      </c>
      <c r="M359" s="77" t="str">
        <f t="shared" si="7"/>
        <v>OK</v>
      </c>
      <c r="N359" s="78"/>
    </row>
    <row r="360" spans="1:14" hidden="1">
      <c r="A360" s="79" t="s">
        <v>2589</v>
      </c>
      <c r="B360" s="185" t="s">
        <v>1269</v>
      </c>
      <c r="C360" s="186" t="s">
        <v>76</v>
      </c>
      <c r="D360" s="188" t="s">
        <v>1270</v>
      </c>
      <c r="E360" s="186" t="s">
        <v>383</v>
      </c>
      <c r="F360" s="186" t="s">
        <v>76</v>
      </c>
      <c r="G360" s="188" t="s">
        <v>415</v>
      </c>
      <c r="H360" s="187" t="str">
        <f>IF(OR(AND('C2'!AN14="",'C2'!AO14=""),AND('C2'!AN17="",'C2'!AO17=""),AND('C2'!AO14="X",'C2'!AO17="X"),OR('C2'!AO14="M",'C2'!AO17="M")),"",SUM('C2'!AN14,'C2'!AN17))</f>
        <v/>
      </c>
      <c r="I360" s="187" t="str">
        <f>IF(AND(AND('C2'!AO14="X",'C2'!AO17="X"),SUM('C2'!AN14,'C2'!AN17)=0,ISNUMBER('C2'!AN20)),"",IF(OR('C2'!AO14="M",'C2'!AO17="M"),"M",IF(AND('C2'!AO14='C2'!AO17,OR('C2'!AO14="X",'C2'!AO14="W",'C2'!AO14="Z")),UPPER('C2'!AO14),"")))</f>
        <v/>
      </c>
      <c r="J360" s="80" t="s">
        <v>383</v>
      </c>
      <c r="K360" s="187" t="str">
        <f>IF(AND(ISBLANK('C2'!AN20),$L$360&lt;&gt;"Z"),"",'C2'!AN20)</f>
        <v/>
      </c>
      <c r="L360" s="187" t="str">
        <f>IF(ISBLANK('C2'!AO20),"",'C2'!AO20)</f>
        <v/>
      </c>
      <c r="M360" s="77" t="str">
        <f t="shared" si="7"/>
        <v>OK</v>
      </c>
      <c r="N360" s="78"/>
    </row>
    <row r="361" spans="1:14" hidden="1">
      <c r="A361" s="79" t="s">
        <v>2589</v>
      </c>
      <c r="B361" s="185" t="s">
        <v>1271</v>
      </c>
      <c r="C361" s="186" t="s">
        <v>76</v>
      </c>
      <c r="D361" s="188" t="s">
        <v>1272</v>
      </c>
      <c r="E361" s="186" t="s">
        <v>383</v>
      </c>
      <c r="F361" s="186" t="s">
        <v>76</v>
      </c>
      <c r="G361" s="188" t="s">
        <v>404</v>
      </c>
      <c r="H361" s="187" t="str">
        <f>IF(OR(AND('C2'!AN15="",'C2'!AO15=""),AND('C2'!AN18="",'C2'!AO18=""),AND('C2'!AO15="X",'C2'!AO18="X"),OR('C2'!AO15="M",'C2'!AO18="M")),"",SUM('C2'!AN15,'C2'!AN18))</f>
        <v/>
      </c>
      <c r="I361" s="187" t="str">
        <f>IF(AND(AND('C2'!AO15="X",'C2'!AO18="X"),SUM('C2'!AN15,'C2'!AN18)=0,ISNUMBER('C2'!AN21)),"",IF(OR('C2'!AO15="M",'C2'!AO18="M"),"M",IF(AND('C2'!AO15='C2'!AO18,OR('C2'!AO15="X",'C2'!AO15="W",'C2'!AO15="Z")),UPPER('C2'!AO15),"")))</f>
        <v/>
      </c>
      <c r="J361" s="80" t="s">
        <v>383</v>
      </c>
      <c r="K361" s="187" t="str">
        <f>IF(AND(ISBLANK('C2'!AN21),$L$361&lt;&gt;"Z"),"",'C2'!AN21)</f>
        <v/>
      </c>
      <c r="L361" s="187" t="str">
        <f>IF(ISBLANK('C2'!AO21),"",'C2'!AO21)</f>
        <v/>
      </c>
      <c r="M361" s="77" t="str">
        <f t="shared" si="7"/>
        <v>OK</v>
      </c>
      <c r="N361" s="78"/>
    </row>
    <row r="362" spans="1:14" hidden="1">
      <c r="A362" s="79" t="s">
        <v>2589</v>
      </c>
      <c r="B362" s="185" t="s">
        <v>1273</v>
      </c>
      <c r="C362" s="186" t="s">
        <v>76</v>
      </c>
      <c r="D362" s="188" t="s">
        <v>1274</v>
      </c>
      <c r="E362" s="186" t="s">
        <v>383</v>
      </c>
      <c r="F362" s="186" t="s">
        <v>76</v>
      </c>
      <c r="G362" s="188" t="s">
        <v>393</v>
      </c>
      <c r="H362" s="187" t="str">
        <f>IF(OR(AND('C2'!AN16="",'C2'!AO16=""),AND('C2'!AN19="",'C2'!AO19=""),AND('C2'!AO16="X",'C2'!AO19="X"),OR('C2'!AO16="M",'C2'!AO19="M")),"",SUM('C2'!AN16,'C2'!AN19))</f>
        <v/>
      </c>
      <c r="I362" s="187" t="str">
        <f>IF(AND(AND('C2'!AO16="X",'C2'!AO19="X"),SUM('C2'!AN16,'C2'!AN19)=0,ISNUMBER('C2'!AN22)),"",IF(OR('C2'!AO16="M",'C2'!AO19="M"),"M",IF(AND('C2'!AO16='C2'!AO19,OR('C2'!AO16="X",'C2'!AO16="W",'C2'!AO16="Z")),UPPER('C2'!AO16),"")))</f>
        <v/>
      </c>
      <c r="J362" s="80" t="s">
        <v>383</v>
      </c>
      <c r="K362" s="187" t="str">
        <f>IF(AND(ISBLANK('C2'!AN22),$L$362&lt;&gt;"Z"),"",'C2'!AN22)</f>
        <v/>
      </c>
      <c r="L362" s="187" t="str">
        <f>IF(ISBLANK('C2'!AO22),"",'C2'!AO22)</f>
        <v/>
      </c>
      <c r="M362" s="77" t="str">
        <f t="shared" si="7"/>
        <v>OK</v>
      </c>
      <c r="N362" s="78"/>
    </row>
    <row r="363" spans="1:14" hidden="1">
      <c r="A363" s="79" t="s">
        <v>2589</v>
      </c>
      <c r="B363" s="185" t="s">
        <v>2666</v>
      </c>
      <c r="C363" s="186" t="s">
        <v>76</v>
      </c>
      <c r="D363" s="188" t="s">
        <v>2667</v>
      </c>
      <c r="E363" s="186" t="s">
        <v>383</v>
      </c>
      <c r="F363" s="186" t="s">
        <v>76</v>
      </c>
      <c r="G363" s="188" t="s">
        <v>2668</v>
      </c>
      <c r="H363" s="187" t="str">
        <f>IF(OR(EXACT('C2'!V14,'C2'!W14),EXACT('C2'!AB14,'C2'!AC14),EXACT('C2'!AH14,'C2'!AI14),EXACT('C2'!AN14,'C2'!AO14),AND('C2'!W14="X",'C2'!AC14="X",'C2'!AI14="X",'C2'!AO14="X"),OR('C2'!W14="M",'C2'!AC14="M",'C2'!AI14="M",'C2'!AO14="M")),"",SUM('C2'!V14,'C2'!AB14,'C2'!AH14,'C2'!AN14))</f>
        <v/>
      </c>
      <c r="I363" s="187" t="str">
        <f>IF(AND(AND('C2'!W14="X",'C2'!AC14="X",'C2'!AI14="X",'C2'!AO14="X"),SUM('C2'!V14,'C2'!AB14,'C2'!AH14,'C2'!AN14)=0,ISNUMBER('C2'!AQ14)),"",IF(OR('C2'!W14="M",'C2'!AC14="M",'C2'!AI14="M",'C2'!AO14="M"),"M",IF(AND('C2'!W14='C2'!AC14,'C2'!W14='C2'!AI14,'C2'!W14='C2'!AO14,OR('C2'!W14="X",'C2'!W14="W",'C2'!W14="Z")),UPPER('C2'!W14),"")))</f>
        <v/>
      </c>
      <c r="J363" s="80" t="s">
        <v>383</v>
      </c>
      <c r="K363" s="187" t="str">
        <f>IF(AND(ISBLANK('C2'!AQ14),$L$363&lt;&gt;"Z"),"",'C2'!AQ14)</f>
        <v/>
      </c>
      <c r="L363" s="187" t="str">
        <f>IF(ISBLANK('C2'!AR14),"",'C2'!AR14)</f>
        <v/>
      </c>
      <c r="M363" s="77" t="str">
        <f t="shared" si="7"/>
        <v>OK</v>
      </c>
      <c r="N363" s="78"/>
    </row>
    <row r="364" spans="1:14" hidden="1">
      <c r="A364" s="79" t="s">
        <v>2589</v>
      </c>
      <c r="B364" s="185" t="s">
        <v>2669</v>
      </c>
      <c r="C364" s="186" t="s">
        <v>76</v>
      </c>
      <c r="D364" s="188" t="s">
        <v>2670</v>
      </c>
      <c r="E364" s="186" t="s">
        <v>383</v>
      </c>
      <c r="F364" s="186" t="s">
        <v>76</v>
      </c>
      <c r="G364" s="188" t="s">
        <v>2671</v>
      </c>
      <c r="H364" s="187" t="str">
        <f>IF(OR(EXACT('C2'!V15,'C2'!W15),EXACT('C2'!AB15,'C2'!AC15),EXACT('C2'!AH15,'C2'!AI15),EXACT('C2'!AN15,'C2'!AO15),AND('C2'!W15="X",'C2'!AC15="X",'C2'!AI15="X",'C2'!AO15="X"),OR('C2'!W15="M",'C2'!AC15="M",'C2'!AI15="M",'C2'!AO15="M")),"",SUM('C2'!V15,'C2'!AB15,'C2'!AH15,'C2'!AN15))</f>
        <v/>
      </c>
      <c r="I364" s="187" t="str">
        <f>IF(AND(AND('C2'!W15="X",'C2'!AC15="X",'C2'!AI15="X",'C2'!AO15="X"),SUM('C2'!V15,'C2'!AB15,'C2'!AH15,'C2'!AN15)=0,ISNUMBER('C2'!AQ15)),"",IF(OR('C2'!W15="M",'C2'!AC15="M",'C2'!AI15="M",'C2'!AO15="M"),"M",IF(AND('C2'!W15='C2'!AC15,'C2'!W15='C2'!AI15,'C2'!W15='C2'!AO15,OR('C2'!W15="X",'C2'!W15="W",'C2'!W15="Z")),UPPER('C2'!W15),"")))</f>
        <v/>
      </c>
      <c r="J364" s="80" t="s">
        <v>383</v>
      </c>
      <c r="K364" s="187" t="str">
        <f>IF(AND(ISBLANK('C2'!AQ15),$L$364&lt;&gt;"Z"),"",'C2'!AQ15)</f>
        <v/>
      </c>
      <c r="L364" s="187" t="str">
        <f>IF(ISBLANK('C2'!AR15),"",'C2'!AR15)</f>
        <v/>
      </c>
      <c r="M364" s="77" t="str">
        <f t="shared" si="7"/>
        <v>OK</v>
      </c>
      <c r="N364" s="78"/>
    </row>
    <row r="365" spans="1:14" hidden="1">
      <c r="A365" s="79" t="s">
        <v>2589</v>
      </c>
      <c r="B365" s="185" t="s">
        <v>2672</v>
      </c>
      <c r="C365" s="186" t="s">
        <v>76</v>
      </c>
      <c r="D365" s="188" t="s">
        <v>2673</v>
      </c>
      <c r="E365" s="186" t="s">
        <v>383</v>
      </c>
      <c r="F365" s="186" t="s">
        <v>76</v>
      </c>
      <c r="G365" s="188" t="s">
        <v>2674</v>
      </c>
      <c r="H365" s="187" t="str">
        <f>IF(OR(AND('C2'!AQ14="",'C2'!AR14=""),AND('C2'!AQ15="",'C2'!AR15=""),AND('C2'!AR14="X",'C2'!AR15="X"),OR('C2'!AR14="M",'C2'!AR15="M")),"",SUM('C2'!AQ14,'C2'!AQ15))</f>
        <v/>
      </c>
      <c r="I365" s="187" t="str">
        <f>IF(AND(AND('C2'!AR14="X",'C2'!AR15="X"),SUM('C2'!AQ14,'C2'!AQ15)=0,ISNUMBER('C2'!AQ16)),"",IF(OR('C2'!AR14="M",'C2'!AR15="M"),"M",IF(AND('C2'!AR14='C2'!AR15,OR('C2'!AR14="X",'C2'!AR14="W",'C2'!AR14="Z")),UPPER('C2'!AR14),"")))</f>
        <v/>
      </c>
      <c r="J365" s="80" t="s">
        <v>383</v>
      </c>
      <c r="K365" s="187" t="str">
        <f>IF(AND(ISBLANK('C2'!AQ16),$L$365&lt;&gt;"Z"),"",'C2'!AQ16)</f>
        <v/>
      </c>
      <c r="L365" s="187" t="str">
        <f>IF(ISBLANK('C2'!AR16),"",'C2'!AR16)</f>
        <v/>
      </c>
      <c r="M365" s="77" t="str">
        <f t="shared" si="7"/>
        <v>OK</v>
      </c>
      <c r="N365" s="78"/>
    </row>
    <row r="366" spans="1:14" hidden="1">
      <c r="A366" s="79" t="s">
        <v>2589</v>
      </c>
      <c r="B366" s="185" t="s">
        <v>2675</v>
      </c>
      <c r="C366" s="186" t="s">
        <v>76</v>
      </c>
      <c r="D366" s="188" t="s">
        <v>2676</v>
      </c>
      <c r="E366" s="186" t="s">
        <v>383</v>
      </c>
      <c r="F366" s="186" t="s">
        <v>76</v>
      </c>
      <c r="G366" s="188" t="s">
        <v>2677</v>
      </c>
      <c r="H366" s="187" t="str">
        <f>IF(OR(EXACT('C2'!V17,'C2'!W17),EXACT('C2'!AB17,'C2'!AC17),EXACT('C2'!AH17,'C2'!AI17),EXACT('C2'!AN17,'C2'!AO17),AND('C2'!W17="X",'C2'!AC17="X",'C2'!AI17="X",'C2'!AO17="X"),OR('C2'!W17="M",'C2'!AC17="M",'C2'!AI17="M",'C2'!AO17="M")),"",SUM('C2'!V17,'C2'!AB17,'C2'!AH17,'C2'!AN17))</f>
        <v/>
      </c>
      <c r="I366" s="187" t="str">
        <f>IF(AND(AND('C2'!W17="X",'C2'!AC17="X",'C2'!AI17="X",'C2'!AO17="X"),SUM('C2'!V17,'C2'!AB17,'C2'!AH17,'C2'!AN17)=0,ISNUMBER('C2'!AQ17)),"",IF(OR('C2'!W17="M",'C2'!AC17="M",'C2'!AI17="M",'C2'!AO17="M"),"M",IF(AND('C2'!W17='C2'!AC17,'C2'!W17='C2'!AI17,'C2'!W17='C2'!AO17,OR('C2'!W17="X",'C2'!W17="W",'C2'!W17="Z")),UPPER('C2'!W17),"")))</f>
        <v/>
      </c>
      <c r="J366" s="80" t="s">
        <v>383</v>
      </c>
      <c r="K366" s="187" t="str">
        <f>IF(AND(ISBLANK('C2'!AQ17),$L$366&lt;&gt;"Z"),"",'C2'!AQ17)</f>
        <v/>
      </c>
      <c r="L366" s="187" t="str">
        <f>IF(ISBLANK('C2'!AR17),"",'C2'!AR17)</f>
        <v/>
      </c>
      <c r="M366" s="77" t="str">
        <f t="shared" si="7"/>
        <v>OK</v>
      </c>
      <c r="N366" s="78"/>
    </row>
    <row r="367" spans="1:14" hidden="1">
      <c r="A367" s="79" t="s">
        <v>2589</v>
      </c>
      <c r="B367" s="185" t="s">
        <v>2678</v>
      </c>
      <c r="C367" s="186" t="s">
        <v>76</v>
      </c>
      <c r="D367" s="188" t="s">
        <v>2679</v>
      </c>
      <c r="E367" s="186" t="s">
        <v>383</v>
      </c>
      <c r="F367" s="186" t="s">
        <v>76</v>
      </c>
      <c r="G367" s="188" t="s">
        <v>2680</v>
      </c>
      <c r="H367" s="187" t="str">
        <f>IF(OR(EXACT('C2'!V18,'C2'!W18),EXACT('C2'!AB18,'C2'!AC18),EXACT('C2'!AH18,'C2'!AI18),EXACT('C2'!AN18,'C2'!AO18),AND('C2'!W18="X",'C2'!AC18="X",'C2'!AI18="X",'C2'!AO18="X"),OR('C2'!W18="M",'C2'!AC18="M",'C2'!AI18="M",'C2'!AO18="M")),"",SUM('C2'!V18,'C2'!AB18,'C2'!AH18,'C2'!AN18))</f>
        <v/>
      </c>
      <c r="I367" s="187" t="str">
        <f>IF(AND(AND('C2'!W18="X",'C2'!AC18="X",'C2'!AI18="X",'C2'!AO18="X"),SUM('C2'!V18,'C2'!AB18,'C2'!AH18,'C2'!AN18)=0,ISNUMBER('C2'!AQ18)),"",IF(OR('C2'!W18="M",'C2'!AC18="M",'C2'!AI18="M",'C2'!AO18="M"),"M",IF(AND('C2'!W18='C2'!AC18,'C2'!W18='C2'!AI18,'C2'!W18='C2'!AO18,OR('C2'!W18="X",'C2'!W18="W",'C2'!W18="Z")),UPPER('C2'!W18),"")))</f>
        <v/>
      </c>
      <c r="J367" s="80" t="s">
        <v>383</v>
      </c>
      <c r="K367" s="187" t="str">
        <f>IF(AND(ISBLANK('C2'!AQ18),$L$367&lt;&gt;"Z"),"",'C2'!AQ18)</f>
        <v/>
      </c>
      <c r="L367" s="187" t="str">
        <f>IF(ISBLANK('C2'!AR18),"",'C2'!AR18)</f>
        <v/>
      </c>
      <c r="M367" s="77" t="str">
        <f t="shared" si="7"/>
        <v>OK</v>
      </c>
      <c r="N367" s="78"/>
    </row>
    <row r="368" spans="1:14" hidden="1">
      <c r="A368" s="79" t="s">
        <v>2589</v>
      </c>
      <c r="B368" s="185" t="s">
        <v>2681</v>
      </c>
      <c r="C368" s="186" t="s">
        <v>76</v>
      </c>
      <c r="D368" s="188" t="s">
        <v>2682</v>
      </c>
      <c r="E368" s="186" t="s">
        <v>383</v>
      </c>
      <c r="F368" s="186" t="s">
        <v>76</v>
      </c>
      <c r="G368" s="188" t="s">
        <v>2683</v>
      </c>
      <c r="H368" s="187" t="str">
        <f>IF(OR(AND('C2'!AQ17="",'C2'!AR17=""),AND('C2'!AQ18="",'C2'!AR18=""),AND('C2'!AR17="X",'C2'!AR18="X"),OR('C2'!AR17="M",'C2'!AR18="M")),"",SUM('C2'!AQ17,'C2'!AQ18))</f>
        <v/>
      </c>
      <c r="I368" s="187" t="str">
        <f>IF(AND(AND('C2'!AR17="X",'C2'!AR18="X"),SUM('C2'!AQ17,'C2'!AQ18)=0,ISNUMBER('C2'!AQ19)),"",IF(OR('C2'!AR17="M",'C2'!AR18="M"),"M",IF(AND('C2'!AR17='C2'!AR18,OR('C2'!AR17="X",'C2'!AR17="W",'C2'!AR17="Z")),UPPER('C2'!AR17),"")))</f>
        <v/>
      </c>
      <c r="J368" s="80" t="s">
        <v>383</v>
      </c>
      <c r="K368" s="187" t="str">
        <f>IF(AND(ISBLANK('C2'!AQ19),$L$368&lt;&gt;"Z"),"",'C2'!AQ19)</f>
        <v/>
      </c>
      <c r="L368" s="187" t="str">
        <f>IF(ISBLANK('C2'!AR19),"",'C2'!AR19)</f>
        <v/>
      </c>
      <c r="M368" s="77" t="str">
        <f t="shared" si="7"/>
        <v>OK</v>
      </c>
      <c r="N368" s="78"/>
    </row>
    <row r="369" spans="1:14" hidden="1">
      <c r="A369" s="79" t="s">
        <v>2589</v>
      </c>
      <c r="B369" s="185" t="s">
        <v>2684</v>
      </c>
      <c r="C369" s="186" t="s">
        <v>76</v>
      </c>
      <c r="D369" s="188" t="s">
        <v>2685</v>
      </c>
      <c r="E369" s="186" t="s">
        <v>383</v>
      </c>
      <c r="F369" s="186" t="s">
        <v>76</v>
      </c>
      <c r="G369" s="188" t="s">
        <v>2625</v>
      </c>
      <c r="H369" s="187" t="str">
        <f>IF(OR(AND('C2'!AQ14="",'C2'!AR14=""),AND('C2'!AQ17="",'C2'!AR17=""),AND('C2'!AR14="X",'C2'!AR17="X"),OR('C2'!AR14="M",'C2'!AR17="M")),"",SUM('C2'!AQ14,'C2'!AQ17))</f>
        <v/>
      </c>
      <c r="I369" s="187" t="str">
        <f>IF(AND(AND('C2'!AR14="X",'C2'!AR17="X"),SUM('C2'!AQ14,'C2'!AQ17)=0,ISNUMBER('C2'!AQ20)),"",IF(OR('C2'!AR14="M",'C2'!AR17="M"),"M",IF(AND('C2'!AR14='C2'!AR17,OR('C2'!AR14="X",'C2'!AR14="W",'C2'!AR14="Z")),UPPER('C2'!AR14),"")))</f>
        <v/>
      </c>
      <c r="J369" s="80" t="s">
        <v>383</v>
      </c>
      <c r="K369" s="187" t="str">
        <f>IF(AND(ISBLANK('C2'!AQ20),$L$369&lt;&gt;"Z"),"",'C2'!AQ20)</f>
        <v/>
      </c>
      <c r="L369" s="187" t="str">
        <f>IF(ISBLANK('C2'!AR20),"",'C2'!AR20)</f>
        <v/>
      </c>
      <c r="M369" s="77" t="str">
        <f t="shared" si="7"/>
        <v>OK</v>
      </c>
      <c r="N369" s="78"/>
    </row>
    <row r="370" spans="1:14" hidden="1">
      <c r="A370" s="79" t="s">
        <v>2589</v>
      </c>
      <c r="B370" s="185" t="s">
        <v>2686</v>
      </c>
      <c r="C370" s="186" t="s">
        <v>76</v>
      </c>
      <c r="D370" s="188" t="s">
        <v>2687</v>
      </c>
      <c r="E370" s="186" t="s">
        <v>383</v>
      </c>
      <c r="F370" s="186" t="s">
        <v>76</v>
      </c>
      <c r="G370" s="188" t="s">
        <v>2619</v>
      </c>
      <c r="H370" s="187" t="str">
        <f>IF(OR(AND('C2'!AQ15="",'C2'!AR15=""),AND('C2'!AQ18="",'C2'!AR18=""),AND('C2'!AR15="X",'C2'!AR18="X"),OR('C2'!AR15="M",'C2'!AR18="M")),"",SUM('C2'!AQ15,'C2'!AQ18))</f>
        <v/>
      </c>
      <c r="I370" s="187" t="str">
        <f>IF(AND(AND('C2'!AR15="X",'C2'!AR18="X"),SUM('C2'!AQ15,'C2'!AQ18)=0,ISNUMBER('C2'!AQ21)),"",IF(OR('C2'!AR15="M",'C2'!AR18="M"),"M",IF(AND('C2'!AR15='C2'!AR18,OR('C2'!AR15="X",'C2'!AR15="W",'C2'!AR15="Z")),UPPER('C2'!AR15),"")))</f>
        <v/>
      </c>
      <c r="J370" s="80" t="s">
        <v>383</v>
      </c>
      <c r="K370" s="187" t="str">
        <f>IF(AND(ISBLANK('C2'!AQ21),$L$370&lt;&gt;"Z"),"",'C2'!AQ21)</f>
        <v/>
      </c>
      <c r="L370" s="187" t="str">
        <f>IF(ISBLANK('C2'!AR21),"",'C2'!AR21)</f>
        <v/>
      </c>
      <c r="M370" s="77" t="str">
        <f t="shared" si="7"/>
        <v>OK</v>
      </c>
      <c r="N370" s="78"/>
    </row>
    <row r="371" spans="1:14" hidden="1">
      <c r="A371" s="79" t="s">
        <v>2589</v>
      </c>
      <c r="B371" s="185" t="s">
        <v>2688</v>
      </c>
      <c r="C371" s="186" t="s">
        <v>76</v>
      </c>
      <c r="D371" s="188" t="s">
        <v>2689</v>
      </c>
      <c r="E371" s="186" t="s">
        <v>383</v>
      </c>
      <c r="F371" s="186" t="s">
        <v>76</v>
      </c>
      <c r="G371" s="188" t="s">
        <v>2611</v>
      </c>
      <c r="H371" s="187" t="str">
        <f>IF(OR(AND('C2'!AQ16="",'C2'!AR16=""),AND('C2'!AQ19="",'C2'!AR19=""),AND('C2'!AR16="X",'C2'!AR19="X"),OR('C2'!AR16="M",'C2'!AR19="M")),"",SUM('C2'!AQ16,'C2'!AQ19))</f>
        <v/>
      </c>
      <c r="I371" s="187" t="str">
        <f>IF(AND(AND('C2'!AR16="X",'C2'!AR19="X"),SUM('C2'!AQ16,'C2'!AQ19)=0,ISNUMBER('C2'!AQ22)),"",IF(OR('C2'!AR16="M",'C2'!AR19="M"),"M",IF(AND('C2'!AR16='C2'!AR19,OR('C2'!AR16="X",'C2'!AR16="W",'C2'!AR16="Z")),UPPER('C2'!AR16),"")))</f>
        <v/>
      </c>
      <c r="J371" s="80" t="s">
        <v>383</v>
      </c>
      <c r="K371" s="187" t="str">
        <f>IF(AND(ISBLANK('C2'!AQ22),$L$371&lt;&gt;"Z"),"",'C2'!AQ22)</f>
        <v/>
      </c>
      <c r="L371" s="187" t="str">
        <f>IF(ISBLANK('C2'!AR22),"",'C2'!AR22)</f>
        <v/>
      </c>
      <c r="M371" s="77" t="str">
        <f t="shared" si="7"/>
        <v>OK</v>
      </c>
      <c r="N371" s="78"/>
    </row>
    <row r="372" spans="1:14" hidden="1">
      <c r="A372" s="79" t="s">
        <v>2589</v>
      </c>
      <c r="B372" s="185" t="s">
        <v>2690</v>
      </c>
      <c r="C372" s="186" t="s">
        <v>76</v>
      </c>
      <c r="D372" s="188" t="s">
        <v>2691</v>
      </c>
      <c r="E372" s="186" t="s">
        <v>383</v>
      </c>
      <c r="F372" s="186" t="s">
        <v>76</v>
      </c>
      <c r="G372" s="188" t="s">
        <v>2655</v>
      </c>
      <c r="H372" s="187" t="str">
        <f>IF(OR(EXACT('C2'!V23,'C2'!W23),EXACT('C2'!AB23,'C2'!AC23),EXACT('C2'!AH23,'C2'!AI23),EXACT('C2'!AN23,'C2'!AO23),AND('C2'!W23="X",'C2'!AC23="X",'C2'!AI23="X",'C2'!AO23="X"),OR('C2'!W23="M",'C2'!AC23="M",'C2'!AI23="M",'C2'!AO23="M")),"",SUM('C2'!V23,'C2'!AB23,'C2'!AH23,'C2'!AN23))</f>
        <v/>
      </c>
      <c r="I372" s="187" t="str">
        <f>IF(AND(AND('C2'!W23="X",'C2'!AC23="X",'C2'!AI23="X",'C2'!AO23="X"),SUM('C2'!V23,'C2'!AB23,'C2'!AH23,'C2'!AN23)=0,ISNUMBER('C2'!AQ23)),"",IF(OR('C2'!W23="M",'C2'!AC23="M",'C2'!AI23="M",'C2'!AO23="M"),"M",IF(AND('C2'!W23='C2'!AC23,'C2'!W23='C2'!AI23,'C2'!W23='C2'!AO23,OR('C2'!W23="X",'C2'!W23="W",'C2'!W23="Z")),UPPER('C2'!W23),"")))</f>
        <v/>
      </c>
      <c r="J372" s="80" t="s">
        <v>383</v>
      </c>
      <c r="K372" s="187" t="str">
        <f>IF(AND(ISBLANK('C2'!AQ23),$L$372&lt;&gt;"Z"),"",'C2'!AQ23)</f>
        <v/>
      </c>
      <c r="L372" s="187" t="str">
        <f>IF(ISBLANK('C2'!AR23),"",'C2'!AR23)</f>
        <v/>
      </c>
      <c r="M372" s="77" t="str">
        <f t="shared" si="7"/>
        <v>OK</v>
      </c>
      <c r="N372" s="78"/>
    </row>
    <row r="373" spans="1:14" hidden="1">
      <c r="A373" s="79" t="s">
        <v>2589</v>
      </c>
      <c r="B373" s="185" t="s">
        <v>1275</v>
      </c>
      <c r="C373" s="186" t="s">
        <v>76</v>
      </c>
      <c r="D373" s="188" t="s">
        <v>1276</v>
      </c>
      <c r="E373" s="186" t="s">
        <v>383</v>
      </c>
      <c r="F373" s="186" t="s">
        <v>76</v>
      </c>
      <c r="G373" s="188" t="s">
        <v>458</v>
      </c>
      <c r="H373" s="187" t="str">
        <f>IF(OR(EXACT('C2'!V23,'C2'!W23),EXACT('C2'!AB23,'C2'!AC23),EXACT('C2'!AH23,'C2'!AI23),EXACT('C2'!AN23,'C2'!AO23),AND('C2'!W23="X",'C2'!AC23="X",'C2'!AI23="X",'C2'!AO23="X"),OR('C2'!W23="M",'C2'!AC23="M",'C2'!AI23="M",'C2'!AO23="M")),"",SUM('C2'!V23,'C2'!AB23,'C2'!AH23,'C2'!AN23))</f>
        <v/>
      </c>
      <c r="I373" s="187" t="str">
        <f>IF(AND(AND('C2'!W23="X",'C2'!AC23="X",'C2'!AI23="X",'C2'!AO23="X"),SUM('C2'!V23,'C2'!AB23,'C2'!AH23,'C2'!AN23)=0,ISNUMBER('C2'!AQ23)),"",IF(OR('C2'!W23="M",'C2'!AC23="M",'C2'!AI23="M",'C2'!AO23="M"),"M",IF(AND('C2'!W23='C2'!AC23,'C2'!W23='C2'!AI23,'C2'!W23='C2'!AO23,OR('C2'!W23="X",'C2'!W23="W",'C2'!W23="Z")),UPPER('C2'!W23),"")))</f>
        <v/>
      </c>
      <c r="J373" s="80" t="s">
        <v>383</v>
      </c>
      <c r="K373" s="187" t="str">
        <f>IF(AND(ISBLANK('C2'!AQ23),$L$373&lt;&gt;"Z"),"",'C2'!AQ23)</f>
        <v/>
      </c>
      <c r="L373" s="187" t="str">
        <f>IF(ISBLANK('C2'!AR23),"",'C2'!AR23)</f>
        <v/>
      </c>
      <c r="M373" s="77" t="str">
        <f t="shared" si="7"/>
        <v>OK</v>
      </c>
      <c r="N373" s="78"/>
    </row>
    <row r="374" spans="1:14" hidden="1">
      <c r="A374" s="79" t="s">
        <v>2589</v>
      </c>
      <c r="B374" s="185" t="s">
        <v>1277</v>
      </c>
      <c r="C374" s="186" t="s">
        <v>334</v>
      </c>
      <c r="D374" s="188" t="s">
        <v>1278</v>
      </c>
      <c r="E374" s="186" t="s">
        <v>383</v>
      </c>
      <c r="F374" s="186" t="s">
        <v>334</v>
      </c>
      <c r="G374" s="188" t="s">
        <v>414</v>
      </c>
      <c r="H374" s="187" t="str">
        <f>IF(OR(SUMPRODUCT(--('C3'!V14:'C3'!V24=""),--('C3'!W14:'C3'!W24=""))&gt;0,COUNTIF('C3'!W14:'C3'!W24,"M")&gt;0,COUNTIF('C3'!W14:'C3'!W24,"X")=11),"",SUM('C3'!V14:'C3'!V24))</f>
        <v/>
      </c>
      <c r="I374" s="187" t="str">
        <f>IF(AND(COUNTIF('C3'!W14:'C3'!W24,"X")=11,SUM('C3'!V14:'C3'!V24)=0,ISNUMBER('C3'!V25)),"",IF(COUNTIF('C3'!W14:'C3'!W24,"M")&gt;0,"M",IF(AND(COUNTIF('C3'!W14:'C3'!W24,'C3'!W14)=11,OR('C3'!W14="X",'C3'!W14="W",'C3'!W14="Z")),UPPER('C3'!W14),"")))</f>
        <v/>
      </c>
      <c r="J374" s="80" t="s">
        <v>383</v>
      </c>
      <c r="K374" s="187" t="str">
        <f>IF(AND(ISBLANK('C3'!V25),$L$374&lt;&gt;"Z"),"",'C3'!V25)</f>
        <v/>
      </c>
      <c r="L374" s="187" t="str">
        <f>IF(ISBLANK('C3'!W25),"",'C3'!W25)</f>
        <v/>
      </c>
      <c r="M374" s="77" t="str">
        <f t="shared" si="7"/>
        <v>OK</v>
      </c>
      <c r="N374" s="78"/>
    </row>
    <row r="375" spans="1:14" hidden="1">
      <c r="A375" s="79" t="s">
        <v>2589</v>
      </c>
      <c r="B375" s="185" t="s">
        <v>1279</v>
      </c>
      <c r="C375" s="186" t="s">
        <v>334</v>
      </c>
      <c r="D375" s="188" t="s">
        <v>1280</v>
      </c>
      <c r="E375" s="186" t="s">
        <v>383</v>
      </c>
      <c r="F375" s="186" t="s">
        <v>334</v>
      </c>
      <c r="G375" s="188" t="s">
        <v>403</v>
      </c>
      <c r="H375" s="187" t="str">
        <f>IF(OR(SUMPRODUCT(--('C3'!V26:'C3'!V36=""),--('C3'!W26:'C3'!W36=""))&gt;0,COUNTIF('C3'!W26:'C3'!W36,"M")&gt;0,COUNTIF('C3'!W26:'C3'!W36,"X")=11),"",SUM('C3'!V26:'C3'!V36))</f>
        <v/>
      </c>
      <c r="I375" s="187" t="str">
        <f>IF(AND(COUNTIF('C3'!W26:'C3'!W36,"X")=11,SUM('C3'!V26:'C3'!V36)=0,ISNUMBER('C3'!V37)),"",IF(COUNTIF('C3'!W26:'C3'!W36,"M")&gt;0,"M",IF(AND(COUNTIF('C3'!W26:'C3'!W36,'C3'!W26)=11,OR('C3'!W26="X",'C3'!W26="W",'C3'!W26="Z")),UPPER('C3'!W26),"")))</f>
        <v/>
      </c>
      <c r="J375" s="80" t="s">
        <v>383</v>
      </c>
      <c r="K375" s="187" t="str">
        <f>IF(AND(ISBLANK('C3'!V37),$L$375&lt;&gt;"Z"),"",'C3'!V37)</f>
        <v/>
      </c>
      <c r="L375" s="187" t="str">
        <f>IF(ISBLANK('C3'!W37),"",'C3'!W37)</f>
        <v/>
      </c>
      <c r="M375" s="77" t="str">
        <f t="shared" si="7"/>
        <v>OK</v>
      </c>
      <c r="N375" s="78"/>
    </row>
    <row r="376" spans="1:14" hidden="1">
      <c r="A376" s="79" t="s">
        <v>2589</v>
      </c>
      <c r="B376" s="185" t="s">
        <v>1281</v>
      </c>
      <c r="C376" s="186" t="s">
        <v>334</v>
      </c>
      <c r="D376" s="188" t="s">
        <v>1282</v>
      </c>
      <c r="E376" s="186" t="s">
        <v>383</v>
      </c>
      <c r="F376" s="186" t="s">
        <v>334</v>
      </c>
      <c r="G376" s="188" t="s">
        <v>520</v>
      </c>
      <c r="H376" s="187" t="str">
        <f>IF(OR(AND('C3'!V14="",'C3'!W14=""),AND('C3'!V26="",'C3'!W26=""),AND('C3'!W14="X",'C3'!W26="X"),OR('C3'!W14="M",'C3'!W26="M")),"",SUM('C3'!V14,'C3'!V26))</f>
        <v/>
      </c>
      <c r="I376" s="187" t="str">
        <f>IF(AND(AND('C3'!W14="X",'C3'!W26="X"),SUM('C3'!V14,'C3'!V26)=0,ISNUMBER('C3'!V38)),"",IF(OR('C3'!W14="M",'C3'!W26="M"),"M",IF(AND('C3'!W14='C3'!W26,OR('C3'!W14="X",'C3'!W14="W",'C3'!W14="Z")),UPPER('C3'!W14),"")))</f>
        <v/>
      </c>
      <c r="J376" s="80" t="s">
        <v>383</v>
      </c>
      <c r="K376" s="187" t="str">
        <f>IF(AND(ISBLANK('C3'!V38),$L$376&lt;&gt;"Z"),"",'C3'!V38)</f>
        <v/>
      </c>
      <c r="L376" s="187" t="str">
        <f>IF(ISBLANK('C3'!W38),"",'C3'!W38)</f>
        <v/>
      </c>
      <c r="M376" s="77" t="str">
        <f t="shared" si="7"/>
        <v>OK</v>
      </c>
      <c r="N376" s="78"/>
    </row>
    <row r="377" spans="1:14" hidden="1">
      <c r="A377" s="79" t="s">
        <v>2589</v>
      </c>
      <c r="B377" s="185" t="s">
        <v>1283</v>
      </c>
      <c r="C377" s="186" t="s">
        <v>334</v>
      </c>
      <c r="D377" s="188" t="s">
        <v>1284</v>
      </c>
      <c r="E377" s="186" t="s">
        <v>383</v>
      </c>
      <c r="F377" s="186" t="s">
        <v>334</v>
      </c>
      <c r="G377" s="188" t="s">
        <v>523</v>
      </c>
      <c r="H377" s="187" t="str">
        <f>IF(OR(AND('C3'!V15="",'C3'!W15=""),AND('C3'!V27="",'C3'!W27=""),AND('C3'!W15="X",'C3'!W27="X"),OR('C3'!W15="M",'C3'!W27="M")),"",SUM('C3'!V15,'C3'!V27))</f>
        <v/>
      </c>
      <c r="I377" s="187" t="str">
        <f>IF(AND(AND('C3'!W15="X",'C3'!W27="X"),SUM('C3'!V15,'C3'!V27)=0,ISNUMBER('C3'!V39)),"",IF(OR('C3'!W15="M",'C3'!W27="M"),"M",IF(AND('C3'!W15='C3'!W27,OR('C3'!W15="X",'C3'!W15="W",'C3'!W15="Z")),UPPER('C3'!W15),"")))</f>
        <v/>
      </c>
      <c r="J377" s="80" t="s">
        <v>383</v>
      </c>
      <c r="K377" s="187" t="str">
        <f>IF(AND(ISBLANK('C3'!V39),$L$377&lt;&gt;"Z"),"",'C3'!V39)</f>
        <v/>
      </c>
      <c r="L377" s="187" t="str">
        <f>IF(ISBLANK('C3'!W39),"",'C3'!W39)</f>
        <v/>
      </c>
      <c r="M377" s="77" t="str">
        <f t="shared" si="7"/>
        <v>OK</v>
      </c>
      <c r="N377" s="78"/>
    </row>
    <row r="378" spans="1:14" hidden="1">
      <c r="A378" s="79" t="s">
        <v>2589</v>
      </c>
      <c r="B378" s="185" t="s">
        <v>1285</v>
      </c>
      <c r="C378" s="186" t="s">
        <v>334</v>
      </c>
      <c r="D378" s="188" t="s">
        <v>1286</v>
      </c>
      <c r="E378" s="186" t="s">
        <v>383</v>
      </c>
      <c r="F378" s="186" t="s">
        <v>334</v>
      </c>
      <c r="G378" s="188" t="s">
        <v>526</v>
      </c>
      <c r="H378" s="187" t="str">
        <f>IF(OR(AND('C3'!V16="",'C3'!W16=""),AND('C3'!V28="",'C3'!W28=""),AND('C3'!W16="X",'C3'!W28="X"),OR('C3'!W16="M",'C3'!W28="M")),"",SUM('C3'!V16,'C3'!V28))</f>
        <v/>
      </c>
      <c r="I378" s="187" t="str">
        <f>IF(AND(AND('C3'!W16="X",'C3'!W28="X"),SUM('C3'!V16,'C3'!V28)=0,ISNUMBER('C3'!V40)),"",IF(OR('C3'!W16="M",'C3'!W28="M"),"M",IF(AND('C3'!W16='C3'!W28,OR('C3'!W16="X",'C3'!W16="W",'C3'!W16="Z")),UPPER('C3'!W16),"")))</f>
        <v/>
      </c>
      <c r="J378" s="80" t="s">
        <v>383</v>
      </c>
      <c r="K378" s="187" t="str">
        <f>IF(AND(ISBLANK('C3'!V40),$L$378&lt;&gt;"Z"),"",'C3'!V40)</f>
        <v/>
      </c>
      <c r="L378" s="187" t="str">
        <f>IF(ISBLANK('C3'!W40),"",'C3'!W40)</f>
        <v/>
      </c>
      <c r="M378" s="77" t="str">
        <f t="shared" si="7"/>
        <v>OK</v>
      </c>
      <c r="N378" s="78"/>
    </row>
    <row r="379" spans="1:14" hidden="1">
      <c r="A379" s="79" t="s">
        <v>2589</v>
      </c>
      <c r="B379" s="185" t="s">
        <v>1287</v>
      </c>
      <c r="C379" s="186" t="s">
        <v>334</v>
      </c>
      <c r="D379" s="188" t="s">
        <v>1288</v>
      </c>
      <c r="E379" s="186" t="s">
        <v>383</v>
      </c>
      <c r="F379" s="186" t="s">
        <v>334</v>
      </c>
      <c r="G379" s="188" t="s">
        <v>529</v>
      </c>
      <c r="H379" s="187" t="str">
        <f>IF(OR(AND('C3'!V17="",'C3'!W17=""),AND('C3'!V29="",'C3'!W29=""),AND('C3'!W17="X",'C3'!W29="X"),OR('C3'!W17="M",'C3'!W29="M")),"",SUM('C3'!V17,'C3'!V29))</f>
        <v/>
      </c>
      <c r="I379" s="187" t="str">
        <f>IF(AND(AND('C3'!W17="X",'C3'!W29="X"),SUM('C3'!V17,'C3'!V29)=0,ISNUMBER('C3'!V41)),"",IF(OR('C3'!W17="M",'C3'!W29="M"),"M",IF(AND('C3'!W17='C3'!W29,OR('C3'!W17="X",'C3'!W17="W",'C3'!W17="Z")),UPPER('C3'!W17),"")))</f>
        <v/>
      </c>
      <c r="J379" s="80" t="s">
        <v>383</v>
      </c>
      <c r="K379" s="187" t="str">
        <f>IF(AND(ISBLANK('C3'!V41),$L$379&lt;&gt;"Z"),"",'C3'!V41)</f>
        <v/>
      </c>
      <c r="L379" s="187" t="str">
        <f>IF(ISBLANK('C3'!W41),"",'C3'!W41)</f>
        <v/>
      </c>
      <c r="M379" s="77" t="str">
        <f t="shared" si="7"/>
        <v>OK</v>
      </c>
      <c r="N379" s="78"/>
    </row>
    <row r="380" spans="1:14" hidden="1">
      <c r="A380" s="79" t="s">
        <v>2589</v>
      </c>
      <c r="B380" s="185" t="s">
        <v>1289</v>
      </c>
      <c r="C380" s="186" t="s">
        <v>334</v>
      </c>
      <c r="D380" s="188" t="s">
        <v>1290</v>
      </c>
      <c r="E380" s="186" t="s">
        <v>383</v>
      </c>
      <c r="F380" s="186" t="s">
        <v>334</v>
      </c>
      <c r="G380" s="188" t="s">
        <v>417</v>
      </c>
      <c r="H380" s="187" t="str">
        <f>IF(OR(AND('C3'!V18="",'C3'!W18=""),AND('C3'!V30="",'C3'!W30=""),AND('C3'!W18="X",'C3'!W30="X"),OR('C3'!W18="M",'C3'!W30="M")),"",SUM('C3'!V18,'C3'!V30))</f>
        <v/>
      </c>
      <c r="I380" s="187" t="str">
        <f>IF(AND(AND('C3'!W18="X",'C3'!W30="X"),SUM('C3'!V18,'C3'!V30)=0,ISNUMBER('C3'!V42)),"",IF(OR('C3'!W18="M",'C3'!W30="M"),"M",IF(AND('C3'!W18='C3'!W30,OR('C3'!W18="X",'C3'!W18="W",'C3'!W18="Z")),UPPER('C3'!W18),"")))</f>
        <v/>
      </c>
      <c r="J380" s="80" t="s">
        <v>383</v>
      </c>
      <c r="K380" s="187" t="str">
        <f>IF(AND(ISBLANK('C3'!V42),$L$380&lt;&gt;"Z"),"",'C3'!V42)</f>
        <v/>
      </c>
      <c r="L380" s="187" t="str">
        <f>IF(ISBLANK('C3'!W42),"",'C3'!W42)</f>
        <v/>
      </c>
      <c r="M380" s="77" t="str">
        <f t="shared" si="7"/>
        <v>OK</v>
      </c>
      <c r="N380" s="78"/>
    </row>
    <row r="381" spans="1:14" hidden="1">
      <c r="A381" s="79" t="s">
        <v>2589</v>
      </c>
      <c r="B381" s="185" t="s">
        <v>1291</v>
      </c>
      <c r="C381" s="186" t="s">
        <v>334</v>
      </c>
      <c r="D381" s="188" t="s">
        <v>1292</v>
      </c>
      <c r="E381" s="186" t="s">
        <v>383</v>
      </c>
      <c r="F381" s="186" t="s">
        <v>334</v>
      </c>
      <c r="G381" s="188" t="s">
        <v>735</v>
      </c>
      <c r="H381" s="187" t="str">
        <f>IF(OR(AND('C3'!V19="",'C3'!W19=""),AND('C3'!V31="",'C3'!W31=""),AND('C3'!W19="X",'C3'!W31="X"),OR('C3'!W19="M",'C3'!W31="M")),"",SUM('C3'!V19,'C3'!V31))</f>
        <v/>
      </c>
      <c r="I381" s="187" t="str">
        <f>IF(AND(AND('C3'!W19="X",'C3'!W31="X"),SUM('C3'!V19,'C3'!V31)=0,ISNUMBER('C3'!V43)),"",IF(OR('C3'!W19="M",'C3'!W31="M"),"M",IF(AND('C3'!W19='C3'!W31,OR('C3'!W19="X",'C3'!W19="W",'C3'!W19="Z")),UPPER('C3'!W19),"")))</f>
        <v/>
      </c>
      <c r="J381" s="80" t="s">
        <v>383</v>
      </c>
      <c r="K381" s="187" t="str">
        <f>IF(AND(ISBLANK('C3'!V43),$L$381&lt;&gt;"Z"),"",'C3'!V43)</f>
        <v/>
      </c>
      <c r="L381" s="187" t="str">
        <f>IF(ISBLANK('C3'!W43),"",'C3'!W43)</f>
        <v/>
      </c>
      <c r="M381" s="77" t="str">
        <f t="shared" si="7"/>
        <v>OK</v>
      </c>
      <c r="N381" s="78"/>
    </row>
    <row r="382" spans="1:14" hidden="1">
      <c r="A382" s="79" t="s">
        <v>2589</v>
      </c>
      <c r="B382" s="185" t="s">
        <v>1293</v>
      </c>
      <c r="C382" s="186" t="s">
        <v>334</v>
      </c>
      <c r="D382" s="188" t="s">
        <v>1294</v>
      </c>
      <c r="E382" s="186" t="s">
        <v>383</v>
      </c>
      <c r="F382" s="186" t="s">
        <v>334</v>
      </c>
      <c r="G382" s="188" t="s">
        <v>534</v>
      </c>
      <c r="H382" s="187" t="str">
        <f>IF(OR(AND('C3'!V20="",'C3'!W20=""),AND('C3'!V32="",'C3'!W32=""),AND('C3'!W20="X",'C3'!W32="X"),OR('C3'!W20="M",'C3'!W32="M")),"",SUM('C3'!V20,'C3'!V32))</f>
        <v/>
      </c>
      <c r="I382" s="187" t="str">
        <f>IF(AND(AND('C3'!W20="X",'C3'!W32="X"),SUM('C3'!V20,'C3'!V32)=0,ISNUMBER('C3'!V44)),"",IF(OR('C3'!W20="M",'C3'!W32="M"),"M",IF(AND('C3'!W20='C3'!W32,OR('C3'!W20="X",'C3'!W20="W",'C3'!W20="Z")),UPPER('C3'!W20),"")))</f>
        <v/>
      </c>
      <c r="J382" s="80" t="s">
        <v>383</v>
      </c>
      <c r="K382" s="187" t="str">
        <f>IF(AND(ISBLANK('C3'!V44),$L$382&lt;&gt;"Z"),"",'C3'!V44)</f>
        <v/>
      </c>
      <c r="L382" s="187" t="str">
        <f>IF(ISBLANK('C3'!W44),"",'C3'!W44)</f>
        <v/>
      </c>
      <c r="M382" s="77" t="str">
        <f t="shared" si="7"/>
        <v>OK</v>
      </c>
      <c r="N382" s="78"/>
    </row>
    <row r="383" spans="1:14" hidden="1">
      <c r="A383" s="79" t="s">
        <v>2589</v>
      </c>
      <c r="B383" s="185" t="s">
        <v>1295</v>
      </c>
      <c r="C383" s="186" t="s">
        <v>334</v>
      </c>
      <c r="D383" s="188" t="s">
        <v>1296</v>
      </c>
      <c r="E383" s="186" t="s">
        <v>383</v>
      </c>
      <c r="F383" s="186" t="s">
        <v>334</v>
      </c>
      <c r="G383" s="188" t="s">
        <v>537</v>
      </c>
      <c r="H383" s="187" t="str">
        <f>IF(OR(AND('C3'!V21="",'C3'!W21=""),AND('C3'!V33="",'C3'!W33=""),AND('C3'!W21="X",'C3'!W33="X"),OR('C3'!W21="M",'C3'!W33="M")),"",SUM('C3'!V21,'C3'!V33))</f>
        <v/>
      </c>
      <c r="I383" s="187" t="str">
        <f>IF(AND(AND('C3'!W21="X",'C3'!W33="X"),SUM('C3'!V21,'C3'!V33)=0,ISNUMBER('C3'!V45)),"",IF(OR('C3'!W21="M",'C3'!W33="M"),"M",IF(AND('C3'!W21='C3'!W33,OR('C3'!W21="X",'C3'!W21="W",'C3'!W21="Z")),UPPER('C3'!W21),"")))</f>
        <v/>
      </c>
      <c r="J383" s="80" t="s">
        <v>383</v>
      </c>
      <c r="K383" s="187" t="str">
        <f>IF(AND(ISBLANK('C3'!V45),$L$383&lt;&gt;"Z"),"",'C3'!V45)</f>
        <v/>
      </c>
      <c r="L383" s="187" t="str">
        <f>IF(ISBLANK('C3'!W45),"",'C3'!W45)</f>
        <v/>
      </c>
      <c r="M383" s="77" t="str">
        <f t="shared" si="7"/>
        <v>OK</v>
      </c>
      <c r="N383" s="78"/>
    </row>
    <row r="384" spans="1:14" hidden="1">
      <c r="A384" s="79" t="s">
        <v>2589</v>
      </c>
      <c r="B384" s="185" t="s">
        <v>1297</v>
      </c>
      <c r="C384" s="186" t="s">
        <v>334</v>
      </c>
      <c r="D384" s="188" t="s">
        <v>1298</v>
      </c>
      <c r="E384" s="186" t="s">
        <v>383</v>
      </c>
      <c r="F384" s="186" t="s">
        <v>334</v>
      </c>
      <c r="G384" s="188" t="s">
        <v>540</v>
      </c>
      <c r="H384" s="187" t="str">
        <f>IF(OR(AND('C3'!V22="",'C3'!W22=""),AND('C3'!V34="",'C3'!W34=""),AND('C3'!W22="X",'C3'!W34="X"),OR('C3'!W22="M",'C3'!W34="M")),"",SUM('C3'!V22,'C3'!V34))</f>
        <v/>
      </c>
      <c r="I384" s="187" t="str">
        <f>IF(AND(AND('C3'!W22="X",'C3'!W34="X"),SUM('C3'!V22,'C3'!V34)=0,ISNUMBER('C3'!V46)),"",IF(OR('C3'!W22="M",'C3'!W34="M"),"M",IF(AND('C3'!W22='C3'!W34,OR('C3'!W22="X",'C3'!W22="W",'C3'!W22="Z")),UPPER('C3'!W22),"")))</f>
        <v/>
      </c>
      <c r="J384" s="80" t="s">
        <v>383</v>
      </c>
      <c r="K384" s="187" t="str">
        <f>IF(AND(ISBLANK('C3'!V46),$L$384&lt;&gt;"Z"),"",'C3'!V46)</f>
        <v/>
      </c>
      <c r="L384" s="187" t="str">
        <f>IF(ISBLANK('C3'!W46),"",'C3'!W46)</f>
        <v/>
      </c>
      <c r="M384" s="77" t="str">
        <f t="shared" si="7"/>
        <v>OK</v>
      </c>
      <c r="N384" s="78"/>
    </row>
    <row r="385" spans="1:14" hidden="1">
      <c r="A385" s="79" t="s">
        <v>2589</v>
      </c>
      <c r="B385" s="185" t="s">
        <v>1299</v>
      </c>
      <c r="C385" s="186" t="s">
        <v>334</v>
      </c>
      <c r="D385" s="188" t="s">
        <v>1300</v>
      </c>
      <c r="E385" s="186" t="s">
        <v>383</v>
      </c>
      <c r="F385" s="186" t="s">
        <v>334</v>
      </c>
      <c r="G385" s="188" t="s">
        <v>543</v>
      </c>
      <c r="H385" s="187" t="str">
        <f>IF(OR(AND('C3'!V23="",'C3'!W23=""),AND('C3'!V35="",'C3'!W35=""),AND('C3'!W23="X",'C3'!W35="X"),OR('C3'!W23="M",'C3'!W35="M")),"",SUM('C3'!V23,'C3'!V35))</f>
        <v/>
      </c>
      <c r="I385" s="187" t="str">
        <f>IF(AND(AND('C3'!W23="X",'C3'!W35="X"),SUM('C3'!V23,'C3'!V35)=0,ISNUMBER('C3'!V47)),"",IF(OR('C3'!W23="M",'C3'!W35="M"),"M",IF(AND('C3'!W23='C3'!W35,OR('C3'!W23="X",'C3'!W23="W",'C3'!W23="Z")),UPPER('C3'!W23),"")))</f>
        <v/>
      </c>
      <c r="J385" s="80" t="s">
        <v>383</v>
      </c>
      <c r="K385" s="187" t="str">
        <f>IF(AND(ISBLANK('C3'!V47),$L$385&lt;&gt;"Z"),"",'C3'!V47)</f>
        <v/>
      </c>
      <c r="L385" s="187" t="str">
        <f>IF(ISBLANK('C3'!W47),"",'C3'!W47)</f>
        <v/>
      </c>
      <c r="M385" s="77" t="str">
        <f t="shared" si="7"/>
        <v>OK</v>
      </c>
      <c r="N385" s="78"/>
    </row>
    <row r="386" spans="1:14" hidden="1">
      <c r="A386" s="79" t="s">
        <v>2589</v>
      </c>
      <c r="B386" s="185" t="s">
        <v>1301</v>
      </c>
      <c r="C386" s="186" t="s">
        <v>334</v>
      </c>
      <c r="D386" s="188" t="s">
        <v>1302</v>
      </c>
      <c r="E386" s="186" t="s">
        <v>383</v>
      </c>
      <c r="F386" s="186" t="s">
        <v>334</v>
      </c>
      <c r="G386" s="188" t="s">
        <v>546</v>
      </c>
      <c r="H386" s="187" t="str">
        <f>IF(OR(AND('C3'!V24="",'C3'!W24=""),AND('C3'!V36="",'C3'!W36=""),AND('C3'!W24="X",'C3'!W36="X"),OR('C3'!W24="M",'C3'!W36="M")),"",SUM('C3'!V24,'C3'!V36))</f>
        <v/>
      </c>
      <c r="I386" s="187" t="str">
        <f>IF(AND(AND('C3'!W24="X",'C3'!W36="X"),SUM('C3'!V24,'C3'!V36)=0,ISNUMBER('C3'!V48)),"",IF(OR('C3'!W24="M",'C3'!W36="M"),"M",IF(AND('C3'!W24='C3'!W36,OR('C3'!W24="X",'C3'!W24="W",'C3'!W24="Z")),UPPER('C3'!W24),"")))</f>
        <v/>
      </c>
      <c r="J386" s="80" t="s">
        <v>383</v>
      </c>
      <c r="K386" s="187" t="str">
        <f>IF(AND(ISBLANK('C3'!V48),$L$386&lt;&gt;"Z"),"",'C3'!V48)</f>
        <v/>
      </c>
      <c r="L386" s="187" t="str">
        <f>IF(ISBLANK('C3'!W48),"",'C3'!W48)</f>
        <v/>
      </c>
      <c r="M386" s="77" t="str">
        <f t="shared" si="7"/>
        <v>OK</v>
      </c>
      <c r="N386" s="78"/>
    </row>
    <row r="387" spans="1:14" hidden="1">
      <c r="A387" s="79" t="s">
        <v>2589</v>
      </c>
      <c r="B387" s="185" t="s">
        <v>1303</v>
      </c>
      <c r="C387" s="186" t="s">
        <v>334</v>
      </c>
      <c r="D387" s="188" t="s">
        <v>1304</v>
      </c>
      <c r="E387" s="186" t="s">
        <v>383</v>
      </c>
      <c r="F387" s="186" t="s">
        <v>334</v>
      </c>
      <c r="G387" s="188" t="s">
        <v>392</v>
      </c>
      <c r="H387" s="187" t="str">
        <f>IF(OR(AND('C3'!V25="",'C3'!W25=""),AND('C3'!V37="",'C3'!W37=""),AND('C3'!W25="X",'C3'!W37="X"),OR('C3'!W25="M",'C3'!W37="M")),"",SUM('C3'!V25,'C3'!V37))</f>
        <v/>
      </c>
      <c r="I387" s="187" t="str">
        <f>IF(AND(AND('C3'!W25="X",'C3'!W37="X"),SUM('C3'!V25,'C3'!V37)=0,ISNUMBER('C3'!V49)),"",IF(OR('C3'!W25="M",'C3'!W37="M"),"M",IF(AND('C3'!W25='C3'!W37,OR('C3'!W25="X",'C3'!W25="W",'C3'!W25="Z")),UPPER('C3'!W25),"")))</f>
        <v/>
      </c>
      <c r="J387" s="80" t="s">
        <v>383</v>
      </c>
      <c r="K387" s="187" t="str">
        <f>IF(AND(ISBLANK('C3'!V49),$L$387&lt;&gt;"Z"),"",'C3'!V49)</f>
        <v/>
      </c>
      <c r="L387" s="187" t="str">
        <f>IF(ISBLANK('C3'!W49),"",'C3'!W49)</f>
        <v/>
      </c>
      <c r="M387" s="77" t="str">
        <f t="shared" si="7"/>
        <v>OK</v>
      </c>
      <c r="N387" s="78"/>
    </row>
    <row r="388" spans="1:14" hidden="1">
      <c r="A388" s="79" t="s">
        <v>2589</v>
      </c>
      <c r="B388" s="185" t="s">
        <v>1305</v>
      </c>
      <c r="C388" s="186" t="s">
        <v>334</v>
      </c>
      <c r="D388" s="188" t="s">
        <v>1306</v>
      </c>
      <c r="E388" s="186" t="s">
        <v>383</v>
      </c>
      <c r="F388" s="186" t="s">
        <v>334</v>
      </c>
      <c r="G388" s="188" t="s">
        <v>90</v>
      </c>
      <c r="H388" s="187" t="str">
        <f>IF(OR(SUMPRODUCT(--('C3'!Y14:'C3'!Y24=""),--('C3'!Z14:'C3'!Z24=""))&gt;0,COUNTIF('C3'!Z14:'C3'!Z24,"M")&gt;0,COUNTIF('C3'!Z14:'C3'!Z24,"X")=11),"",SUM('C3'!Y14:'C3'!Y24))</f>
        <v/>
      </c>
      <c r="I388" s="187" t="str">
        <f>IF(AND(COUNTIF('C3'!Z14:'C3'!Z24,"X")=11,SUM('C3'!Y14:'C3'!Y24)=0,ISNUMBER('C3'!Y25)),"",IF(COUNTIF('C3'!Z14:'C3'!Z24,"M")&gt;0,"M",IF(AND(COUNTIF('C3'!Z14:'C3'!Z24,'C3'!Z14)=11,OR('C3'!Z14="X",'C3'!Z14="W",'C3'!Z14="Z")),UPPER('C3'!Z14),"")))</f>
        <v/>
      </c>
      <c r="J388" s="80" t="s">
        <v>383</v>
      </c>
      <c r="K388" s="187" t="str">
        <f>IF(AND(ISBLANK('C3'!Y25),$L$388&lt;&gt;"Z"),"",'C3'!Y25)</f>
        <v/>
      </c>
      <c r="L388" s="187" t="str">
        <f>IF(ISBLANK('C3'!Z25),"",'C3'!Z25)</f>
        <v/>
      </c>
      <c r="M388" s="77" t="str">
        <f t="shared" si="7"/>
        <v>OK</v>
      </c>
      <c r="N388" s="78"/>
    </row>
    <row r="389" spans="1:14" hidden="1">
      <c r="A389" s="79" t="s">
        <v>2589</v>
      </c>
      <c r="B389" s="185" t="s">
        <v>1307</v>
      </c>
      <c r="C389" s="186" t="s">
        <v>334</v>
      </c>
      <c r="D389" s="188" t="s">
        <v>1308</v>
      </c>
      <c r="E389" s="186" t="s">
        <v>383</v>
      </c>
      <c r="F389" s="186" t="s">
        <v>334</v>
      </c>
      <c r="G389" s="188" t="s">
        <v>407</v>
      </c>
      <c r="H389" s="187" t="str">
        <f>IF(OR(SUMPRODUCT(--('C3'!Y26:'C3'!Y36=""),--('C3'!Z26:'C3'!Z36=""))&gt;0,COUNTIF('C3'!Z26:'C3'!Z36,"M")&gt;0,COUNTIF('C3'!Z26:'C3'!Z36,"X")=11),"",SUM('C3'!Y26:'C3'!Y36))</f>
        <v/>
      </c>
      <c r="I389" s="187" t="str">
        <f>IF(AND(COUNTIF('C3'!Z26:'C3'!Z36,"X")=11,SUM('C3'!Y26:'C3'!Y36)=0,ISNUMBER('C3'!Y37)),"",IF(COUNTIF('C3'!Z26:'C3'!Z36,"M")&gt;0,"M",IF(AND(COUNTIF('C3'!Z26:'C3'!Z36,'C3'!Z26)=11,OR('C3'!Z26="X",'C3'!Z26="W",'C3'!Z26="Z")),UPPER('C3'!Z26),"")))</f>
        <v/>
      </c>
      <c r="J389" s="80" t="s">
        <v>383</v>
      </c>
      <c r="K389" s="187" t="str">
        <f>IF(AND(ISBLANK('C3'!Y37),$L$389&lt;&gt;"Z"),"",'C3'!Y37)</f>
        <v/>
      </c>
      <c r="L389" s="187" t="str">
        <f>IF(ISBLANK('C3'!Z37),"",'C3'!Z37)</f>
        <v/>
      </c>
      <c r="M389" s="77" t="str">
        <f t="shared" si="7"/>
        <v>OK</v>
      </c>
      <c r="N389" s="78"/>
    </row>
    <row r="390" spans="1:14" hidden="1">
      <c r="A390" s="79" t="s">
        <v>2589</v>
      </c>
      <c r="B390" s="185" t="s">
        <v>1309</v>
      </c>
      <c r="C390" s="186" t="s">
        <v>334</v>
      </c>
      <c r="D390" s="188" t="s">
        <v>1310</v>
      </c>
      <c r="E390" s="186" t="s">
        <v>383</v>
      </c>
      <c r="F390" s="186" t="s">
        <v>334</v>
      </c>
      <c r="G390" s="188" t="s">
        <v>519</v>
      </c>
      <c r="H390" s="187" t="str">
        <f>IF(OR(AND('C3'!Y14="",'C3'!Z14=""),AND('C3'!Y26="",'C3'!Z26=""),AND('C3'!Z14="X",'C3'!Z26="X"),OR('C3'!Z14="M",'C3'!Z26="M")),"",SUM('C3'!Y14,'C3'!Y26))</f>
        <v/>
      </c>
      <c r="I390" s="187" t="str">
        <f>IF(AND(AND('C3'!Z14="X",'C3'!Z26="X"),SUM('C3'!Y14,'C3'!Y26)=0,ISNUMBER('C3'!Y38)),"",IF(OR('C3'!Z14="M",'C3'!Z26="M"),"M",IF(AND('C3'!Z14='C3'!Z26,OR('C3'!Z14="X",'C3'!Z14="W",'C3'!Z14="Z")),UPPER('C3'!Z14),"")))</f>
        <v/>
      </c>
      <c r="J390" s="80" t="s">
        <v>383</v>
      </c>
      <c r="K390" s="187" t="str">
        <f>IF(AND(ISBLANK('C3'!Y38),$L$390&lt;&gt;"Z"),"",'C3'!Y38)</f>
        <v/>
      </c>
      <c r="L390" s="187" t="str">
        <f>IF(ISBLANK('C3'!Z38),"",'C3'!Z38)</f>
        <v/>
      </c>
      <c r="M390" s="77" t="str">
        <f t="shared" si="7"/>
        <v>OK</v>
      </c>
      <c r="N390" s="78"/>
    </row>
    <row r="391" spans="1:14" hidden="1">
      <c r="A391" s="79" t="s">
        <v>2589</v>
      </c>
      <c r="B391" s="185" t="s">
        <v>1311</v>
      </c>
      <c r="C391" s="186" t="s">
        <v>334</v>
      </c>
      <c r="D391" s="188" t="s">
        <v>1312</v>
      </c>
      <c r="E391" s="186" t="s">
        <v>383</v>
      </c>
      <c r="F391" s="186" t="s">
        <v>334</v>
      </c>
      <c r="G391" s="188" t="s">
        <v>522</v>
      </c>
      <c r="H391" s="187" t="str">
        <f>IF(OR(AND('C3'!Y15="",'C3'!Z15=""),AND('C3'!Y27="",'C3'!Z27=""),AND('C3'!Z15="X",'C3'!Z27="X"),OR('C3'!Z15="M",'C3'!Z27="M")),"",SUM('C3'!Y15,'C3'!Y27))</f>
        <v/>
      </c>
      <c r="I391" s="187" t="str">
        <f>IF(AND(AND('C3'!Z15="X",'C3'!Z27="X"),SUM('C3'!Y15,'C3'!Y27)=0,ISNUMBER('C3'!Y39)),"",IF(OR('C3'!Z15="M",'C3'!Z27="M"),"M",IF(AND('C3'!Z15='C3'!Z27,OR('C3'!Z15="X",'C3'!Z15="W",'C3'!Z15="Z")),UPPER('C3'!Z15),"")))</f>
        <v/>
      </c>
      <c r="J391" s="80" t="s">
        <v>383</v>
      </c>
      <c r="K391" s="187" t="str">
        <f>IF(AND(ISBLANK('C3'!Y39),$L$391&lt;&gt;"Z"),"",'C3'!Y39)</f>
        <v/>
      </c>
      <c r="L391" s="187" t="str">
        <f>IF(ISBLANK('C3'!Z39),"",'C3'!Z39)</f>
        <v/>
      </c>
      <c r="M391" s="77" t="str">
        <f t="shared" si="7"/>
        <v>OK</v>
      </c>
      <c r="N391" s="78"/>
    </row>
    <row r="392" spans="1:14" hidden="1">
      <c r="A392" s="79" t="s">
        <v>2589</v>
      </c>
      <c r="B392" s="185" t="s">
        <v>1313</v>
      </c>
      <c r="C392" s="186" t="s">
        <v>334</v>
      </c>
      <c r="D392" s="188" t="s">
        <v>1314</v>
      </c>
      <c r="E392" s="186" t="s">
        <v>383</v>
      </c>
      <c r="F392" s="186" t="s">
        <v>334</v>
      </c>
      <c r="G392" s="188" t="s">
        <v>525</v>
      </c>
      <c r="H392" s="187" t="str">
        <f>IF(OR(AND('C3'!Y16="",'C3'!Z16=""),AND('C3'!Y28="",'C3'!Z28=""),AND('C3'!Z16="X",'C3'!Z28="X"),OR('C3'!Z16="M",'C3'!Z28="M")),"",SUM('C3'!Y16,'C3'!Y28))</f>
        <v/>
      </c>
      <c r="I392" s="187" t="str">
        <f>IF(AND(AND('C3'!Z16="X",'C3'!Z28="X"),SUM('C3'!Y16,'C3'!Y28)=0,ISNUMBER('C3'!Y40)),"",IF(OR('C3'!Z16="M",'C3'!Z28="M"),"M",IF(AND('C3'!Z16='C3'!Z28,OR('C3'!Z16="X",'C3'!Z16="W",'C3'!Z16="Z")),UPPER('C3'!Z16),"")))</f>
        <v/>
      </c>
      <c r="J392" s="80" t="s">
        <v>383</v>
      </c>
      <c r="K392" s="187" t="str">
        <f>IF(AND(ISBLANK('C3'!Y40),$L$392&lt;&gt;"Z"),"",'C3'!Y40)</f>
        <v/>
      </c>
      <c r="L392" s="187" t="str">
        <f>IF(ISBLANK('C3'!Z40),"",'C3'!Z40)</f>
        <v/>
      </c>
      <c r="M392" s="77" t="str">
        <f t="shared" ref="M392:M455" si="8">IF(AND(ISNUMBER(H392),ISNUMBER(K392)),IF(OR(ROUND(H392,0)&lt;&gt;ROUND(K392,0),I392&lt;&gt;L392),"Check","OK"),IF(OR(AND(H392&lt;&gt;K392,I392&lt;&gt;"Z",L392&lt;&gt;"Z"),I392&lt;&gt;L392),"Check","OK"))</f>
        <v>OK</v>
      </c>
      <c r="N392" s="78"/>
    </row>
    <row r="393" spans="1:14" hidden="1">
      <c r="A393" s="79" t="s">
        <v>2589</v>
      </c>
      <c r="B393" s="185" t="s">
        <v>1315</v>
      </c>
      <c r="C393" s="186" t="s">
        <v>334</v>
      </c>
      <c r="D393" s="188" t="s">
        <v>1316</v>
      </c>
      <c r="E393" s="186" t="s">
        <v>383</v>
      </c>
      <c r="F393" s="186" t="s">
        <v>334</v>
      </c>
      <c r="G393" s="188" t="s">
        <v>528</v>
      </c>
      <c r="H393" s="187" t="str">
        <f>IF(OR(AND('C3'!Y17="",'C3'!Z17=""),AND('C3'!Y29="",'C3'!Z29=""),AND('C3'!Z17="X",'C3'!Z29="X"),OR('C3'!Z17="M",'C3'!Z29="M")),"",SUM('C3'!Y17,'C3'!Y29))</f>
        <v/>
      </c>
      <c r="I393" s="187" t="str">
        <f>IF(AND(AND('C3'!Z17="X",'C3'!Z29="X"),SUM('C3'!Y17,'C3'!Y29)=0,ISNUMBER('C3'!Y41)),"",IF(OR('C3'!Z17="M",'C3'!Z29="M"),"M",IF(AND('C3'!Z17='C3'!Z29,OR('C3'!Z17="X",'C3'!Z17="W",'C3'!Z17="Z")),UPPER('C3'!Z17),"")))</f>
        <v/>
      </c>
      <c r="J393" s="80" t="s">
        <v>383</v>
      </c>
      <c r="K393" s="187" t="str">
        <f>IF(AND(ISBLANK('C3'!Y41),$L$393&lt;&gt;"Z"),"",'C3'!Y41)</f>
        <v/>
      </c>
      <c r="L393" s="187" t="str">
        <f>IF(ISBLANK('C3'!Z41),"",'C3'!Z41)</f>
        <v/>
      </c>
      <c r="M393" s="77" t="str">
        <f t="shared" si="8"/>
        <v>OK</v>
      </c>
      <c r="N393" s="78"/>
    </row>
    <row r="394" spans="1:14" hidden="1">
      <c r="A394" s="79" t="s">
        <v>2589</v>
      </c>
      <c r="B394" s="185" t="s">
        <v>1317</v>
      </c>
      <c r="C394" s="186" t="s">
        <v>334</v>
      </c>
      <c r="D394" s="188" t="s">
        <v>1318</v>
      </c>
      <c r="E394" s="186" t="s">
        <v>383</v>
      </c>
      <c r="F394" s="186" t="s">
        <v>334</v>
      </c>
      <c r="G394" s="188" t="s">
        <v>531</v>
      </c>
      <c r="H394" s="187" t="str">
        <f>IF(OR(AND('C3'!Y18="",'C3'!Z18=""),AND('C3'!Y30="",'C3'!Z30=""),AND('C3'!Z18="X",'C3'!Z30="X"),OR('C3'!Z18="M",'C3'!Z30="M")),"",SUM('C3'!Y18,'C3'!Y30))</f>
        <v/>
      </c>
      <c r="I394" s="187" t="str">
        <f>IF(AND(AND('C3'!Z18="X",'C3'!Z30="X"),SUM('C3'!Y18,'C3'!Y30)=0,ISNUMBER('C3'!Y42)),"",IF(OR('C3'!Z18="M",'C3'!Z30="M"),"M",IF(AND('C3'!Z18='C3'!Z30,OR('C3'!Z18="X",'C3'!Z18="W",'C3'!Z18="Z")),UPPER('C3'!Z18),"")))</f>
        <v/>
      </c>
      <c r="J394" s="80" t="s">
        <v>383</v>
      </c>
      <c r="K394" s="187" t="str">
        <f>IF(AND(ISBLANK('C3'!Y42),$L$394&lt;&gt;"Z"),"",'C3'!Y42)</f>
        <v/>
      </c>
      <c r="L394" s="187" t="str">
        <f>IF(ISBLANK('C3'!Z42),"",'C3'!Z42)</f>
        <v/>
      </c>
      <c r="M394" s="77" t="str">
        <f t="shared" si="8"/>
        <v>OK</v>
      </c>
      <c r="N394" s="78"/>
    </row>
    <row r="395" spans="1:14" hidden="1">
      <c r="A395" s="79" t="s">
        <v>2589</v>
      </c>
      <c r="B395" s="185" t="s">
        <v>1319</v>
      </c>
      <c r="C395" s="186" t="s">
        <v>334</v>
      </c>
      <c r="D395" s="188" t="s">
        <v>1320</v>
      </c>
      <c r="E395" s="186" t="s">
        <v>383</v>
      </c>
      <c r="F395" s="186" t="s">
        <v>334</v>
      </c>
      <c r="G395" s="188" t="s">
        <v>772</v>
      </c>
      <c r="H395" s="187" t="str">
        <f>IF(OR(AND('C3'!Y19="",'C3'!Z19=""),AND('C3'!Y31="",'C3'!Z31=""),AND('C3'!Z19="X",'C3'!Z31="X"),OR('C3'!Z19="M",'C3'!Z31="M")),"",SUM('C3'!Y19,'C3'!Y31))</f>
        <v/>
      </c>
      <c r="I395" s="187" t="str">
        <f>IF(AND(AND('C3'!Z19="X",'C3'!Z31="X"),SUM('C3'!Y19,'C3'!Y31)=0,ISNUMBER('C3'!Y43)),"",IF(OR('C3'!Z19="M",'C3'!Z31="M"),"M",IF(AND('C3'!Z19='C3'!Z31,OR('C3'!Z19="X",'C3'!Z19="W",'C3'!Z19="Z")),UPPER('C3'!Z19),"")))</f>
        <v/>
      </c>
      <c r="J395" s="80" t="s">
        <v>383</v>
      </c>
      <c r="K395" s="187" t="str">
        <f>IF(AND(ISBLANK('C3'!Y43),$L$395&lt;&gt;"Z"),"",'C3'!Y43)</f>
        <v/>
      </c>
      <c r="L395" s="187" t="str">
        <f>IF(ISBLANK('C3'!Z43),"",'C3'!Z43)</f>
        <v/>
      </c>
      <c r="M395" s="77" t="str">
        <f t="shared" si="8"/>
        <v>OK</v>
      </c>
      <c r="N395" s="78"/>
    </row>
    <row r="396" spans="1:14" hidden="1">
      <c r="A396" s="79" t="s">
        <v>2589</v>
      </c>
      <c r="B396" s="185" t="s">
        <v>1321</v>
      </c>
      <c r="C396" s="186" t="s">
        <v>334</v>
      </c>
      <c r="D396" s="188" t="s">
        <v>1322</v>
      </c>
      <c r="E396" s="186" t="s">
        <v>383</v>
      </c>
      <c r="F396" s="186" t="s">
        <v>334</v>
      </c>
      <c r="G396" s="188" t="s">
        <v>533</v>
      </c>
      <c r="H396" s="187" t="str">
        <f>IF(OR(AND('C3'!Y20="",'C3'!Z20=""),AND('C3'!Y32="",'C3'!Z32=""),AND('C3'!Z20="X",'C3'!Z32="X"),OR('C3'!Z20="M",'C3'!Z32="M")),"",SUM('C3'!Y20,'C3'!Y32))</f>
        <v/>
      </c>
      <c r="I396" s="187" t="str">
        <f>IF(AND(AND('C3'!Z20="X",'C3'!Z32="X"),SUM('C3'!Y20,'C3'!Y32)=0,ISNUMBER('C3'!Y44)),"",IF(OR('C3'!Z20="M",'C3'!Z32="M"),"M",IF(AND('C3'!Z20='C3'!Z32,OR('C3'!Z20="X",'C3'!Z20="W",'C3'!Z20="Z")),UPPER('C3'!Z20),"")))</f>
        <v/>
      </c>
      <c r="J396" s="80" t="s">
        <v>383</v>
      </c>
      <c r="K396" s="187" t="str">
        <f>IF(AND(ISBLANK('C3'!Y44),$L$396&lt;&gt;"Z"),"",'C3'!Y44)</f>
        <v/>
      </c>
      <c r="L396" s="187" t="str">
        <f>IF(ISBLANK('C3'!Z44),"",'C3'!Z44)</f>
        <v/>
      </c>
      <c r="M396" s="77" t="str">
        <f t="shared" si="8"/>
        <v>OK</v>
      </c>
      <c r="N396" s="78"/>
    </row>
    <row r="397" spans="1:14" hidden="1">
      <c r="A397" s="79" t="s">
        <v>2589</v>
      </c>
      <c r="B397" s="185" t="s">
        <v>1323</v>
      </c>
      <c r="C397" s="186" t="s">
        <v>334</v>
      </c>
      <c r="D397" s="188" t="s">
        <v>1324</v>
      </c>
      <c r="E397" s="186" t="s">
        <v>383</v>
      </c>
      <c r="F397" s="186" t="s">
        <v>334</v>
      </c>
      <c r="G397" s="188" t="s">
        <v>536</v>
      </c>
      <c r="H397" s="187" t="str">
        <f>IF(OR(AND('C3'!Y21="",'C3'!Z21=""),AND('C3'!Y33="",'C3'!Z33=""),AND('C3'!Z21="X",'C3'!Z33="X"),OR('C3'!Z21="M",'C3'!Z33="M")),"",SUM('C3'!Y21,'C3'!Y33))</f>
        <v/>
      </c>
      <c r="I397" s="187" t="str">
        <f>IF(AND(AND('C3'!Z21="X",'C3'!Z33="X"),SUM('C3'!Y21,'C3'!Y33)=0,ISNUMBER('C3'!Y45)),"",IF(OR('C3'!Z21="M",'C3'!Z33="M"),"M",IF(AND('C3'!Z21='C3'!Z33,OR('C3'!Z21="X",'C3'!Z21="W",'C3'!Z21="Z")),UPPER('C3'!Z21),"")))</f>
        <v/>
      </c>
      <c r="J397" s="80" t="s">
        <v>383</v>
      </c>
      <c r="K397" s="187" t="str">
        <f>IF(AND(ISBLANK('C3'!Y45),$L$397&lt;&gt;"Z"),"",'C3'!Y45)</f>
        <v/>
      </c>
      <c r="L397" s="187" t="str">
        <f>IF(ISBLANK('C3'!Z45),"",'C3'!Z45)</f>
        <v/>
      </c>
      <c r="M397" s="77" t="str">
        <f t="shared" si="8"/>
        <v>OK</v>
      </c>
      <c r="N397" s="78"/>
    </row>
    <row r="398" spans="1:14" hidden="1">
      <c r="A398" s="79" t="s">
        <v>2589</v>
      </c>
      <c r="B398" s="185" t="s">
        <v>1325</v>
      </c>
      <c r="C398" s="186" t="s">
        <v>334</v>
      </c>
      <c r="D398" s="188" t="s">
        <v>1326</v>
      </c>
      <c r="E398" s="186" t="s">
        <v>383</v>
      </c>
      <c r="F398" s="186" t="s">
        <v>334</v>
      </c>
      <c r="G398" s="188" t="s">
        <v>539</v>
      </c>
      <c r="H398" s="187" t="str">
        <f>IF(OR(AND('C3'!Y22="",'C3'!Z22=""),AND('C3'!Y34="",'C3'!Z34=""),AND('C3'!Z22="X",'C3'!Z34="X"),OR('C3'!Z22="M",'C3'!Z34="M")),"",SUM('C3'!Y22,'C3'!Y34))</f>
        <v/>
      </c>
      <c r="I398" s="187" t="str">
        <f>IF(AND(AND('C3'!Z22="X",'C3'!Z34="X"),SUM('C3'!Y22,'C3'!Y34)=0,ISNUMBER('C3'!Y46)),"",IF(OR('C3'!Z22="M",'C3'!Z34="M"),"M",IF(AND('C3'!Z22='C3'!Z34,OR('C3'!Z22="X",'C3'!Z22="W",'C3'!Z22="Z")),UPPER('C3'!Z22),"")))</f>
        <v/>
      </c>
      <c r="J398" s="80" t="s">
        <v>383</v>
      </c>
      <c r="K398" s="187" t="str">
        <f>IF(AND(ISBLANK('C3'!Y46),$L$398&lt;&gt;"Z"),"",'C3'!Y46)</f>
        <v/>
      </c>
      <c r="L398" s="187" t="str">
        <f>IF(ISBLANK('C3'!Z46),"",'C3'!Z46)</f>
        <v/>
      </c>
      <c r="M398" s="77" t="str">
        <f t="shared" si="8"/>
        <v>OK</v>
      </c>
      <c r="N398" s="78"/>
    </row>
    <row r="399" spans="1:14" hidden="1">
      <c r="A399" s="79" t="s">
        <v>2589</v>
      </c>
      <c r="B399" s="185" t="s">
        <v>1327</v>
      </c>
      <c r="C399" s="186" t="s">
        <v>334</v>
      </c>
      <c r="D399" s="188" t="s">
        <v>1328</v>
      </c>
      <c r="E399" s="186" t="s">
        <v>383</v>
      </c>
      <c r="F399" s="186" t="s">
        <v>334</v>
      </c>
      <c r="G399" s="188" t="s">
        <v>542</v>
      </c>
      <c r="H399" s="187" t="str">
        <f>IF(OR(AND('C3'!Y23="",'C3'!Z23=""),AND('C3'!Y35="",'C3'!Z35=""),AND('C3'!Z23="X",'C3'!Z35="X"),OR('C3'!Z23="M",'C3'!Z35="M")),"",SUM('C3'!Y23,'C3'!Y35))</f>
        <v/>
      </c>
      <c r="I399" s="187" t="str">
        <f>IF(AND(AND('C3'!Z23="X",'C3'!Z35="X"),SUM('C3'!Y23,'C3'!Y35)=0,ISNUMBER('C3'!Y47)),"",IF(OR('C3'!Z23="M",'C3'!Z35="M"),"M",IF(AND('C3'!Z23='C3'!Z35,OR('C3'!Z23="X",'C3'!Z23="W",'C3'!Z23="Z")),UPPER('C3'!Z23),"")))</f>
        <v/>
      </c>
      <c r="J399" s="80" t="s">
        <v>383</v>
      </c>
      <c r="K399" s="187" t="str">
        <f>IF(AND(ISBLANK('C3'!Y47),$L$399&lt;&gt;"Z"),"",'C3'!Y47)</f>
        <v/>
      </c>
      <c r="L399" s="187" t="str">
        <f>IF(ISBLANK('C3'!Z47),"",'C3'!Z47)</f>
        <v/>
      </c>
      <c r="M399" s="77" t="str">
        <f t="shared" si="8"/>
        <v>OK</v>
      </c>
      <c r="N399" s="78"/>
    </row>
    <row r="400" spans="1:14" hidden="1">
      <c r="A400" s="79" t="s">
        <v>2589</v>
      </c>
      <c r="B400" s="185" t="s">
        <v>1329</v>
      </c>
      <c r="C400" s="186" t="s">
        <v>334</v>
      </c>
      <c r="D400" s="188" t="s">
        <v>1330</v>
      </c>
      <c r="E400" s="186" t="s">
        <v>383</v>
      </c>
      <c r="F400" s="186" t="s">
        <v>334</v>
      </c>
      <c r="G400" s="188" t="s">
        <v>545</v>
      </c>
      <c r="H400" s="187" t="str">
        <f>IF(OR(AND('C3'!Y24="",'C3'!Z24=""),AND('C3'!Y36="",'C3'!Z36=""),AND('C3'!Z24="X",'C3'!Z36="X"),OR('C3'!Z24="M",'C3'!Z36="M")),"",SUM('C3'!Y24,'C3'!Y36))</f>
        <v/>
      </c>
      <c r="I400" s="187" t="str">
        <f>IF(AND(AND('C3'!Z24="X",'C3'!Z36="X"),SUM('C3'!Y24,'C3'!Y36)=0,ISNUMBER('C3'!Y48)),"",IF(OR('C3'!Z24="M",'C3'!Z36="M"),"M",IF(AND('C3'!Z24='C3'!Z36,OR('C3'!Z24="X",'C3'!Z24="W",'C3'!Z24="Z")),UPPER('C3'!Z24),"")))</f>
        <v/>
      </c>
      <c r="J400" s="80" t="s">
        <v>383</v>
      </c>
      <c r="K400" s="187" t="str">
        <f>IF(AND(ISBLANK('C3'!Y48),$L$400&lt;&gt;"Z"),"",'C3'!Y48)</f>
        <v/>
      </c>
      <c r="L400" s="187" t="str">
        <f>IF(ISBLANK('C3'!Z48),"",'C3'!Z48)</f>
        <v/>
      </c>
      <c r="M400" s="77" t="str">
        <f t="shared" si="8"/>
        <v>OK</v>
      </c>
      <c r="N400" s="78"/>
    </row>
    <row r="401" spans="1:14" hidden="1">
      <c r="A401" s="79" t="s">
        <v>2589</v>
      </c>
      <c r="B401" s="185" t="s">
        <v>1331</v>
      </c>
      <c r="C401" s="186" t="s">
        <v>334</v>
      </c>
      <c r="D401" s="188" t="s">
        <v>1332</v>
      </c>
      <c r="E401" s="186" t="s">
        <v>383</v>
      </c>
      <c r="F401" s="186" t="s">
        <v>334</v>
      </c>
      <c r="G401" s="188" t="s">
        <v>396</v>
      </c>
      <c r="H401" s="187" t="str">
        <f>IF(OR(AND('C3'!Y25="",'C3'!Z25=""),AND('C3'!Y37="",'C3'!Z37=""),AND('C3'!Z25="X",'C3'!Z37="X"),OR('C3'!Z25="M",'C3'!Z37="M")),"",SUM('C3'!Y25,'C3'!Y37))</f>
        <v/>
      </c>
      <c r="I401" s="187" t="str">
        <f>IF(AND(AND('C3'!Z25="X",'C3'!Z37="X"),SUM('C3'!Y25,'C3'!Y37)=0,ISNUMBER('C3'!Y49)),"",IF(OR('C3'!Z25="M",'C3'!Z37="M"),"M",IF(AND('C3'!Z25='C3'!Z37,OR('C3'!Z25="X",'C3'!Z25="W",'C3'!Z25="Z")),UPPER('C3'!Z25),"")))</f>
        <v/>
      </c>
      <c r="J401" s="80" t="s">
        <v>383</v>
      </c>
      <c r="K401" s="187" t="str">
        <f>IF(AND(ISBLANK('C3'!Y49),$L$401&lt;&gt;"Z"),"",'C3'!Y49)</f>
        <v/>
      </c>
      <c r="L401" s="187" t="str">
        <f>IF(ISBLANK('C3'!Z49),"",'C3'!Z49)</f>
        <v/>
      </c>
      <c r="M401" s="77" t="str">
        <f t="shared" si="8"/>
        <v>OK</v>
      </c>
      <c r="N401" s="78"/>
    </row>
    <row r="402" spans="1:14" hidden="1">
      <c r="A402" s="79" t="s">
        <v>2589</v>
      </c>
      <c r="B402" s="185" t="s">
        <v>1333</v>
      </c>
      <c r="C402" s="186" t="s">
        <v>334</v>
      </c>
      <c r="D402" s="188" t="s">
        <v>1334</v>
      </c>
      <c r="E402" s="186" t="s">
        <v>383</v>
      </c>
      <c r="F402" s="186" t="s">
        <v>334</v>
      </c>
      <c r="G402" s="188" t="s">
        <v>419</v>
      </c>
      <c r="H402" s="187" t="str">
        <f>IF(OR(SUMPRODUCT(--('C3'!AB14:'C3'!AB24=""),--('C3'!AC14:'C3'!AC24=""))&gt;0,COUNTIF('C3'!AC14:'C3'!AC24,"M")&gt;0,COUNTIF('C3'!AC14:'C3'!AC24,"X")=11),"",SUM('C3'!AB14:'C3'!AB24))</f>
        <v/>
      </c>
      <c r="I402" s="187" t="str">
        <f>IF(AND(COUNTIF('C3'!AC14:'C3'!AC24,"X")=11,SUM('C3'!AB14:'C3'!AB24)=0,ISNUMBER('C3'!AB25)),"",IF(COUNTIF('C3'!AC14:'C3'!AC24,"M")&gt;0,"M",IF(AND(COUNTIF('C3'!AC14:'C3'!AC24,'C3'!AC14)=11,OR('C3'!AC14="X",'C3'!AC14="W",'C3'!AC14="Z")),UPPER('C3'!AC14),"")))</f>
        <v/>
      </c>
      <c r="J402" s="80" t="s">
        <v>383</v>
      </c>
      <c r="K402" s="187" t="str">
        <f>IF(AND(ISBLANK('C3'!AB25),$L$402&lt;&gt;"Z"),"",'C3'!AB25)</f>
        <v/>
      </c>
      <c r="L402" s="187" t="str">
        <f>IF(ISBLANK('C3'!AC25),"",'C3'!AC25)</f>
        <v/>
      </c>
      <c r="M402" s="77" t="str">
        <f t="shared" si="8"/>
        <v>OK</v>
      </c>
      <c r="N402" s="78"/>
    </row>
    <row r="403" spans="1:14" hidden="1">
      <c r="A403" s="79" t="s">
        <v>2589</v>
      </c>
      <c r="B403" s="185" t="s">
        <v>1335</v>
      </c>
      <c r="C403" s="186" t="s">
        <v>334</v>
      </c>
      <c r="D403" s="188" t="s">
        <v>1336</v>
      </c>
      <c r="E403" s="186" t="s">
        <v>383</v>
      </c>
      <c r="F403" s="186" t="s">
        <v>334</v>
      </c>
      <c r="G403" s="188" t="s">
        <v>409</v>
      </c>
      <c r="H403" s="187" t="str">
        <f>IF(OR(SUMPRODUCT(--('C3'!AB26:'C3'!AB36=""),--('C3'!AC26:'C3'!AC36=""))&gt;0,COUNTIF('C3'!AC26:'C3'!AC36,"M")&gt;0,COUNTIF('C3'!AC26:'C3'!AC36,"X")=11),"",SUM('C3'!AB26:'C3'!AB36))</f>
        <v/>
      </c>
      <c r="I403" s="187" t="str">
        <f>IF(AND(COUNTIF('C3'!AC26:'C3'!AC36,"X")=11,SUM('C3'!AB26:'C3'!AB36)=0,ISNUMBER('C3'!AB37)),"",IF(COUNTIF('C3'!AC26:'C3'!AC36,"M")&gt;0,"M",IF(AND(COUNTIF('C3'!AC26:'C3'!AC36,'C3'!AC26)=11,OR('C3'!AC26="X",'C3'!AC26="W",'C3'!AC26="Z")),UPPER('C3'!AC26),"")))</f>
        <v/>
      </c>
      <c r="J403" s="80" t="s">
        <v>383</v>
      </c>
      <c r="K403" s="187" t="str">
        <f>IF(AND(ISBLANK('C3'!AB37),$L$403&lt;&gt;"Z"),"",'C3'!AB37)</f>
        <v/>
      </c>
      <c r="L403" s="187" t="str">
        <f>IF(ISBLANK('C3'!AC37),"",'C3'!AC37)</f>
        <v/>
      </c>
      <c r="M403" s="77" t="str">
        <f t="shared" si="8"/>
        <v>OK</v>
      </c>
      <c r="N403" s="78"/>
    </row>
    <row r="404" spans="1:14" hidden="1">
      <c r="A404" s="79" t="s">
        <v>2589</v>
      </c>
      <c r="B404" s="185" t="s">
        <v>1337</v>
      </c>
      <c r="C404" s="186" t="s">
        <v>334</v>
      </c>
      <c r="D404" s="188" t="s">
        <v>1338</v>
      </c>
      <c r="E404" s="186" t="s">
        <v>383</v>
      </c>
      <c r="F404" s="186" t="s">
        <v>334</v>
      </c>
      <c r="G404" s="188" t="s">
        <v>829</v>
      </c>
      <c r="H404" s="187" t="str">
        <f>IF(OR(AND('C3'!AB14="",'C3'!AC14=""),AND('C3'!AB26="",'C3'!AC26=""),AND('C3'!AC14="X",'C3'!AC26="X"),OR('C3'!AC14="M",'C3'!AC26="M")),"",SUM('C3'!AB14,'C3'!AB26))</f>
        <v/>
      </c>
      <c r="I404" s="187" t="str">
        <f>IF(AND(AND('C3'!AC14="X",'C3'!AC26="X"),SUM('C3'!AB14,'C3'!AB26)=0,ISNUMBER('C3'!AB38)),"",IF(OR('C3'!AC14="M",'C3'!AC26="M"),"M",IF(AND('C3'!AC14='C3'!AC26,OR('C3'!AC14="X",'C3'!AC14="W",'C3'!AC14="Z")),UPPER('C3'!AC14),"")))</f>
        <v/>
      </c>
      <c r="J404" s="80" t="s">
        <v>383</v>
      </c>
      <c r="K404" s="187" t="str">
        <f>IF(AND(ISBLANK('C3'!AB38),$L$404&lt;&gt;"Z"),"",'C3'!AB38)</f>
        <v/>
      </c>
      <c r="L404" s="187" t="str">
        <f>IF(ISBLANK('C3'!AC38),"",'C3'!AC38)</f>
        <v/>
      </c>
      <c r="M404" s="77" t="str">
        <f t="shared" si="8"/>
        <v>OK</v>
      </c>
      <c r="N404" s="78"/>
    </row>
    <row r="405" spans="1:14" hidden="1">
      <c r="A405" s="79" t="s">
        <v>2589</v>
      </c>
      <c r="B405" s="185" t="s">
        <v>1339</v>
      </c>
      <c r="C405" s="186" t="s">
        <v>334</v>
      </c>
      <c r="D405" s="188" t="s">
        <v>1340</v>
      </c>
      <c r="E405" s="186" t="s">
        <v>383</v>
      </c>
      <c r="F405" s="186" t="s">
        <v>334</v>
      </c>
      <c r="G405" s="188" t="s">
        <v>832</v>
      </c>
      <c r="H405" s="187" t="str">
        <f>IF(OR(AND('C3'!AB15="",'C3'!AC15=""),AND('C3'!AB27="",'C3'!AC27=""),AND('C3'!AC15="X",'C3'!AC27="X"),OR('C3'!AC15="M",'C3'!AC27="M")),"",SUM('C3'!AB15,'C3'!AB27))</f>
        <v/>
      </c>
      <c r="I405" s="187" t="str">
        <f>IF(AND(AND('C3'!AC15="X",'C3'!AC27="X"),SUM('C3'!AB15,'C3'!AB27)=0,ISNUMBER('C3'!AB39)),"",IF(OR('C3'!AC15="M",'C3'!AC27="M"),"M",IF(AND('C3'!AC15='C3'!AC27,OR('C3'!AC15="X",'C3'!AC15="W",'C3'!AC15="Z")),UPPER('C3'!AC15),"")))</f>
        <v/>
      </c>
      <c r="J405" s="80" t="s">
        <v>383</v>
      </c>
      <c r="K405" s="187" t="str">
        <f>IF(AND(ISBLANK('C3'!AB39),$L$405&lt;&gt;"Z"),"",'C3'!AB39)</f>
        <v/>
      </c>
      <c r="L405" s="187" t="str">
        <f>IF(ISBLANK('C3'!AC39),"",'C3'!AC39)</f>
        <v/>
      </c>
      <c r="M405" s="77" t="str">
        <f t="shared" si="8"/>
        <v>OK</v>
      </c>
      <c r="N405" s="78"/>
    </row>
    <row r="406" spans="1:14" hidden="1">
      <c r="A406" s="79" t="s">
        <v>2589</v>
      </c>
      <c r="B406" s="185" t="s">
        <v>1341</v>
      </c>
      <c r="C406" s="186" t="s">
        <v>334</v>
      </c>
      <c r="D406" s="188" t="s">
        <v>1342</v>
      </c>
      <c r="E406" s="186" t="s">
        <v>383</v>
      </c>
      <c r="F406" s="186" t="s">
        <v>334</v>
      </c>
      <c r="G406" s="188" t="s">
        <v>835</v>
      </c>
      <c r="H406" s="187" t="str">
        <f>IF(OR(AND('C3'!AB16="",'C3'!AC16=""),AND('C3'!AB28="",'C3'!AC28=""),AND('C3'!AC16="X",'C3'!AC28="X"),OR('C3'!AC16="M",'C3'!AC28="M")),"",SUM('C3'!AB16,'C3'!AB28))</f>
        <v/>
      </c>
      <c r="I406" s="187" t="str">
        <f>IF(AND(AND('C3'!AC16="X",'C3'!AC28="X"),SUM('C3'!AB16,'C3'!AB28)=0,ISNUMBER('C3'!AB40)),"",IF(OR('C3'!AC16="M",'C3'!AC28="M"),"M",IF(AND('C3'!AC16='C3'!AC28,OR('C3'!AC16="X",'C3'!AC16="W",'C3'!AC16="Z")),UPPER('C3'!AC16),"")))</f>
        <v/>
      </c>
      <c r="J406" s="80" t="s">
        <v>383</v>
      </c>
      <c r="K406" s="187" t="str">
        <f>IF(AND(ISBLANK('C3'!AB40),$L$406&lt;&gt;"Z"),"",'C3'!AB40)</f>
        <v/>
      </c>
      <c r="L406" s="187" t="str">
        <f>IF(ISBLANK('C3'!AC40),"",'C3'!AC40)</f>
        <v/>
      </c>
      <c r="M406" s="77" t="str">
        <f t="shared" si="8"/>
        <v>OK</v>
      </c>
      <c r="N406" s="78"/>
    </row>
    <row r="407" spans="1:14" hidden="1">
      <c r="A407" s="79" t="s">
        <v>2589</v>
      </c>
      <c r="B407" s="185" t="s">
        <v>1343</v>
      </c>
      <c r="C407" s="186" t="s">
        <v>334</v>
      </c>
      <c r="D407" s="188" t="s">
        <v>1344</v>
      </c>
      <c r="E407" s="186" t="s">
        <v>383</v>
      </c>
      <c r="F407" s="186" t="s">
        <v>334</v>
      </c>
      <c r="G407" s="188" t="s">
        <v>838</v>
      </c>
      <c r="H407" s="187" t="str">
        <f>IF(OR(AND('C3'!AB17="",'C3'!AC17=""),AND('C3'!AB29="",'C3'!AC29=""),AND('C3'!AC17="X",'C3'!AC29="X"),OR('C3'!AC17="M",'C3'!AC29="M")),"",SUM('C3'!AB17,'C3'!AB29))</f>
        <v/>
      </c>
      <c r="I407" s="187" t="str">
        <f>IF(AND(AND('C3'!AC17="X",'C3'!AC29="X"),SUM('C3'!AB17,'C3'!AB29)=0,ISNUMBER('C3'!AB41)),"",IF(OR('C3'!AC17="M",'C3'!AC29="M"),"M",IF(AND('C3'!AC17='C3'!AC29,OR('C3'!AC17="X",'C3'!AC17="W",'C3'!AC17="Z")),UPPER('C3'!AC17),"")))</f>
        <v/>
      </c>
      <c r="J407" s="80" t="s">
        <v>383</v>
      </c>
      <c r="K407" s="187" t="str">
        <f>IF(AND(ISBLANK('C3'!AB41),$L$407&lt;&gt;"Z"),"",'C3'!AB41)</f>
        <v/>
      </c>
      <c r="L407" s="187" t="str">
        <f>IF(ISBLANK('C3'!AC41),"",'C3'!AC41)</f>
        <v/>
      </c>
      <c r="M407" s="77" t="str">
        <f t="shared" si="8"/>
        <v>OK</v>
      </c>
      <c r="N407" s="78"/>
    </row>
    <row r="408" spans="1:14" hidden="1">
      <c r="A408" s="79" t="s">
        <v>2589</v>
      </c>
      <c r="B408" s="185" t="s">
        <v>1345</v>
      </c>
      <c r="C408" s="186" t="s">
        <v>334</v>
      </c>
      <c r="D408" s="188" t="s">
        <v>1346</v>
      </c>
      <c r="E408" s="186" t="s">
        <v>383</v>
      </c>
      <c r="F408" s="186" t="s">
        <v>334</v>
      </c>
      <c r="G408" s="188" t="s">
        <v>841</v>
      </c>
      <c r="H408" s="187" t="str">
        <f>IF(OR(AND('C3'!AB18="",'C3'!AC18=""),AND('C3'!AB30="",'C3'!AC30=""),AND('C3'!AC18="X",'C3'!AC30="X"),OR('C3'!AC18="M",'C3'!AC30="M")),"",SUM('C3'!AB18,'C3'!AB30))</f>
        <v/>
      </c>
      <c r="I408" s="187" t="str">
        <f>IF(AND(AND('C3'!AC18="X",'C3'!AC30="X"),SUM('C3'!AB18,'C3'!AB30)=0,ISNUMBER('C3'!AB42)),"",IF(OR('C3'!AC18="M",'C3'!AC30="M"),"M",IF(AND('C3'!AC18='C3'!AC30,OR('C3'!AC18="X",'C3'!AC18="W",'C3'!AC18="Z")),UPPER('C3'!AC18),"")))</f>
        <v/>
      </c>
      <c r="J408" s="80" t="s">
        <v>383</v>
      </c>
      <c r="K408" s="187" t="str">
        <f>IF(AND(ISBLANK('C3'!AB42),$L$408&lt;&gt;"Z"),"",'C3'!AB42)</f>
        <v/>
      </c>
      <c r="L408" s="187" t="str">
        <f>IF(ISBLANK('C3'!AC42),"",'C3'!AC42)</f>
        <v/>
      </c>
      <c r="M408" s="77" t="str">
        <f t="shared" si="8"/>
        <v>OK</v>
      </c>
      <c r="N408" s="78"/>
    </row>
    <row r="409" spans="1:14" hidden="1">
      <c r="A409" s="79" t="s">
        <v>2589</v>
      </c>
      <c r="B409" s="185" t="s">
        <v>1347</v>
      </c>
      <c r="C409" s="186" t="s">
        <v>334</v>
      </c>
      <c r="D409" s="188" t="s">
        <v>1348</v>
      </c>
      <c r="E409" s="186" t="s">
        <v>383</v>
      </c>
      <c r="F409" s="186" t="s">
        <v>334</v>
      </c>
      <c r="G409" s="188" t="s">
        <v>844</v>
      </c>
      <c r="H409" s="187" t="str">
        <f>IF(OR(AND('C3'!AB19="",'C3'!AC19=""),AND('C3'!AB31="",'C3'!AC31=""),AND('C3'!AC19="X",'C3'!AC31="X"),OR('C3'!AC19="M",'C3'!AC31="M")),"",SUM('C3'!AB19,'C3'!AB31))</f>
        <v/>
      </c>
      <c r="I409" s="187" t="str">
        <f>IF(AND(AND('C3'!AC19="X",'C3'!AC31="X"),SUM('C3'!AB19,'C3'!AB31)=0,ISNUMBER('C3'!AB43)),"",IF(OR('C3'!AC19="M",'C3'!AC31="M"),"M",IF(AND('C3'!AC19='C3'!AC31,OR('C3'!AC19="X",'C3'!AC19="W",'C3'!AC19="Z")),UPPER('C3'!AC19),"")))</f>
        <v/>
      </c>
      <c r="J409" s="80" t="s">
        <v>383</v>
      </c>
      <c r="K409" s="187" t="str">
        <f>IF(AND(ISBLANK('C3'!AB43),$L$409&lt;&gt;"Z"),"",'C3'!AB43)</f>
        <v/>
      </c>
      <c r="L409" s="187" t="str">
        <f>IF(ISBLANK('C3'!AC43),"",'C3'!AC43)</f>
        <v/>
      </c>
      <c r="M409" s="77" t="str">
        <f t="shared" si="8"/>
        <v>OK</v>
      </c>
      <c r="N409" s="78"/>
    </row>
    <row r="410" spans="1:14" hidden="1">
      <c r="A410" s="79" t="s">
        <v>2589</v>
      </c>
      <c r="B410" s="185" t="s">
        <v>1349</v>
      </c>
      <c r="C410" s="186" t="s">
        <v>334</v>
      </c>
      <c r="D410" s="188" t="s">
        <v>1350</v>
      </c>
      <c r="E410" s="186" t="s">
        <v>383</v>
      </c>
      <c r="F410" s="186" t="s">
        <v>334</v>
      </c>
      <c r="G410" s="188" t="s">
        <v>847</v>
      </c>
      <c r="H410" s="187" t="str">
        <f>IF(OR(AND('C3'!AB20="",'C3'!AC20=""),AND('C3'!AB32="",'C3'!AC32=""),AND('C3'!AC20="X",'C3'!AC32="X"),OR('C3'!AC20="M",'C3'!AC32="M")),"",SUM('C3'!AB20,'C3'!AB32))</f>
        <v/>
      </c>
      <c r="I410" s="187" t="str">
        <f>IF(AND(AND('C3'!AC20="X",'C3'!AC32="X"),SUM('C3'!AB20,'C3'!AB32)=0,ISNUMBER('C3'!AB44)),"",IF(OR('C3'!AC20="M",'C3'!AC32="M"),"M",IF(AND('C3'!AC20='C3'!AC32,OR('C3'!AC20="X",'C3'!AC20="W",'C3'!AC20="Z")),UPPER('C3'!AC20),"")))</f>
        <v/>
      </c>
      <c r="J410" s="80" t="s">
        <v>383</v>
      </c>
      <c r="K410" s="187" t="str">
        <f>IF(AND(ISBLANK('C3'!AB44),$L$410&lt;&gt;"Z"),"",'C3'!AB44)</f>
        <v/>
      </c>
      <c r="L410" s="187" t="str">
        <f>IF(ISBLANK('C3'!AC44),"",'C3'!AC44)</f>
        <v/>
      </c>
      <c r="M410" s="77" t="str">
        <f t="shared" si="8"/>
        <v>OK</v>
      </c>
      <c r="N410" s="78"/>
    </row>
    <row r="411" spans="1:14" hidden="1">
      <c r="A411" s="79" t="s">
        <v>2589</v>
      </c>
      <c r="B411" s="185" t="s">
        <v>1351</v>
      </c>
      <c r="C411" s="186" t="s">
        <v>334</v>
      </c>
      <c r="D411" s="188" t="s">
        <v>1352</v>
      </c>
      <c r="E411" s="186" t="s">
        <v>383</v>
      </c>
      <c r="F411" s="186" t="s">
        <v>334</v>
      </c>
      <c r="G411" s="188" t="s">
        <v>850</v>
      </c>
      <c r="H411" s="187" t="str">
        <f>IF(OR(AND('C3'!AB21="",'C3'!AC21=""),AND('C3'!AB33="",'C3'!AC33=""),AND('C3'!AC21="X",'C3'!AC33="X"),OR('C3'!AC21="M",'C3'!AC33="M")),"",SUM('C3'!AB21,'C3'!AB33))</f>
        <v/>
      </c>
      <c r="I411" s="187" t="str">
        <f>IF(AND(AND('C3'!AC21="X",'C3'!AC33="X"),SUM('C3'!AB21,'C3'!AB33)=0,ISNUMBER('C3'!AB45)),"",IF(OR('C3'!AC21="M",'C3'!AC33="M"),"M",IF(AND('C3'!AC21='C3'!AC33,OR('C3'!AC21="X",'C3'!AC21="W",'C3'!AC21="Z")),UPPER('C3'!AC21),"")))</f>
        <v/>
      </c>
      <c r="J411" s="80" t="s">
        <v>383</v>
      </c>
      <c r="K411" s="187" t="str">
        <f>IF(AND(ISBLANK('C3'!AB45),$L$411&lt;&gt;"Z"),"",'C3'!AB45)</f>
        <v/>
      </c>
      <c r="L411" s="187" t="str">
        <f>IF(ISBLANK('C3'!AC45),"",'C3'!AC45)</f>
        <v/>
      </c>
      <c r="M411" s="77" t="str">
        <f t="shared" si="8"/>
        <v>OK</v>
      </c>
      <c r="N411" s="78"/>
    </row>
    <row r="412" spans="1:14" hidden="1">
      <c r="A412" s="79" t="s">
        <v>2589</v>
      </c>
      <c r="B412" s="185" t="s">
        <v>1353</v>
      </c>
      <c r="C412" s="186" t="s">
        <v>334</v>
      </c>
      <c r="D412" s="188" t="s">
        <v>1354</v>
      </c>
      <c r="E412" s="186" t="s">
        <v>383</v>
      </c>
      <c r="F412" s="186" t="s">
        <v>334</v>
      </c>
      <c r="G412" s="188" t="s">
        <v>853</v>
      </c>
      <c r="H412" s="187" t="str">
        <f>IF(OR(AND('C3'!AB22="",'C3'!AC22=""),AND('C3'!AB34="",'C3'!AC34=""),AND('C3'!AC22="X",'C3'!AC34="X"),OR('C3'!AC22="M",'C3'!AC34="M")),"",SUM('C3'!AB22,'C3'!AB34))</f>
        <v/>
      </c>
      <c r="I412" s="187" t="str">
        <f>IF(AND(AND('C3'!AC22="X",'C3'!AC34="X"),SUM('C3'!AB22,'C3'!AB34)=0,ISNUMBER('C3'!AB46)),"",IF(OR('C3'!AC22="M",'C3'!AC34="M"),"M",IF(AND('C3'!AC22='C3'!AC34,OR('C3'!AC22="X",'C3'!AC22="W",'C3'!AC22="Z")),UPPER('C3'!AC22),"")))</f>
        <v/>
      </c>
      <c r="J412" s="80" t="s">
        <v>383</v>
      </c>
      <c r="K412" s="187" t="str">
        <f>IF(AND(ISBLANK('C3'!AB46),$L$412&lt;&gt;"Z"),"",'C3'!AB46)</f>
        <v/>
      </c>
      <c r="L412" s="187" t="str">
        <f>IF(ISBLANK('C3'!AC46),"",'C3'!AC46)</f>
        <v/>
      </c>
      <c r="M412" s="77" t="str">
        <f t="shared" si="8"/>
        <v>OK</v>
      </c>
      <c r="N412" s="78"/>
    </row>
    <row r="413" spans="1:14" hidden="1">
      <c r="A413" s="79" t="s">
        <v>2589</v>
      </c>
      <c r="B413" s="185" t="s">
        <v>1355</v>
      </c>
      <c r="C413" s="186" t="s">
        <v>334</v>
      </c>
      <c r="D413" s="188" t="s">
        <v>1356</v>
      </c>
      <c r="E413" s="186" t="s">
        <v>383</v>
      </c>
      <c r="F413" s="186" t="s">
        <v>334</v>
      </c>
      <c r="G413" s="188" t="s">
        <v>856</v>
      </c>
      <c r="H413" s="187" t="str">
        <f>IF(OR(AND('C3'!AB23="",'C3'!AC23=""),AND('C3'!AB35="",'C3'!AC35=""),AND('C3'!AC23="X",'C3'!AC35="X"),OR('C3'!AC23="M",'C3'!AC35="M")),"",SUM('C3'!AB23,'C3'!AB35))</f>
        <v/>
      </c>
      <c r="I413" s="187" t="str">
        <f>IF(AND(AND('C3'!AC23="X",'C3'!AC35="X"),SUM('C3'!AB23,'C3'!AB35)=0,ISNUMBER('C3'!AB47)),"",IF(OR('C3'!AC23="M",'C3'!AC35="M"),"M",IF(AND('C3'!AC23='C3'!AC35,OR('C3'!AC23="X",'C3'!AC23="W",'C3'!AC23="Z")),UPPER('C3'!AC23),"")))</f>
        <v/>
      </c>
      <c r="J413" s="80" t="s">
        <v>383</v>
      </c>
      <c r="K413" s="187" t="str">
        <f>IF(AND(ISBLANK('C3'!AB47),$L$413&lt;&gt;"Z"),"",'C3'!AB47)</f>
        <v/>
      </c>
      <c r="L413" s="187" t="str">
        <f>IF(ISBLANK('C3'!AC47),"",'C3'!AC47)</f>
        <v/>
      </c>
      <c r="M413" s="77" t="str">
        <f t="shared" si="8"/>
        <v>OK</v>
      </c>
      <c r="N413" s="78"/>
    </row>
    <row r="414" spans="1:14" hidden="1">
      <c r="A414" s="79" t="s">
        <v>2589</v>
      </c>
      <c r="B414" s="185" t="s">
        <v>1357</v>
      </c>
      <c r="C414" s="186" t="s">
        <v>334</v>
      </c>
      <c r="D414" s="188" t="s">
        <v>1358</v>
      </c>
      <c r="E414" s="186" t="s">
        <v>383</v>
      </c>
      <c r="F414" s="186" t="s">
        <v>334</v>
      </c>
      <c r="G414" s="188" t="s">
        <v>859</v>
      </c>
      <c r="H414" s="187" t="str">
        <f>IF(OR(AND('C3'!AB24="",'C3'!AC24=""),AND('C3'!AB36="",'C3'!AC36=""),AND('C3'!AC24="X",'C3'!AC36="X"),OR('C3'!AC24="M",'C3'!AC36="M")),"",SUM('C3'!AB24,'C3'!AB36))</f>
        <v/>
      </c>
      <c r="I414" s="187" t="str">
        <f>IF(AND(AND('C3'!AC24="X",'C3'!AC36="X"),SUM('C3'!AB24,'C3'!AB36)=0,ISNUMBER('C3'!AB48)),"",IF(OR('C3'!AC24="M",'C3'!AC36="M"),"M",IF(AND('C3'!AC24='C3'!AC36,OR('C3'!AC24="X",'C3'!AC24="W",'C3'!AC24="Z")),UPPER('C3'!AC24),"")))</f>
        <v/>
      </c>
      <c r="J414" s="80" t="s">
        <v>383</v>
      </c>
      <c r="K414" s="187" t="str">
        <f>IF(AND(ISBLANK('C3'!AB48),$L$414&lt;&gt;"Z"),"",'C3'!AB48)</f>
        <v/>
      </c>
      <c r="L414" s="187" t="str">
        <f>IF(ISBLANK('C3'!AC48),"",'C3'!AC48)</f>
        <v/>
      </c>
      <c r="M414" s="77" t="str">
        <f t="shared" si="8"/>
        <v>OK</v>
      </c>
      <c r="N414" s="78"/>
    </row>
    <row r="415" spans="1:14" hidden="1">
      <c r="A415" s="79" t="s">
        <v>2589</v>
      </c>
      <c r="B415" s="185" t="s">
        <v>1359</v>
      </c>
      <c r="C415" s="186" t="s">
        <v>334</v>
      </c>
      <c r="D415" s="188" t="s">
        <v>1360</v>
      </c>
      <c r="E415" s="186" t="s">
        <v>383</v>
      </c>
      <c r="F415" s="186" t="s">
        <v>334</v>
      </c>
      <c r="G415" s="188" t="s">
        <v>398</v>
      </c>
      <c r="H415" s="187" t="str">
        <f>IF(OR(AND('C3'!AB25="",'C3'!AC25=""),AND('C3'!AB37="",'C3'!AC37=""),AND('C3'!AC25="X",'C3'!AC37="X"),OR('C3'!AC25="M",'C3'!AC37="M")),"",SUM('C3'!AB25,'C3'!AB37))</f>
        <v/>
      </c>
      <c r="I415" s="187" t="str">
        <f>IF(AND(AND('C3'!AC25="X",'C3'!AC37="X"),SUM('C3'!AB25,'C3'!AB37)=0,ISNUMBER('C3'!AB49)),"",IF(OR('C3'!AC25="M",'C3'!AC37="M"),"M",IF(AND('C3'!AC25='C3'!AC37,OR('C3'!AC25="X",'C3'!AC25="W",'C3'!AC25="Z")),UPPER('C3'!AC25),"")))</f>
        <v/>
      </c>
      <c r="J415" s="80" t="s">
        <v>383</v>
      </c>
      <c r="K415" s="187" t="str">
        <f>IF(AND(ISBLANK('C3'!AB49),$L$415&lt;&gt;"Z"),"",'C3'!AB49)</f>
        <v/>
      </c>
      <c r="L415" s="187" t="str">
        <f>IF(ISBLANK('C3'!AC49),"",'C3'!AC49)</f>
        <v/>
      </c>
      <c r="M415" s="77" t="str">
        <f t="shared" si="8"/>
        <v>OK</v>
      </c>
      <c r="N415" s="78"/>
    </row>
    <row r="416" spans="1:14" hidden="1">
      <c r="A416" s="79" t="s">
        <v>2589</v>
      </c>
      <c r="B416" s="185" t="s">
        <v>1361</v>
      </c>
      <c r="C416" s="186" t="s">
        <v>334</v>
      </c>
      <c r="D416" s="188" t="s">
        <v>1362</v>
      </c>
      <c r="E416" s="186" t="s">
        <v>383</v>
      </c>
      <c r="F416" s="186" t="s">
        <v>334</v>
      </c>
      <c r="G416" s="188" t="s">
        <v>421</v>
      </c>
      <c r="H416" s="187" t="str">
        <f>IF(OR(SUMPRODUCT(--('C3'!AE14:'C3'!AE24=""),--('C3'!AF14:'C3'!AF24=""))&gt;0,COUNTIF('C3'!AF14:'C3'!AF24,"M")&gt;0,COUNTIF('C3'!AF14:'C3'!AF24,"X")=11),"",SUM('C3'!AE14:'C3'!AE24))</f>
        <v/>
      </c>
      <c r="I416" s="187" t="str">
        <f>IF(AND(COUNTIF('C3'!AF14:'C3'!AF24,"X")=11,SUM('C3'!AE14:'C3'!AE24)=0,ISNUMBER('C3'!AE25)),"",IF(COUNTIF('C3'!AF14:'C3'!AF24,"M")&gt;0,"M",IF(AND(COUNTIF('C3'!AF14:'C3'!AF24,'C3'!AF14)=11,OR('C3'!AF14="X",'C3'!AF14="W",'C3'!AF14="Z")),UPPER('C3'!AF14),"")))</f>
        <v/>
      </c>
      <c r="J416" s="80" t="s">
        <v>383</v>
      </c>
      <c r="K416" s="187" t="str">
        <f>IF(AND(ISBLANK('C3'!AE25),$L$416&lt;&gt;"Z"),"",'C3'!AE25)</f>
        <v/>
      </c>
      <c r="L416" s="187" t="str">
        <f>IF(ISBLANK('C3'!AF25),"",'C3'!AF25)</f>
        <v/>
      </c>
      <c r="M416" s="77" t="str">
        <f t="shared" si="8"/>
        <v>OK</v>
      </c>
      <c r="N416" s="78"/>
    </row>
    <row r="417" spans="1:14" hidden="1">
      <c r="A417" s="79" t="s">
        <v>2589</v>
      </c>
      <c r="B417" s="185" t="s">
        <v>1363</v>
      </c>
      <c r="C417" s="186" t="s">
        <v>334</v>
      </c>
      <c r="D417" s="188" t="s">
        <v>1364</v>
      </c>
      <c r="E417" s="186" t="s">
        <v>383</v>
      </c>
      <c r="F417" s="186" t="s">
        <v>334</v>
      </c>
      <c r="G417" s="188" t="s">
        <v>411</v>
      </c>
      <c r="H417" s="187" t="str">
        <f>IF(OR(SUMPRODUCT(--('C3'!AE26:'C3'!AE36=""),--('C3'!AF26:'C3'!AF36=""))&gt;0,COUNTIF('C3'!AF26:'C3'!AF36,"M")&gt;0,COUNTIF('C3'!AF26:'C3'!AF36,"X")=11),"",SUM('C3'!AE26:'C3'!AE36))</f>
        <v/>
      </c>
      <c r="I417" s="187" t="str">
        <f>IF(AND(COUNTIF('C3'!AF26:'C3'!AF36,"X")=11,SUM('C3'!AE26:'C3'!AE36)=0,ISNUMBER('C3'!AE37)),"",IF(COUNTIF('C3'!AF26:'C3'!AF36,"M")&gt;0,"M",IF(AND(COUNTIF('C3'!AF26:'C3'!AF36,'C3'!AF26)=11,OR('C3'!AF26="X",'C3'!AF26="W",'C3'!AF26="Z")),UPPER('C3'!AF26),"")))</f>
        <v/>
      </c>
      <c r="J417" s="80" t="s">
        <v>383</v>
      </c>
      <c r="K417" s="187" t="str">
        <f>IF(AND(ISBLANK('C3'!AE37),$L$417&lt;&gt;"Z"),"",'C3'!AE37)</f>
        <v/>
      </c>
      <c r="L417" s="187" t="str">
        <f>IF(ISBLANK('C3'!AF37),"",'C3'!AF37)</f>
        <v/>
      </c>
      <c r="M417" s="77" t="str">
        <f t="shared" si="8"/>
        <v>OK</v>
      </c>
      <c r="N417" s="78"/>
    </row>
    <row r="418" spans="1:14" hidden="1">
      <c r="A418" s="79" t="s">
        <v>2589</v>
      </c>
      <c r="B418" s="185" t="s">
        <v>1365</v>
      </c>
      <c r="C418" s="186" t="s">
        <v>334</v>
      </c>
      <c r="D418" s="188" t="s">
        <v>1366</v>
      </c>
      <c r="E418" s="186" t="s">
        <v>383</v>
      </c>
      <c r="F418" s="186" t="s">
        <v>334</v>
      </c>
      <c r="G418" s="188" t="s">
        <v>828</v>
      </c>
      <c r="H418" s="187" t="str">
        <f>IF(OR(AND('C3'!AE14="",'C3'!AF14=""),AND('C3'!AE26="",'C3'!AF26=""),AND('C3'!AF14="X",'C3'!AF26="X"),OR('C3'!AF14="M",'C3'!AF26="M")),"",SUM('C3'!AE14,'C3'!AE26))</f>
        <v/>
      </c>
      <c r="I418" s="187" t="str">
        <f>IF(AND(AND('C3'!AF14="X",'C3'!AF26="X"),SUM('C3'!AE14,'C3'!AE26)=0,ISNUMBER('C3'!AE38)),"",IF(OR('C3'!AF14="M",'C3'!AF26="M"),"M",IF(AND('C3'!AF14='C3'!AF26,OR('C3'!AF14="X",'C3'!AF14="W",'C3'!AF14="Z")),UPPER('C3'!AF14),"")))</f>
        <v/>
      </c>
      <c r="J418" s="80" t="s">
        <v>383</v>
      </c>
      <c r="K418" s="187" t="str">
        <f>IF(AND(ISBLANK('C3'!AE38),$L$418&lt;&gt;"Z"),"",'C3'!AE38)</f>
        <v/>
      </c>
      <c r="L418" s="187" t="str">
        <f>IF(ISBLANK('C3'!AF38),"",'C3'!AF38)</f>
        <v/>
      </c>
      <c r="M418" s="77" t="str">
        <f t="shared" si="8"/>
        <v>OK</v>
      </c>
      <c r="N418" s="78"/>
    </row>
    <row r="419" spans="1:14" hidden="1">
      <c r="A419" s="79" t="s">
        <v>2589</v>
      </c>
      <c r="B419" s="185" t="s">
        <v>1367</v>
      </c>
      <c r="C419" s="186" t="s">
        <v>334</v>
      </c>
      <c r="D419" s="188" t="s">
        <v>1368</v>
      </c>
      <c r="E419" s="186" t="s">
        <v>383</v>
      </c>
      <c r="F419" s="186" t="s">
        <v>334</v>
      </c>
      <c r="G419" s="188" t="s">
        <v>831</v>
      </c>
      <c r="H419" s="187" t="str">
        <f>IF(OR(AND('C3'!AE15="",'C3'!AF15=""),AND('C3'!AE27="",'C3'!AF27=""),AND('C3'!AF15="X",'C3'!AF27="X"),OR('C3'!AF15="M",'C3'!AF27="M")),"",SUM('C3'!AE15,'C3'!AE27))</f>
        <v/>
      </c>
      <c r="I419" s="187" t="str">
        <f>IF(AND(AND('C3'!AF15="X",'C3'!AF27="X"),SUM('C3'!AE15,'C3'!AE27)=0,ISNUMBER('C3'!AE39)),"",IF(OR('C3'!AF15="M",'C3'!AF27="M"),"M",IF(AND('C3'!AF15='C3'!AF27,OR('C3'!AF15="X",'C3'!AF15="W",'C3'!AF15="Z")),UPPER('C3'!AF15),"")))</f>
        <v/>
      </c>
      <c r="J419" s="80" t="s">
        <v>383</v>
      </c>
      <c r="K419" s="187" t="str">
        <f>IF(AND(ISBLANK('C3'!AE39),$L$419&lt;&gt;"Z"),"",'C3'!AE39)</f>
        <v/>
      </c>
      <c r="L419" s="187" t="str">
        <f>IF(ISBLANK('C3'!AF39),"",'C3'!AF39)</f>
        <v/>
      </c>
      <c r="M419" s="77" t="str">
        <f t="shared" si="8"/>
        <v>OK</v>
      </c>
      <c r="N419" s="78"/>
    </row>
    <row r="420" spans="1:14" hidden="1">
      <c r="A420" s="79" t="s">
        <v>2589</v>
      </c>
      <c r="B420" s="185" t="s">
        <v>1369</v>
      </c>
      <c r="C420" s="186" t="s">
        <v>334</v>
      </c>
      <c r="D420" s="188" t="s">
        <v>1370</v>
      </c>
      <c r="E420" s="186" t="s">
        <v>383</v>
      </c>
      <c r="F420" s="186" t="s">
        <v>334</v>
      </c>
      <c r="G420" s="188" t="s">
        <v>834</v>
      </c>
      <c r="H420" s="187" t="str">
        <f>IF(OR(AND('C3'!AE16="",'C3'!AF16=""),AND('C3'!AE28="",'C3'!AF28=""),AND('C3'!AF16="X",'C3'!AF28="X"),OR('C3'!AF16="M",'C3'!AF28="M")),"",SUM('C3'!AE16,'C3'!AE28))</f>
        <v/>
      </c>
      <c r="I420" s="187" t="str">
        <f>IF(AND(AND('C3'!AF16="X",'C3'!AF28="X"),SUM('C3'!AE16,'C3'!AE28)=0,ISNUMBER('C3'!AE40)),"",IF(OR('C3'!AF16="M",'C3'!AF28="M"),"M",IF(AND('C3'!AF16='C3'!AF28,OR('C3'!AF16="X",'C3'!AF16="W",'C3'!AF16="Z")),UPPER('C3'!AF16),"")))</f>
        <v/>
      </c>
      <c r="J420" s="80" t="s">
        <v>383</v>
      </c>
      <c r="K420" s="187" t="str">
        <f>IF(AND(ISBLANK('C3'!AE40),$L$420&lt;&gt;"Z"),"",'C3'!AE40)</f>
        <v/>
      </c>
      <c r="L420" s="187" t="str">
        <f>IF(ISBLANK('C3'!AF40),"",'C3'!AF40)</f>
        <v/>
      </c>
      <c r="M420" s="77" t="str">
        <f t="shared" si="8"/>
        <v>OK</v>
      </c>
      <c r="N420" s="78"/>
    </row>
    <row r="421" spans="1:14" hidden="1">
      <c r="A421" s="79" t="s">
        <v>2589</v>
      </c>
      <c r="B421" s="185" t="s">
        <v>1371</v>
      </c>
      <c r="C421" s="186" t="s">
        <v>334</v>
      </c>
      <c r="D421" s="188" t="s">
        <v>1372</v>
      </c>
      <c r="E421" s="186" t="s">
        <v>383</v>
      </c>
      <c r="F421" s="186" t="s">
        <v>334</v>
      </c>
      <c r="G421" s="188" t="s">
        <v>837</v>
      </c>
      <c r="H421" s="187" t="str">
        <f>IF(OR(AND('C3'!AE17="",'C3'!AF17=""),AND('C3'!AE29="",'C3'!AF29=""),AND('C3'!AF17="X",'C3'!AF29="X"),OR('C3'!AF17="M",'C3'!AF29="M")),"",SUM('C3'!AE17,'C3'!AE29))</f>
        <v/>
      </c>
      <c r="I421" s="187" t="str">
        <f>IF(AND(AND('C3'!AF17="X",'C3'!AF29="X"),SUM('C3'!AE17,'C3'!AE29)=0,ISNUMBER('C3'!AE41)),"",IF(OR('C3'!AF17="M",'C3'!AF29="M"),"M",IF(AND('C3'!AF17='C3'!AF29,OR('C3'!AF17="X",'C3'!AF17="W",'C3'!AF17="Z")),UPPER('C3'!AF17),"")))</f>
        <v/>
      </c>
      <c r="J421" s="80" t="s">
        <v>383</v>
      </c>
      <c r="K421" s="187" t="str">
        <f>IF(AND(ISBLANK('C3'!AE41),$L$421&lt;&gt;"Z"),"",'C3'!AE41)</f>
        <v/>
      </c>
      <c r="L421" s="187" t="str">
        <f>IF(ISBLANK('C3'!AF41),"",'C3'!AF41)</f>
        <v/>
      </c>
      <c r="M421" s="77" t="str">
        <f t="shared" si="8"/>
        <v>OK</v>
      </c>
      <c r="N421" s="78"/>
    </row>
    <row r="422" spans="1:14" hidden="1">
      <c r="A422" s="79" t="s">
        <v>2589</v>
      </c>
      <c r="B422" s="185" t="s">
        <v>1373</v>
      </c>
      <c r="C422" s="186" t="s">
        <v>334</v>
      </c>
      <c r="D422" s="188" t="s">
        <v>1374</v>
      </c>
      <c r="E422" s="186" t="s">
        <v>383</v>
      </c>
      <c r="F422" s="186" t="s">
        <v>334</v>
      </c>
      <c r="G422" s="188" t="s">
        <v>840</v>
      </c>
      <c r="H422" s="187" t="str">
        <f>IF(OR(AND('C3'!AE18="",'C3'!AF18=""),AND('C3'!AE30="",'C3'!AF30=""),AND('C3'!AF18="X",'C3'!AF30="X"),OR('C3'!AF18="M",'C3'!AF30="M")),"",SUM('C3'!AE18,'C3'!AE30))</f>
        <v/>
      </c>
      <c r="I422" s="187" t="str">
        <f>IF(AND(AND('C3'!AF18="X",'C3'!AF30="X"),SUM('C3'!AE18,'C3'!AE30)=0,ISNUMBER('C3'!AE42)),"",IF(OR('C3'!AF18="M",'C3'!AF30="M"),"M",IF(AND('C3'!AF18='C3'!AF30,OR('C3'!AF18="X",'C3'!AF18="W",'C3'!AF18="Z")),UPPER('C3'!AF18),"")))</f>
        <v/>
      </c>
      <c r="J422" s="80" t="s">
        <v>383</v>
      </c>
      <c r="K422" s="187" t="str">
        <f>IF(AND(ISBLANK('C3'!AE42),$L$422&lt;&gt;"Z"),"",'C3'!AE42)</f>
        <v/>
      </c>
      <c r="L422" s="187" t="str">
        <f>IF(ISBLANK('C3'!AF42),"",'C3'!AF42)</f>
        <v/>
      </c>
      <c r="M422" s="77" t="str">
        <f t="shared" si="8"/>
        <v>OK</v>
      </c>
      <c r="N422" s="78"/>
    </row>
    <row r="423" spans="1:14" hidden="1">
      <c r="A423" s="79" t="s">
        <v>2589</v>
      </c>
      <c r="B423" s="185" t="s">
        <v>1375</v>
      </c>
      <c r="C423" s="186" t="s">
        <v>334</v>
      </c>
      <c r="D423" s="188" t="s">
        <v>1376</v>
      </c>
      <c r="E423" s="186" t="s">
        <v>383</v>
      </c>
      <c r="F423" s="186" t="s">
        <v>334</v>
      </c>
      <c r="G423" s="188" t="s">
        <v>843</v>
      </c>
      <c r="H423" s="187" t="str">
        <f>IF(OR(AND('C3'!AE19="",'C3'!AF19=""),AND('C3'!AE31="",'C3'!AF31=""),AND('C3'!AF19="X",'C3'!AF31="X"),OR('C3'!AF19="M",'C3'!AF31="M")),"",SUM('C3'!AE19,'C3'!AE31))</f>
        <v/>
      </c>
      <c r="I423" s="187" t="str">
        <f>IF(AND(AND('C3'!AF19="X",'C3'!AF31="X"),SUM('C3'!AE19,'C3'!AE31)=0,ISNUMBER('C3'!AE43)),"",IF(OR('C3'!AF19="M",'C3'!AF31="M"),"M",IF(AND('C3'!AF19='C3'!AF31,OR('C3'!AF19="X",'C3'!AF19="W",'C3'!AF19="Z")),UPPER('C3'!AF19),"")))</f>
        <v/>
      </c>
      <c r="J423" s="80" t="s">
        <v>383</v>
      </c>
      <c r="K423" s="187" t="str">
        <f>IF(AND(ISBLANK('C3'!AE43),$L$423&lt;&gt;"Z"),"",'C3'!AE43)</f>
        <v/>
      </c>
      <c r="L423" s="187" t="str">
        <f>IF(ISBLANK('C3'!AF43),"",'C3'!AF43)</f>
        <v/>
      </c>
      <c r="M423" s="77" t="str">
        <f t="shared" si="8"/>
        <v>OK</v>
      </c>
      <c r="N423" s="78"/>
    </row>
    <row r="424" spans="1:14" hidden="1">
      <c r="A424" s="79" t="s">
        <v>2589</v>
      </c>
      <c r="B424" s="185" t="s">
        <v>1377</v>
      </c>
      <c r="C424" s="186" t="s">
        <v>334</v>
      </c>
      <c r="D424" s="188" t="s">
        <v>1378</v>
      </c>
      <c r="E424" s="186" t="s">
        <v>383</v>
      </c>
      <c r="F424" s="186" t="s">
        <v>334</v>
      </c>
      <c r="G424" s="188" t="s">
        <v>846</v>
      </c>
      <c r="H424" s="187" t="str">
        <f>IF(OR(AND('C3'!AE20="",'C3'!AF20=""),AND('C3'!AE32="",'C3'!AF32=""),AND('C3'!AF20="X",'C3'!AF32="X"),OR('C3'!AF20="M",'C3'!AF32="M")),"",SUM('C3'!AE20,'C3'!AE32))</f>
        <v/>
      </c>
      <c r="I424" s="187" t="str">
        <f>IF(AND(AND('C3'!AF20="X",'C3'!AF32="X"),SUM('C3'!AE20,'C3'!AE32)=0,ISNUMBER('C3'!AE44)),"",IF(OR('C3'!AF20="M",'C3'!AF32="M"),"M",IF(AND('C3'!AF20='C3'!AF32,OR('C3'!AF20="X",'C3'!AF20="W",'C3'!AF20="Z")),UPPER('C3'!AF20),"")))</f>
        <v/>
      </c>
      <c r="J424" s="80" t="s">
        <v>383</v>
      </c>
      <c r="K424" s="187" t="str">
        <f>IF(AND(ISBLANK('C3'!AE44),$L$424&lt;&gt;"Z"),"",'C3'!AE44)</f>
        <v/>
      </c>
      <c r="L424" s="187" t="str">
        <f>IF(ISBLANK('C3'!AF44),"",'C3'!AF44)</f>
        <v/>
      </c>
      <c r="M424" s="77" t="str">
        <f t="shared" si="8"/>
        <v>OK</v>
      </c>
      <c r="N424" s="78"/>
    </row>
    <row r="425" spans="1:14" hidden="1">
      <c r="A425" s="79" t="s">
        <v>2589</v>
      </c>
      <c r="B425" s="185" t="s">
        <v>1379</v>
      </c>
      <c r="C425" s="186" t="s">
        <v>334</v>
      </c>
      <c r="D425" s="188" t="s">
        <v>1380</v>
      </c>
      <c r="E425" s="186" t="s">
        <v>383</v>
      </c>
      <c r="F425" s="186" t="s">
        <v>334</v>
      </c>
      <c r="G425" s="188" t="s">
        <v>849</v>
      </c>
      <c r="H425" s="187" t="str">
        <f>IF(OR(AND('C3'!AE21="",'C3'!AF21=""),AND('C3'!AE33="",'C3'!AF33=""),AND('C3'!AF21="X",'C3'!AF33="X"),OR('C3'!AF21="M",'C3'!AF33="M")),"",SUM('C3'!AE21,'C3'!AE33))</f>
        <v/>
      </c>
      <c r="I425" s="187" t="str">
        <f>IF(AND(AND('C3'!AF21="X",'C3'!AF33="X"),SUM('C3'!AE21,'C3'!AE33)=0,ISNUMBER('C3'!AE45)),"",IF(OR('C3'!AF21="M",'C3'!AF33="M"),"M",IF(AND('C3'!AF21='C3'!AF33,OR('C3'!AF21="X",'C3'!AF21="W",'C3'!AF21="Z")),UPPER('C3'!AF21),"")))</f>
        <v/>
      </c>
      <c r="J425" s="80" t="s">
        <v>383</v>
      </c>
      <c r="K425" s="187" t="str">
        <f>IF(AND(ISBLANK('C3'!AE45),$L$425&lt;&gt;"Z"),"",'C3'!AE45)</f>
        <v/>
      </c>
      <c r="L425" s="187" t="str">
        <f>IF(ISBLANK('C3'!AF45),"",'C3'!AF45)</f>
        <v/>
      </c>
      <c r="M425" s="77" t="str">
        <f t="shared" si="8"/>
        <v>OK</v>
      </c>
      <c r="N425" s="78"/>
    </row>
    <row r="426" spans="1:14" hidden="1">
      <c r="A426" s="79" t="s">
        <v>2589</v>
      </c>
      <c r="B426" s="185" t="s">
        <v>1381</v>
      </c>
      <c r="C426" s="186" t="s">
        <v>334</v>
      </c>
      <c r="D426" s="188" t="s">
        <v>1382</v>
      </c>
      <c r="E426" s="186" t="s">
        <v>383</v>
      </c>
      <c r="F426" s="186" t="s">
        <v>334</v>
      </c>
      <c r="G426" s="188" t="s">
        <v>852</v>
      </c>
      <c r="H426" s="187" t="str">
        <f>IF(OR(AND('C3'!AE22="",'C3'!AF22=""),AND('C3'!AE34="",'C3'!AF34=""),AND('C3'!AF22="X",'C3'!AF34="X"),OR('C3'!AF22="M",'C3'!AF34="M")),"",SUM('C3'!AE22,'C3'!AE34))</f>
        <v/>
      </c>
      <c r="I426" s="187" t="str">
        <f>IF(AND(AND('C3'!AF22="X",'C3'!AF34="X"),SUM('C3'!AE22,'C3'!AE34)=0,ISNUMBER('C3'!AE46)),"",IF(OR('C3'!AF22="M",'C3'!AF34="M"),"M",IF(AND('C3'!AF22='C3'!AF34,OR('C3'!AF22="X",'C3'!AF22="W",'C3'!AF22="Z")),UPPER('C3'!AF22),"")))</f>
        <v/>
      </c>
      <c r="J426" s="80" t="s">
        <v>383</v>
      </c>
      <c r="K426" s="187" t="str">
        <f>IF(AND(ISBLANK('C3'!AE46),$L$426&lt;&gt;"Z"),"",'C3'!AE46)</f>
        <v/>
      </c>
      <c r="L426" s="187" t="str">
        <f>IF(ISBLANK('C3'!AF46),"",'C3'!AF46)</f>
        <v/>
      </c>
      <c r="M426" s="77" t="str">
        <f t="shared" si="8"/>
        <v>OK</v>
      </c>
      <c r="N426" s="78"/>
    </row>
    <row r="427" spans="1:14" hidden="1">
      <c r="A427" s="79" t="s">
        <v>2589</v>
      </c>
      <c r="B427" s="185" t="s">
        <v>1383</v>
      </c>
      <c r="C427" s="186" t="s">
        <v>334</v>
      </c>
      <c r="D427" s="188" t="s">
        <v>1384</v>
      </c>
      <c r="E427" s="186" t="s">
        <v>383</v>
      </c>
      <c r="F427" s="186" t="s">
        <v>334</v>
      </c>
      <c r="G427" s="188" t="s">
        <v>855</v>
      </c>
      <c r="H427" s="187" t="str">
        <f>IF(OR(AND('C3'!AE23="",'C3'!AF23=""),AND('C3'!AE35="",'C3'!AF35=""),AND('C3'!AF23="X",'C3'!AF35="X"),OR('C3'!AF23="M",'C3'!AF35="M")),"",SUM('C3'!AE23,'C3'!AE35))</f>
        <v/>
      </c>
      <c r="I427" s="187" t="str">
        <f>IF(AND(AND('C3'!AF23="X",'C3'!AF35="X"),SUM('C3'!AE23,'C3'!AE35)=0,ISNUMBER('C3'!AE47)),"",IF(OR('C3'!AF23="M",'C3'!AF35="M"),"M",IF(AND('C3'!AF23='C3'!AF35,OR('C3'!AF23="X",'C3'!AF23="W",'C3'!AF23="Z")),UPPER('C3'!AF23),"")))</f>
        <v/>
      </c>
      <c r="J427" s="80" t="s">
        <v>383</v>
      </c>
      <c r="K427" s="187" t="str">
        <f>IF(AND(ISBLANK('C3'!AE47),$L$427&lt;&gt;"Z"),"",'C3'!AE47)</f>
        <v/>
      </c>
      <c r="L427" s="187" t="str">
        <f>IF(ISBLANK('C3'!AF47),"",'C3'!AF47)</f>
        <v/>
      </c>
      <c r="M427" s="77" t="str">
        <f t="shared" si="8"/>
        <v>OK</v>
      </c>
      <c r="N427" s="78"/>
    </row>
    <row r="428" spans="1:14" hidden="1">
      <c r="A428" s="79" t="s">
        <v>2589</v>
      </c>
      <c r="B428" s="185" t="s">
        <v>1385</v>
      </c>
      <c r="C428" s="186" t="s">
        <v>334</v>
      </c>
      <c r="D428" s="188" t="s">
        <v>1386</v>
      </c>
      <c r="E428" s="186" t="s">
        <v>383</v>
      </c>
      <c r="F428" s="186" t="s">
        <v>334</v>
      </c>
      <c r="G428" s="188" t="s">
        <v>858</v>
      </c>
      <c r="H428" s="187" t="str">
        <f>IF(OR(AND('C3'!AE24="",'C3'!AF24=""),AND('C3'!AE36="",'C3'!AF36=""),AND('C3'!AF24="X",'C3'!AF36="X"),OR('C3'!AF24="M",'C3'!AF36="M")),"",SUM('C3'!AE24,'C3'!AE36))</f>
        <v/>
      </c>
      <c r="I428" s="187" t="str">
        <f>IF(AND(AND('C3'!AF24="X",'C3'!AF36="X"),SUM('C3'!AE24,'C3'!AE36)=0,ISNUMBER('C3'!AE48)),"",IF(OR('C3'!AF24="M",'C3'!AF36="M"),"M",IF(AND('C3'!AF24='C3'!AF36,OR('C3'!AF24="X",'C3'!AF24="W",'C3'!AF24="Z")),UPPER('C3'!AF24),"")))</f>
        <v/>
      </c>
      <c r="J428" s="80" t="s">
        <v>383</v>
      </c>
      <c r="K428" s="187" t="str">
        <f>IF(AND(ISBLANK('C3'!AE48),$L$428&lt;&gt;"Z"),"",'C3'!AE48)</f>
        <v/>
      </c>
      <c r="L428" s="187" t="str">
        <f>IF(ISBLANK('C3'!AF48),"",'C3'!AF48)</f>
        <v/>
      </c>
      <c r="M428" s="77" t="str">
        <f t="shared" si="8"/>
        <v>OK</v>
      </c>
      <c r="N428" s="78"/>
    </row>
    <row r="429" spans="1:14" hidden="1">
      <c r="A429" s="79" t="s">
        <v>2589</v>
      </c>
      <c r="B429" s="185" t="s">
        <v>1387</v>
      </c>
      <c r="C429" s="186" t="s">
        <v>334</v>
      </c>
      <c r="D429" s="188" t="s">
        <v>1388</v>
      </c>
      <c r="E429" s="186" t="s">
        <v>383</v>
      </c>
      <c r="F429" s="186" t="s">
        <v>334</v>
      </c>
      <c r="G429" s="188" t="s">
        <v>400</v>
      </c>
      <c r="H429" s="187" t="str">
        <f>IF(OR(AND('C3'!AE25="",'C3'!AF25=""),AND('C3'!AE37="",'C3'!AF37=""),AND('C3'!AF25="X",'C3'!AF37="X"),OR('C3'!AF25="M",'C3'!AF37="M")),"",SUM('C3'!AE25,'C3'!AE37))</f>
        <v/>
      </c>
      <c r="I429" s="187" t="str">
        <f>IF(AND(AND('C3'!AF25="X",'C3'!AF37="X"),SUM('C3'!AE25,'C3'!AE37)=0,ISNUMBER('C3'!AE49)),"",IF(OR('C3'!AF25="M",'C3'!AF37="M"),"M",IF(AND('C3'!AF25='C3'!AF37,OR('C3'!AF25="X",'C3'!AF25="W",'C3'!AF25="Z")),UPPER('C3'!AF25),"")))</f>
        <v/>
      </c>
      <c r="J429" s="80" t="s">
        <v>383</v>
      </c>
      <c r="K429" s="187" t="str">
        <f>IF(AND(ISBLANK('C3'!AE49),$L$429&lt;&gt;"Z"),"",'C3'!AE49)</f>
        <v/>
      </c>
      <c r="L429" s="187" t="str">
        <f>IF(ISBLANK('C3'!AF49),"",'C3'!AF49)</f>
        <v/>
      </c>
      <c r="M429" s="77" t="str">
        <f t="shared" si="8"/>
        <v>OK</v>
      </c>
      <c r="N429" s="78"/>
    </row>
    <row r="430" spans="1:14" hidden="1">
      <c r="A430" s="79" t="s">
        <v>2589</v>
      </c>
      <c r="B430" s="185" t="s">
        <v>1389</v>
      </c>
      <c r="C430" s="186" t="s">
        <v>334</v>
      </c>
      <c r="D430" s="188" t="s">
        <v>1390</v>
      </c>
      <c r="E430" s="186" t="s">
        <v>383</v>
      </c>
      <c r="F430" s="186" t="s">
        <v>334</v>
      </c>
      <c r="G430" s="188" t="s">
        <v>416</v>
      </c>
      <c r="H430" s="187" t="str">
        <f>IF(OR(SUMPRODUCT(--('C3'!AH14:'C3'!AH24=""),--('C3'!AI14:'C3'!AI24=""))&gt;0,COUNTIF('C3'!AI14:'C3'!AI24,"M")&gt;0,COUNTIF('C3'!AI14:'C3'!AI24,"X")=11),"",SUM('C3'!AH14:'C3'!AH24))</f>
        <v/>
      </c>
      <c r="I430" s="187" t="str">
        <f>IF(AND(COUNTIF('C3'!AI14:'C3'!AI24,"X")=11,SUM('C3'!AH14:'C3'!AH24)=0,ISNUMBER('C3'!AH25)),"",IF(COUNTIF('C3'!AI14:'C3'!AI24,"M")&gt;0,"M",IF(AND(COUNTIF('C3'!AI14:'C3'!AI24,'C3'!AI14)=11,OR('C3'!AI14="X",'C3'!AI14="W",'C3'!AI14="Z")),UPPER('C3'!AI14),"")))</f>
        <v/>
      </c>
      <c r="J430" s="80" t="s">
        <v>383</v>
      </c>
      <c r="K430" s="187" t="str">
        <f>IF(AND(ISBLANK('C3'!AH25),$L$430&lt;&gt;"Z"),"",'C3'!AH25)</f>
        <v/>
      </c>
      <c r="L430" s="187" t="str">
        <f>IF(ISBLANK('C3'!AI25),"",'C3'!AI25)</f>
        <v/>
      </c>
      <c r="M430" s="77" t="str">
        <f t="shared" si="8"/>
        <v>OK</v>
      </c>
      <c r="N430" s="78"/>
    </row>
    <row r="431" spans="1:14" hidden="1">
      <c r="A431" s="79" t="s">
        <v>2589</v>
      </c>
      <c r="B431" s="185" t="s">
        <v>1391</v>
      </c>
      <c r="C431" s="186" t="s">
        <v>334</v>
      </c>
      <c r="D431" s="188" t="s">
        <v>1392</v>
      </c>
      <c r="E431" s="186" t="s">
        <v>383</v>
      </c>
      <c r="F431" s="186" t="s">
        <v>334</v>
      </c>
      <c r="G431" s="188" t="s">
        <v>405</v>
      </c>
      <c r="H431" s="187" t="str">
        <f>IF(OR(SUMPRODUCT(--('C3'!AH26:'C3'!AH36=""),--('C3'!AI26:'C3'!AI36=""))&gt;0,COUNTIF('C3'!AI26:'C3'!AI36,"M")&gt;0,COUNTIF('C3'!AI26:'C3'!AI36,"X")=11),"",SUM('C3'!AH26:'C3'!AH36))</f>
        <v/>
      </c>
      <c r="I431" s="187" t="str">
        <f>IF(AND(COUNTIF('C3'!AI26:'C3'!AI36,"X")=11,SUM('C3'!AH26:'C3'!AH36)=0,ISNUMBER('C3'!AH37)),"",IF(COUNTIF('C3'!AI26:'C3'!AI36,"M")&gt;0,"M",IF(AND(COUNTIF('C3'!AI26:'C3'!AI36,'C3'!AI26)=11,OR('C3'!AI26="X",'C3'!AI26="W",'C3'!AI26="Z")),UPPER('C3'!AI26),"")))</f>
        <v/>
      </c>
      <c r="J431" s="80" t="s">
        <v>383</v>
      </c>
      <c r="K431" s="187" t="str">
        <f>IF(AND(ISBLANK('C3'!AH37),$L$431&lt;&gt;"Z"),"",'C3'!AH37)</f>
        <v/>
      </c>
      <c r="L431" s="187" t="str">
        <f>IF(ISBLANK('C3'!AI37),"",'C3'!AI37)</f>
        <v/>
      </c>
      <c r="M431" s="77" t="str">
        <f t="shared" si="8"/>
        <v>OK</v>
      </c>
      <c r="N431" s="78"/>
    </row>
    <row r="432" spans="1:14" hidden="1">
      <c r="A432" s="79" t="s">
        <v>2589</v>
      </c>
      <c r="B432" s="185" t="s">
        <v>1393</v>
      </c>
      <c r="C432" s="186" t="s">
        <v>334</v>
      </c>
      <c r="D432" s="188" t="s">
        <v>1394</v>
      </c>
      <c r="E432" s="186" t="s">
        <v>383</v>
      </c>
      <c r="F432" s="186" t="s">
        <v>334</v>
      </c>
      <c r="G432" s="188" t="s">
        <v>930</v>
      </c>
      <c r="H432" s="187" t="str">
        <f>IF(OR(AND('C3'!AH14="",'C3'!AI14=""),AND('C3'!AH26="",'C3'!AI26=""),AND('C3'!AI14="X",'C3'!AI26="X"),OR('C3'!AI14="M",'C3'!AI26="M")),"",SUM('C3'!AH14,'C3'!AH26))</f>
        <v/>
      </c>
      <c r="I432" s="187" t="str">
        <f>IF(AND(AND('C3'!AI14="X",'C3'!AI26="X"),SUM('C3'!AH14,'C3'!AH26)=0,ISNUMBER('C3'!AH38)),"",IF(OR('C3'!AI14="M",'C3'!AI26="M"),"M",IF(AND('C3'!AI14='C3'!AI26,OR('C3'!AI14="X",'C3'!AI14="W",'C3'!AI14="Z")),UPPER('C3'!AI14),"")))</f>
        <v/>
      </c>
      <c r="J432" s="80" t="s">
        <v>383</v>
      </c>
      <c r="K432" s="187" t="str">
        <f>IF(AND(ISBLANK('C3'!AH38),$L$432&lt;&gt;"Z"),"",'C3'!AH38)</f>
        <v/>
      </c>
      <c r="L432" s="187" t="str">
        <f>IF(ISBLANK('C3'!AI38),"",'C3'!AI38)</f>
        <v/>
      </c>
      <c r="M432" s="77" t="str">
        <f t="shared" si="8"/>
        <v>OK</v>
      </c>
      <c r="N432" s="78"/>
    </row>
    <row r="433" spans="1:14" hidden="1">
      <c r="A433" s="79" t="s">
        <v>2589</v>
      </c>
      <c r="B433" s="185" t="s">
        <v>1395</v>
      </c>
      <c r="C433" s="186" t="s">
        <v>334</v>
      </c>
      <c r="D433" s="188" t="s">
        <v>1396</v>
      </c>
      <c r="E433" s="186" t="s">
        <v>383</v>
      </c>
      <c r="F433" s="186" t="s">
        <v>334</v>
      </c>
      <c r="G433" s="188" t="s">
        <v>931</v>
      </c>
      <c r="H433" s="187" t="str">
        <f>IF(OR(AND('C3'!AH15="",'C3'!AI15=""),AND('C3'!AH27="",'C3'!AI27=""),AND('C3'!AI15="X",'C3'!AI27="X"),OR('C3'!AI15="M",'C3'!AI27="M")),"",SUM('C3'!AH15,'C3'!AH27))</f>
        <v/>
      </c>
      <c r="I433" s="187" t="str">
        <f>IF(AND(AND('C3'!AI15="X",'C3'!AI27="X"),SUM('C3'!AH15,'C3'!AH27)=0,ISNUMBER('C3'!AH39)),"",IF(OR('C3'!AI15="M",'C3'!AI27="M"),"M",IF(AND('C3'!AI15='C3'!AI27,OR('C3'!AI15="X",'C3'!AI15="W",'C3'!AI15="Z")),UPPER('C3'!AI15),"")))</f>
        <v/>
      </c>
      <c r="J433" s="80" t="s">
        <v>383</v>
      </c>
      <c r="K433" s="187" t="str">
        <f>IF(AND(ISBLANK('C3'!AH39),$L$433&lt;&gt;"Z"),"",'C3'!AH39)</f>
        <v/>
      </c>
      <c r="L433" s="187" t="str">
        <f>IF(ISBLANK('C3'!AI39),"",'C3'!AI39)</f>
        <v/>
      </c>
      <c r="M433" s="77" t="str">
        <f t="shared" si="8"/>
        <v>OK</v>
      </c>
      <c r="N433" s="78"/>
    </row>
    <row r="434" spans="1:14" hidden="1">
      <c r="A434" s="79" t="s">
        <v>2589</v>
      </c>
      <c r="B434" s="185" t="s">
        <v>1397</v>
      </c>
      <c r="C434" s="186" t="s">
        <v>334</v>
      </c>
      <c r="D434" s="188" t="s">
        <v>1398</v>
      </c>
      <c r="E434" s="186" t="s">
        <v>383</v>
      </c>
      <c r="F434" s="186" t="s">
        <v>334</v>
      </c>
      <c r="G434" s="188" t="s">
        <v>932</v>
      </c>
      <c r="H434" s="187" t="str">
        <f>IF(OR(AND('C3'!AH16="",'C3'!AI16=""),AND('C3'!AH28="",'C3'!AI28=""),AND('C3'!AI16="X",'C3'!AI28="X"),OR('C3'!AI16="M",'C3'!AI28="M")),"",SUM('C3'!AH16,'C3'!AH28))</f>
        <v/>
      </c>
      <c r="I434" s="187" t="str">
        <f>IF(AND(AND('C3'!AI16="X",'C3'!AI28="X"),SUM('C3'!AH16,'C3'!AH28)=0,ISNUMBER('C3'!AH40)),"",IF(OR('C3'!AI16="M",'C3'!AI28="M"),"M",IF(AND('C3'!AI16='C3'!AI28,OR('C3'!AI16="X",'C3'!AI16="W",'C3'!AI16="Z")),UPPER('C3'!AI16),"")))</f>
        <v/>
      </c>
      <c r="J434" s="80" t="s">
        <v>383</v>
      </c>
      <c r="K434" s="187" t="str">
        <f>IF(AND(ISBLANK('C3'!AH40),$L$434&lt;&gt;"Z"),"",'C3'!AH40)</f>
        <v/>
      </c>
      <c r="L434" s="187" t="str">
        <f>IF(ISBLANK('C3'!AI40),"",'C3'!AI40)</f>
        <v/>
      </c>
      <c r="M434" s="77" t="str">
        <f t="shared" si="8"/>
        <v>OK</v>
      </c>
      <c r="N434" s="78"/>
    </row>
    <row r="435" spans="1:14" hidden="1">
      <c r="A435" s="79" t="s">
        <v>2589</v>
      </c>
      <c r="B435" s="185" t="s">
        <v>1399</v>
      </c>
      <c r="C435" s="186" t="s">
        <v>334</v>
      </c>
      <c r="D435" s="188" t="s">
        <v>1400</v>
      </c>
      <c r="E435" s="186" t="s">
        <v>383</v>
      </c>
      <c r="F435" s="186" t="s">
        <v>334</v>
      </c>
      <c r="G435" s="188" t="s">
        <v>933</v>
      </c>
      <c r="H435" s="187" t="str">
        <f>IF(OR(AND('C3'!AH17="",'C3'!AI17=""),AND('C3'!AH29="",'C3'!AI29=""),AND('C3'!AI17="X",'C3'!AI29="X"),OR('C3'!AI17="M",'C3'!AI29="M")),"",SUM('C3'!AH17,'C3'!AH29))</f>
        <v/>
      </c>
      <c r="I435" s="187" t="str">
        <f>IF(AND(AND('C3'!AI17="X",'C3'!AI29="X"),SUM('C3'!AH17,'C3'!AH29)=0,ISNUMBER('C3'!AH41)),"",IF(OR('C3'!AI17="M",'C3'!AI29="M"),"M",IF(AND('C3'!AI17='C3'!AI29,OR('C3'!AI17="X",'C3'!AI17="W",'C3'!AI17="Z")),UPPER('C3'!AI17),"")))</f>
        <v/>
      </c>
      <c r="J435" s="80" t="s">
        <v>383</v>
      </c>
      <c r="K435" s="187" t="str">
        <f>IF(AND(ISBLANK('C3'!AH41),$L$435&lt;&gt;"Z"),"",'C3'!AH41)</f>
        <v/>
      </c>
      <c r="L435" s="187" t="str">
        <f>IF(ISBLANK('C3'!AI41),"",'C3'!AI41)</f>
        <v/>
      </c>
      <c r="M435" s="77" t="str">
        <f t="shared" si="8"/>
        <v>OK</v>
      </c>
      <c r="N435" s="78"/>
    </row>
    <row r="436" spans="1:14" hidden="1">
      <c r="A436" s="79" t="s">
        <v>2589</v>
      </c>
      <c r="B436" s="185" t="s">
        <v>1401</v>
      </c>
      <c r="C436" s="186" t="s">
        <v>334</v>
      </c>
      <c r="D436" s="188" t="s">
        <v>1402</v>
      </c>
      <c r="E436" s="186" t="s">
        <v>383</v>
      </c>
      <c r="F436" s="186" t="s">
        <v>334</v>
      </c>
      <c r="G436" s="188" t="s">
        <v>934</v>
      </c>
      <c r="H436" s="187" t="str">
        <f>IF(OR(AND('C3'!AH18="",'C3'!AI18=""),AND('C3'!AH30="",'C3'!AI30=""),AND('C3'!AI18="X",'C3'!AI30="X"),OR('C3'!AI18="M",'C3'!AI30="M")),"",SUM('C3'!AH18,'C3'!AH30))</f>
        <v/>
      </c>
      <c r="I436" s="187" t="str">
        <f>IF(AND(AND('C3'!AI18="X",'C3'!AI30="X"),SUM('C3'!AH18,'C3'!AH30)=0,ISNUMBER('C3'!AH42)),"",IF(OR('C3'!AI18="M",'C3'!AI30="M"),"M",IF(AND('C3'!AI18='C3'!AI30,OR('C3'!AI18="X",'C3'!AI18="W",'C3'!AI18="Z")),UPPER('C3'!AI18),"")))</f>
        <v/>
      </c>
      <c r="J436" s="80" t="s">
        <v>383</v>
      </c>
      <c r="K436" s="187" t="str">
        <f>IF(AND(ISBLANK('C3'!AH42),$L$436&lt;&gt;"Z"),"",'C3'!AH42)</f>
        <v/>
      </c>
      <c r="L436" s="187" t="str">
        <f>IF(ISBLANK('C3'!AI42),"",'C3'!AI42)</f>
        <v/>
      </c>
      <c r="M436" s="77" t="str">
        <f t="shared" si="8"/>
        <v>OK</v>
      </c>
      <c r="N436" s="78"/>
    </row>
    <row r="437" spans="1:14" hidden="1">
      <c r="A437" s="79" t="s">
        <v>2589</v>
      </c>
      <c r="B437" s="185" t="s">
        <v>1403</v>
      </c>
      <c r="C437" s="186" t="s">
        <v>334</v>
      </c>
      <c r="D437" s="188" t="s">
        <v>1404</v>
      </c>
      <c r="E437" s="186" t="s">
        <v>383</v>
      </c>
      <c r="F437" s="186" t="s">
        <v>334</v>
      </c>
      <c r="G437" s="188" t="s">
        <v>935</v>
      </c>
      <c r="H437" s="187" t="str">
        <f>IF(OR(AND('C3'!AH19="",'C3'!AI19=""),AND('C3'!AH31="",'C3'!AI31=""),AND('C3'!AI19="X",'C3'!AI31="X"),OR('C3'!AI19="M",'C3'!AI31="M")),"",SUM('C3'!AH19,'C3'!AH31))</f>
        <v/>
      </c>
      <c r="I437" s="187" t="str">
        <f>IF(AND(AND('C3'!AI19="X",'C3'!AI31="X"),SUM('C3'!AH19,'C3'!AH31)=0,ISNUMBER('C3'!AH43)),"",IF(OR('C3'!AI19="M",'C3'!AI31="M"),"M",IF(AND('C3'!AI19='C3'!AI31,OR('C3'!AI19="X",'C3'!AI19="W",'C3'!AI19="Z")),UPPER('C3'!AI19),"")))</f>
        <v/>
      </c>
      <c r="J437" s="80" t="s">
        <v>383</v>
      </c>
      <c r="K437" s="187" t="str">
        <f>IF(AND(ISBLANK('C3'!AH43),$L$437&lt;&gt;"Z"),"",'C3'!AH43)</f>
        <v/>
      </c>
      <c r="L437" s="187" t="str">
        <f>IF(ISBLANK('C3'!AI43),"",'C3'!AI43)</f>
        <v/>
      </c>
      <c r="M437" s="77" t="str">
        <f t="shared" si="8"/>
        <v>OK</v>
      </c>
      <c r="N437" s="78"/>
    </row>
    <row r="438" spans="1:14" hidden="1">
      <c r="A438" s="79" t="s">
        <v>2589</v>
      </c>
      <c r="B438" s="185" t="s">
        <v>1405</v>
      </c>
      <c r="C438" s="186" t="s">
        <v>334</v>
      </c>
      <c r="D438" s="188" t="s">
        <v>1406</v>
      </c>
      <c r="E438" s="186" t="s">
        <v>383</v>
      </c>
      <c r="F438" s="186" t="s">
        <v>334</v>
      </c>
      <c r="G438" s="188" t="s">
        <v>936</v>
      </c>
      <c r="H438" s="187" t="str">
        <f>IF(OR(AND('C3'!AH20="",'C3'!AI20=""),AND('C3'!AH32="",'C3'!AI32=""),AND('C3'!AI20="X",'C3'!AI32="X"),OR('C3'!AI20="M",'C3'!AI32="M")),"",SUM('C3'!AH20,'C3'!AH32))</f>
        <v/>
      </c>
      <c r="I438" s="187" t="str">
        <f>IF(AND(AND('C3'!AI20="X",'C3'!AI32="X"),SUM('C3'!AH20,'C3'!AH32)=0,ISNUMBER('C3'!AH44)),"",IF(OR('C3'!AI20="M",'C3'!AI32="M"),"M",IF(AND('C3'!AI20='C3'!AI32,OR('C3'!AI20="X",'C3'!AI20="W",'C3'!AI20="Z")),UPPER('C3'!AI20),"")))</f>
        <v/>
      </c>
      <c r="J438" s="80" t="s">
        <v>383</v>
      </c>
      <c r="K438" s="187" t="str">
        <f>IF(AND(ISBLANK('C3'!AH44),$L$438&lt;&gt;"Z"),"",'C3'!AH44)</f>
        <v/>
      </c>
      <c r="L438" s="187" t="str">
        <f>IF(ISBLANK('C3'!AI44),"",'C3'!AI44)</f>
        <v/>
      </c>
      <c r="M438" s="77" t="str">
        <f t="shared" si="8"/>
        <v>OK</v>
      </c>
      <c r="N438" s="78"/>
    </row>
    <row r="439" spans="1:14" hidden="1">
      <c r="A439" s="79" t="s">
        <v>2589</v>
      </c>
      <c r="B439" s="185" t="s">
        <v>1407</v>
      </c>
      <c r="C439" s="186" t="s">
        <v>334</v>
      </c>
      <c r="D439" s="188" t="s">
        <v>1408</v>
      </c>
      <c r="E439" s="186" t="s">
        <v>383</v>
      </c>
      <c r="F439" s="186" t="s">
        <v>334</v>
      </c>
      <c r="G439" s="188" t="s">
        <v>937</v>
      </c>
      <c r="H439" s="187" t="str">
        <f>IF(OR(AND('C3'!AH21="",'C3'!AI21=""),AND('C3'!AH33="",'C3'!AI33=""),AND('C3'!AI21="X",'C3'!AI33="X"),OR('C3'!AI21="M",'C3'!AI33="M")),"",SUM('C3'!AH21,'C3'!AH33))</f>
        <v/>
      </c>
      <c r="I439" s="187" t="str">
        <f>IF(AND(AND('C3'!AI21="X",'C3'!AI33="X"),SUM('C3'!AH21,'C3'!AH33)=0,ISNUMBER('C3'!AH45)),"",IF(OR('C3'!AI21="M",'C3'!AI33="M"),"M",IF(AND('C3'!AI21='C3'!AI33,OR('C3'!AI21="X",'C3'!AI21="W",'C3'!AI21="Z")),UPPER('C3'!AI21),"")))</f>
        <v/>
      </c>
      <c r="J439" s="80" t="s">
        <v>383</v>
      </c>
      <c r="K439" s="187" t="str">
        <f>IF(AND(ISBLANK('C3'!AH45),$L$439&lt;&gt;"Z"),"",'C3'!AH45)</f>
        <v/>
      </c>
      <c r="L439" s="187" t="str">
        <f>IF(ISBLANK('C3'!AI45),"",'C3'!AI45)</f>
        <v/>
      </c>
      <c r="M439" s="77" t="str">
        <f t="shared" si="8"/>
        <v>OK</v>
      </c>
      <c r="N439" s="78"/>
    </row>
    <row r="440" spans="1:14" hidden="1">
      <c r="A440" s="79" t="s">
        <v>2589</v>
      </c>
      <c r="B440" s="185" t="s">
        <v>1409</v>
      </c>
      <c r="C440" s="186" t="s">
        <v>334</v>
      </c>
      <c r="D440" s="188" t="s">
        <v>1410</v>
      </c>
      <c r="E440" s="186" t="s">
        <v>383</v>
      </c>
      <c r="F440" s="186" t="s">
        <v>334</v>
      </c>
      <c r="G440" s="188" t="s">
        <v>938</v>
      </c>
      <c r="H440" s="187" t="str">
        <f>IF(OR(AND('C3'!AH22="",'C3'!AI22=""),AND('C3'!AH34="",'C3'!AI34=""),AND('C3'!AI22="X",'C3'!AI34="X"),OR('C3'!AI22="M",'C3'!AI34="M")),"",SUM('C3'!AH22,'C3'!AH34))</f>
        <v/>
      </c>
      <c r="I440" s="187" t="str">
        <f>IF(AND(AND('C3'!AI22="X",'C3'!AI34="X"),SUM('C3'!AH22,'C3'!AH34)=0,ISNUMBER('C3'!AH46)),"",IF(OR('C3'!AI22="M",'C3'!AI34="M"),"M",IF(AND('C3'!AI22='C3'!AI34,OR('C3'!AI22="X",'C3'!AI22="W",'C3'!AI22="Z")),UPPER('C3'!AI22),"")))</f>
        <v/>
      </c>
      <c r="J440" s="80" t="s">
        <v>383</v>
      </c>
      <c r="K440" s="187" t="str">
        <f>IF(AND(ISBLANK('C3'!AH46),$L$440&lt;&gt;"Z"),"",'C3'!AH46)</f>
        <v/>
      </c>
      <c r="L440" s="187" t="str">
        <f>IF(ISBLANK('C3'!AI46),"",'C3'!AI46)</f>
        <v/>
      </c>
      <c r="M440" s="77" t="str">
        <f t="shared" si="8"/>
        <v>OK</v>
      </c>
      <c r="N440" s="78"/>
    </row>
    <row r="441" spans="1:14" hidden="1">
      <c r="A441" s="79" t="s">
        <v>2589</v>
      </c>
      <c r="B441" s="185" t="s">
        <v>1411</v>
      </c>
      <c r="C441" s="186" t="s">
        <v>334</v>
      </c>
      <c r="D441" s="188" t="s">
        <v>1412</v>
      </c>
      <c r="E441" s="186" t="s">
        <v>383</v>
      </c>
      <c r="F441" s="186" t="s">
        <v>334</v>
      </c>
      <c r="G441" s="188" t="s">
        <v>939</v>
      </c>
      <c r="H441" s="187" t="str">
        <f>IF(OR(AND('C3'!AH23="",'C3'!AI23=""),AND('C3'!AH35="",'C3'!AI35=""),AND('C3'!AI23="X",'C3'!AI35="X"),OR('C3'!AI23="M",'C3'!AI35="M")),"",SUM('C3'!AH23,'C3'!AH35))</f>
        <v/>
      </c>
      <c r="I441" s="187" t="str">
        <f>IF(AND(AND('C3'!AI23="X",'C3'!AI35="X"),SUM('C3'!AH23,'C3'!AH35)=0,ISNUMBER('C3'!AH47)),"",IF(OR('C3'!AI23="M",'C3'!AI35="M"),"M",IF(AND('C3'!AI23='C3'!AI35,OR('C3'!AI23="X",'C3'!AI23="W",'C3'!AI23="Z")),UPPER('C3'!AI23),"")))</f>
        <v/>
      </c>
      <c r="J441" s="80" t="s">
        <v>383</v>
      </c>
      <c r="K441" s="187" t="str">
        <f>IF(AND(ISBLANK('C3'!AH47),$L$441&lt;&gt;"Z"),"",'C3'!AH47)</f>
        <v/>
      </c>
      <c r="L441" s="187" t="str">
        <f>IF(ISBLANK('C3'!AI47),"",'C3'!AI47)</f>
        <v/>
      </c>
      <c r="M441" s="77" t="str">
        <f t="shared" si="8"/>
        <v>OK</v>
      </c>
      <c r="N441" s="78"/>
    </row>
    <row r="442" spans="1:14" hidden="1">
      <c r="A442" s="79" t="s">
        <v>2589</v>
      </c>
      <c r="B442" s="185" t="s">
        <v>1413</v>
      </c>
      <c r="C442" s="186" t="s">
        <v>334</v>
      </c>
      <c r="D442" s="188" t="s">
        <v>1414</v>
      </c>
      <c r="E442" s="186" t="s">
        <v>383</v>
      </c>
      <c r="F442" s="186" t="s">
        <v>334</v>
      </c>
      <c r="G442" s="188" t="s">
        <v>940</v>
      </c>
      <c r="H442" s="187" t="str">
        <f>IF(OR(AND('C3'!AH24="",'C3'!AI24=""),AND('C3'!AH36="",'C3'!AI36=""),AND('C3'!AI24="X",'C3'!AI36="X"),OR('C3'!AI24="M",'C3'!AI36="M")),"",SUM('C3'!AH24,'C3'!AH36))</f>
        <v/>
      </c>
      <c r="I442" s="187" t="str">
        <f>IF(AND(AND('C3'!AI24="X",'C3'!AI36="X"),SUM('C3'!AH24,'C3'!AH36)=0,ISNUMBER('C3'!AH48)),"",IF(OR('C3'!AI24="M",'C3'!AI36="M"),"M",IF(AND('C3'!AI24='C3'!AI36,OR('C3'!AI24="X",'C3'!AI24="W",'C3'!AI24="Z")),UPPER('C3'!AI24),"")))</f>
        <v/>
      </c>
      <c r="J442" s="80" t="s">
        <v>383</v>
      </c>
      <c r="K442" s="187" t="str">
        <f>IF(AND(ISBLANK('C3'!AH48),$L$442&lt;&gt;"Z"),"",'C3'!AH48)</f>
        <v/>
      </c>
      <c r="L442" s="187" t="str">
        <f>IF(ISBLANK('C3'!AI48),"",'C3'!AI48)</f>
        <v/>
      </c>
      <c r="M442" s="77" t="str">
        <f t="shared" si="8"/>
        <v>OK</v>
      </c>
      <c r="N442" s="78"/>
    </row>
    <row r="443" spans="1:14" hidden="1">
      <c r="A443" s="79" t="s">
        <v>2589</v>
      </c>
      <c r="B443" s="185" t="s">
        <v>1415</v>
      </c>
      <c r="C443" s="186" t="s">
        <v>334</v>
      </c>
      <c r="D443" s="188" t="s">
        <v>1416</v>
      </c>
      <c r="E443" s="186" t="s">
        <v>383</v>
      </c>
      <c r="F443" s="186" t="s">
        <v>334</v>
      </c>
      <c r="G443" s="188" t="s">
        <v>394</v>
      </c>
      <c r="H443" s="187" t="str">
        <f>IF(OR(AND('C3'!AH25="",'C3'!AI25=""),AND('C3'!AH37="",'C3'!AI37=""),AND('C3'!AI25="X",'C3'!AI37="X"),OR('C3'!AI25="M",'C3'!AI37="M")),"",SUM('C3'!AH25,'C3'!AH37))</f>
        <v/>
      </c>
      <c r="I443" s="187" t="str">
        <f>IF(AND(AND('C3'!AI25="X",'C3'!AI37="X"),SUM('C3'!AH25,'C3'!AH37)=0,ISNUMBER('C3'!AH49)),"",IF(OR('C3'!AI25="M",'C3'!AI37="M"),"M",IF(AND('C3'!AI25='C3'!AI37,OR('C3'!AI25="X",'C3'!AI25="W",'C3'!AI25="Z")),UPPER('C3'!AI25),"")))</f>
        <v/>
      </c>
      <c r="J443" s="80" t="s">
        <v>383</v>
      </c>
      <c r="K443" s="187" t="str">
        <f>IF(AND(ISBLANK('C3'!AH49),$L$443&lt;&gt;"Z"),"",'C3'!AH49)</f>
        <v/>
      </c>
      <c r="L443" s="187" t="str">
        <f>IF(ISBLANK('C3'!AI49),"",'C3'!AI49)</f>
        <v/>
      </c>
      <c r="M443" s="77" t="str">
        <f t="shared" si="8"/>
        <v>OK</v>
      </c>
      <c r="N443" s="78"/>
    </row>
    <row r="444" spans="1:14" hidden="1">
      <c r="A444" s="79" t="s">
        <v>2589</v>
      </c>
      <c r="B444" s="185" t="s">
        <v>1417</v>
      </c>
      <c r="C444" s="186" t="s">
        <v>80</v>
      </c>
      <c r="D444" s="188" t="s">
        <v>1202</v>
      </c>
      <c r="E444" s="186" t="s">
        <v>383</v>
      </c>
      <c r="F444" s="186" t="s">
        <v>80</v>
      </c>
      <c r="G444" s="188" t="s">
        <v>463</v>
      </c>
      <c r="H444" s="187" t="str">
        <f>IF(OR(AND('C4'!V14="",'C4'!W14=""),AND('C4'!V15="",'C4'!W15=""),AND('C4'!W14="X",'C4'!W15="X"),OR('C4'!W14="M",'C4'!W15="M")),"",SUM('C4'!V14,'C4'!V15))</f>
        <v/>
      </c>
      <c r="I444" s="187" t="str">
        <f>IF(AND(AND('C4'!W14="X",'C4'!W15="X"),SUM('C4'!V14,'C4'!V15)=0,ISNUMBER('C4'!V16)),"",IF(OR('C4'!W14="M",'C4'!W15="M"),"M",IF(AND('C4'!W14='C4'!W15,OR('C4'!W14="X",'C4'!W14="W",'C4'!W14="Z")),UPPER('C4'!W14),"")))</f>
        <v/>
      </c>
      <c r="J444" s="80" t="s">
        <v>383</v>
      </c>
      <c r="K444" s="187" t="str">
        <f>IF(AND(ISBLANK('C4'!V16),$L$444&lt;&gt;"Z"),"",'C4'!V16)</f>
        <v/>
      </c>
      <c r="L444" s="187" t="str">
        <f>IF(ISBLANK('C4'!W16),"",'C4'!W16)</f>
        <v/>
      </c>
      <c r="M444" s="77" t="str">
        <f t="shared" si="8"/>
        <v>OK</v>
      </c>
      <c r="N444" s="78"/>
    </row>
    <row r="445" spans="1:14" hidden="1">
      <c r="A445" s="79" t="s">
        <v>2589</v>
      </c>
      <c r="B445" s="185" t="s">
        <v>1418</v>
      </c>
      <c r="C445" s="186" t="s">
        <v>80</v>
      </c>
      <c r="D445" s="188" t="s">
        <v>1212</v>
      </c>
      <c r="E445" s="186" t="s">
        <v>383</v>
      </c>
      <c r="F445" s="186" t="s">
        <v>80</v>
      </c>
      <c r="G445" s="188" t="s">
        <v>81</v>
      </c>
      <c r="H445" s="187" t="str">
        <f>IF(OR(AND('C4'!Y14="",'C4'!Z14=""),AND('C4'!Y15="",'C4'!Z15=""),AND('C4'!Z14="X",'C4'!Z15="X"),OR('C4'!Z14="M",'C4'!Z15="M")),"",SUM('C4'!Y14,'C4'!Y15))</f>
        <v/>
      </c>
      <c r="I445" s="187" t="str">
        <f>IF(AND(AND('C4'!Z14="X",'C4'!Z15="X"),SUM('C4'!Y14,'C4'!Y15)=0,ISNUMBER('C4'!Y16)),"",IF(OR('C4'!Z14="M",'C4'!Z15="M"),"M",IF(AND('C4'!Z14='C4'!Z15,OR('C4'!Z14="X",'C4'!Z14="W",'C4'!Z14="Z")),UPPER('C4'!Z14),"")))</f>
        <v/>
      </c>
      <c r="J445" s="80" t="s">
        <v>383</v>
      </c>
      <c r="K445" s="187" t="str">
        <f>IF(AND(ISBLANK('C4'!Y16),$L$445&lt;&gt;"Z"),"",'C4'!Y16)</f>
        <v/>
      </c>
      <c r="L445" s="187" t="str">
        <f>IF(ISBLANK('C4'!Z16),"",'C4'!Z16)</f>
        <v/>
      </c>
      <c r="M445" s="77" t="str">
        <f t="shared" si="8"/>
        <v>OK</v>
      </c>
      <c r="N445" s="78"/>
    </row>
    <row r="446" spans="1:14" hidden="1">
      <c r="A446" s="79" t="s">
        <v>2589</v>
      </c>
      <c r="B446" s="185" t="s">
        <v>1419</v>
      </c>
      <c r="C446" s="186" t="s">
        <v>80</v>
      </c>
      <c r="D446" s="188" t="s">
        <v>1222</v>
      </c>
      <c r="E446" s="186" t="s">
        <v>383</v>
      </c>
      <c r="F446" s="186" t="s">
        <v>80</v>
      </c>
      <c r="G446" s="188" t="s">
        <v>425</v>
      </c>
      <c r="H446" s="187" t="str">
        <f>IF(OR(AND('C4'!AB14="",'C4'!AC14=""),AND('C4'!AB15="",'C4'!AC15=""),AND('C4'!AC14="X",'C4'!AC15="X"),OR('C4'!AC14="M",'C4'!AC15="M")),"",SUM('C4'!AB14,'C4'!AB15))</f>
        <v/>
      </c>
      <c r="I446" s="187" t="str">
        <f>IF(AND(AND('C4'!AC14="X",'C4'!AC15="X"),SUM('C4'!AB14,'C4'!AB15)=0,ISNUMBER('C4'!AB16)),"",IF(OR('C4'!AC14="M",'C4'!AC15="M"),"M",IF(AND('C4'!AC14='C4'!AC15,OR('C4'!AC14="X",'C4'!AC14="W",'C4'!AC14="Z")),UPPER('C4'!AC14),"")))</f>
        <v/>
      </c>
      <c r="J446" s="80" t="s">
        <v>383</v>
      </c>
      <c r="K446" s="187" t="str">
        <f>IF(AND(ISBLANK('C4'!AB16),$L$446&lt;&gt;"Z"),"",'C4'!AB16)</f>
        <v/>
      </c>
      <c r="L446" s="187" t="str">
        <f>IF(ISBLANK('C4'!AC16),"",'C4'!AC16)</f>
        <v/>
      </c>
      <c r="M446" s="77" t="str">
        <f t="shared" si="8"/>
        <v>OK</v>
      </c>
      <c r="N446" s="78"/>
    </row>
    <row r="447" spans="1:14" hidden="1">
      <c r="A447" s="79" t="s">
        <v>2589</v>
      </c>
      <c r="B447" s="185" t="s">
        <v>1420</v>
      </c>
      <c r="C447" s="186" t="s">
        <v>80</v>
      </c>
      <c r="D447" s="188" t="s">
        <v>1232</v>
      </c>
      <c r="E447" s="186" t="s">
        <v>383</v>
      </c>
      <c r="F447" s="186" t="s">
        <v>80</v>
      </c>
      <c r="G447" s="188" t="s">
        <v>438</v>
      </c>
      <c r="H447" s="187" t="str">
        <f>IF(OR(AND('C4'!AE14="",'C4'!AF14=""),AND('C4'!AE15="",'C4'!AF15=""),AND('C4'!AF14="X",'C4'!AF15="X"),OR('C4'!AF14="M",'C4'!AF15="M")),"",SUM('C4'!AE14,'C4'!AE15))</f>
        <v/>
      </c>
      <c r="I447" s="187" t="str">
        <f>IF(AND(AND('C4'!AF14="X",'C4'!AF15="X"),SUM('C4'!AE14,'C4'!AE15)=0,ISNUMBER('C4'!AE16)),"",IF(OR('C4'!AF14="M",'C4'!AF15="M"),"M",IF(AND('C4'!AF14='C4'!AF15,OR('C4'!AF14="X",'C4'!AF14="W",'C4'!AF14="Z")),UPPER('C4'!AF14),"")))</f>
        <v/>
      </c>
      <c r="J447" s="80" t="s">
        <v>383</v>
      </c>
      <c r="K447" s="187" t="str">
        <f>IF(AND(ISBLANK('C4'!AE16),$L$447&lt;&gt;"Z"),"",'C4'!AE16)</f>
        <v/>
      </c>
      <c r="L447" s="187" t="str">
        <f>IF(ISBLANK('C4'!AF16),"",'C4'!AF16)</f>
        <v/>
      </c>
      <c r="M447" s="77" t="str">
        <f t="shared" si="8"/>
        <v>OK</v>
      </c>
      <c r="N447" s="78"/>
    </row>
    <row r="448" spans="1:14" hidden="1">
      <c r="A448" s="79" t="s">
        <v>2589</v>
      </c>
      <c r="B448" s="185" t="s">
        <v>1421</v>
      </c>
      <c r="C448" s="186" t="s">
        <v>80</v>
      </c>
      <c r="D448" s="188" t="s">
        <v>1242</v>
      </c>
      <c r="E448" s="186" t="s">
        <v>383</v>
      </c>
      <c r="F448" s="186" t="s">
        <v>80</v>
      </c>
      <c r="G448" s="188" t="s">
        <v>437</v>
      </c>
      <c r="H448" s="187" t="str">
        <f>IF(OR(AND('C4'!AH14="",'C4'!AI14=""),AND('C4'!AH15="",'C4'!AI15=""),AND('C4'!AI14="X",'C4'!AI15="X"),OR('C4'!AI14="M",'C4'!AI15="M")),"",SUM('C4'!AH14,'C4'!AH15))</f>
        <v/>
      </c>
      <c r="I448" s="187" t="str">
        <f>IF(AND(AND('C4'!AI14="X",'C4'!AI15="X"),SUM('C4'!AH14,'C4'!AH15)=0,ISNUMBER('C4'!AH16)),"",IF(OR('C4'!AI14="M",'C4'!AI15="M"),"M",IF(AND('C4'!AI14='C4'!AI15,OR('C4'!AI14="X",'C4'!AI14="W",'C4'!AI14="Z")),UPPER('C4'!AI14),"")))</f>
        <v/>
      </c>
      <c r="J448" s="80" t="s">
        <v>383</v>
      </c>
      <c r="K448" s="187" t="str">
        <f>IF(AND(ISBLANK('C4'!AH16),$L$448&lt;&gt;"Z"),"",'C4'!AH16)</f>
        <v/>
      </c>
      <c r="L448" s="187" t="str">
        <f>IF(ISBLANK('C4'!AI16),"",'C4'!AI16)</f>
        <v/>
      </c>
      <c r="M448" s="77" t="str">
        <f t="shared" si="8"/>
        <v>OK</v>
      </c>
      <c r="N448" s="78"/>
    </row>
    <row r="449" spans="1:14" hidden="1">
      <c r="A449" s="79" t="s">
        <v>2589</v>
      </c>
      <c r="B449" s="185" t="s">
        <v>1422</v>
      </c>
      <c r="C449" s="186" t="s">
        <v>80</v>
      </c>
      <c r="D449" s="188" t="s">
        <v>1252</v>
      </c>
      <c r="E449" s="186" t="s">
        <v>383</v>
      </c>
      <c r="F449" s="186" t="s">
        <v>80</v>
      </c>
      <c r="G449" s="188" t="s">
        <v>469</v>
      </c>
      <c r="H449" s="187" t="str">
        <f>IF(OR(AND('C4'!AK14="",'C4'!AL14=""),AND('C4'!AK15="",'C4'!AL15=""),AND('C4'!AL14="X",'C4'!AL15="X"),OR('C4'!AL14="M",'C4'!AL15="M")),"",SUM('C4'!AK14,'C4'!AK15))</f>
        <v/>
      </c>
      <c r="I449" s="187" t="str">
        <f>IF(AND(AND('C4'!AL14="X",'C4'!AL15="X"),SUM('C4'!AK14,'C4'!AK15)=0,ISNUMBER('C4'!AK16)),"",IF(OR('C4'!AL14="M",'C4'!AL15="M"),"M",IF(AND('C4'!AL14='C4'!AL15,OR('C4'!AL14="X",'C4'!AL14="W",'C4'!AL14="Z")),UPPER('C4'!AL14),"")))</f>
        <v/>
      </c>
      <c r="J449" s="80" t="s">
        <v>383</v>
      </c>
      <c r="K449" s="187" t="str">
        <f>IF(AND(ISBLANK('C4'!AK16),$L$449&lt;&gt;"Z"),"",'C4'!AK16)</f>
        <v/>
      </c>
      <c r="L449" s="187" t="str">
        <f>IF(ISBLANK('C4'!AL16),"",'C4'!AL16)</f>
        <v/>
      </c>
      <c r="M449" s="77" t="str">
        <f t="shared" si="8"/>
        <v>OK</v>
      </c>
      <c r="N449" s="78"/>
    </row>
    <row r="450" spans="1:14" hidden="1">
      <c r="A450" s="79" t="s">
        <v>2589</v>
      </c>
      <c r="B450" s="185" t="s">
        <v>1423</v>
      </c>
      <c r="C450" s="186" t="s">
        <v>80</v>
      </c>
      <c r="D450" s="188" t="s">
        <v>1264</v>
      </c>
      <c r="E450" s="186" t="s">
        <v>383</v>
      </c>
      <c r="F450" s="186" t="s">
        <v>80</v>
      </c>
      <c r="G450" s="188" t="s">
        <v>475</v>
      </c>
      <c r="H450" s="187" t="str">
        <f>IF(OR(AND('C4'!AN14="",'C4'!AO14=""),AND('C4'!AN15="",'C4'!AO15=""),AND('C4'!AO14="X",'C4'!AO15="X"),OR('C4'!AO14="M",'C4'!AO15="M")),"",SUM('C4'!AN14,'C4'!AN15))</f>
        <v/>
      </c>
      <c r="I450" s="187" t="str">
        <f>IF(AND(AND('C4'!AO14="X",'C4'!AO15="X"),SUM('C4'!AN14,'C4'!AN15)=0,ISNUMBER('C4'!AN16)),"",IF(OR('C4'!AO14="M",'C4'!AO15="M"),"M",IF(AND('C4'!AO14='C4'!AO15,OR('C4'!AO14="X",'C4'!AO14="W",'C4'!AO14="Z")),UPPER('C4'!AO14),"")))</f>
        <v/>
      </c>
      <c r="J450" s="80" t="s">
        <v>383</v>
      </c>
      <c r="K450" s="187" t="str">
        <f>IF(AND(ISBLANK('C4'!AN16),$L$450&lt;&gt;"Z"),"",'C4'!AN16)</f>
        <v/>
      </c>
      <c r="L450" s="187" t="str">
        <f>IF(ISBLANK('C4'!AO16),"",'C4'!AO16)</f>
        <v/>
      </c>
      <c r="M450" s="77" t="str">
        <f t="shared" si="8"/>
        <v>OK</v>
      </c>
      <c r="N450" s="78"/>
    </row>
    <row r="451" spans="1:14" hidden="1">
      <c r="A451" s="79" t="s">
        <v>2589</v>
      </c>
      <c r="B451" s="185" t="s">
        <v>1424</v>
      </c>
      <c r="C451" s="186" t="s">
        <v>110</v>
      </c>
      <c r="D451" s="188" t="s">
        <v>1425</v>
      </c>
      <c r="E451" s="186" t="s">
        <v>383</v>
      </c>
      <c r="F451" s="186" t="s">
        <v>110</v>
      </c>
      <c r="G451" s="188" t="s">
        <v>417</v>
      </c>
      <c r="H451" s="187" t="str">
        <f>IF(OR(SUMPRODUCT(--('C5'!V14:'C5'!V41=""),--('C5'!W14:'C5'!W41=""))&gt;0,COUNTIF('C5'!W14:'C5'!W41,"M")&gt;0,COUNTIF('C5'!W14:'C5'!W41,"X")=28),"",SUM('C5'!V14:'C5'!V41))</f>
        <v/>
      </c>
      <c r="I451" s="187" t="str">
        <f>IF(AND(COUNTIF('C5'!W14:'C5'!W41,"X")=28,SUM('C5'!V14:'C5'!V41)=0,ISNUMBER('C5'!V42)),"",IF(COUNTIF('C5'!W14:'C5'!W41,"M")&gt;0,"M",IF(AND(COUNTIF('C5'!W14:'C5'!W41,'C5'!W14)=28,OR('C5'!W14="X",'C5'!W14="W",'C5'!W14="Z")),UPPER('C5'!W14),"")))</f>
        <v/>
      </c>
      <c r="J451" s="80" t="s">
        <v>383</v>
      </c>
      <c r="K451" s="187" t="str">
        <f>IF(AND(ISBLANK('C5'!V42),$L$451&lt;&gt;"Z"),"",'C5'!V42)</f>
        <v/>
      </c>
      <c r="L451" s="187" t="str">
        <f>IF(ISBLANK('C5'!W42),"",'C5'!W42)</f>
        <v/>
      </c>
      <c r="M451" s="77" t="str">
        <f t="shared" si="8"/>
        <v>OK</v>
      </c>
      <c r="N451" s="78"/>
    </row>
    <row r="452" spans="1:14" hidden="1">
      <c r="A452" s="79" t="s">
        <v>2589</v>
      </c>
      <c r="B452" s="185" t="s">
        <v>1426</v>
      </c>
      <c r="C452" s="186" t="s">
        <v>110</v>
      </c>
      <c r="D452" s="188" t="s">
        <v>1427</v>
      </c>
      <c r="E452" s="186" t="s">
        <v>383</v>
      </c>
      <c r="F452" s="186" t="s">
        <v>110</v>
      </c>
      <c r="G452" s="188" t="s">
        <v>406</v>
      </c>
      <c r="H452" s="187" t="str">
        <f>IF(OR(SUMPRODUCT(--('C5'!V44:'C5'!V71=""),--('C5'!W44:'C5'!W71=""))&gt;0,COUNTIF('C5'!W44:'C5'!W71,"M")&gt;0,COUNTIF('C5'!W44:'C5'!W71,"X")=28),"",SUM('C5'!V44:'C5'!V71))</f>
        <v/>
      </c>
      <c r="I452" s="187" t="str">
        <f>IF(AND(COUNTIF('C5'!W44:'C5'!W71,"X")=28,SUM('C5'!V44:'C5'!V71)=0,ISNUMBER('C5'!V72)),"",IF(COUNTIF('C5'!W44:'C5'!W71,"M")&gt;0,"M",IF(AND(COUNTIF('C5'!W44:'C5'!W71,'C5'!W44)=28,OR('C5'!W44="X",'C5'!W44="W",'C5'!W44="Z")),UPPER('C5'!W44),"")))</f>
        <v/>
      </c>
      <c r="J452" s="80" t="s">
        <v>383</v>
      </c>
      <c r="K452" s="187" t="str">
        <f>IF(AND(ISBLANK('C5'!V72),$L$452&lt;&gt;"Z"),"",'C5'!V72)</f>
        <v/>
      </c>
      <c r="L452" s="187" t="str">
        <f>IF(ISBLANK('C5'!W72),"",'C5'!W72)</f>
        <v/>
      </c>
      <c r="M452" s="77" t="str">
        <f t="shared" si="8"/>
        <v>OK</v>
      </c>
      <c r="N452" s="78"/>
    </row>
    <row r="453" spans="1:14" hidden="1">
      <c r="A453" s="79" t="s">
        <v>2589</v>
      </c>
      <c r="B453" s="185" t="s">
        <v>1428</v>
      </c>
      <c r="C453" s="186" t="s">
        <v>110</v>
      </c>
      <c r="D453" s="188" t="s">
        <v>1429</v>
      </c>
      <c r="E453" s="186" t="s">
        <v>383</v>
      </c>
      <c r="F453" s="186" t="s">
        <v>110</v>
      </c>
      <c r="G453" s="188" t="s">
        <v>618</v>
      </c>
      <c r="H453" s="187" t="str">
        <f>IF(OR(AND('C5'!V14="",'C5'!W14=""),AND('C5'!V44="",'C5'!W44=""),AND('C5'!W14="X",'C5'!W44="X"),OR('C5'!W14="M",'C5'!W44="M")),"",SUM('C5'!V14,'C5'!V44))</f>
        <v/>
      </c>
      <c r="I453" s="187" t="str">
        <f>IF(AND(AND('C5'!W14="X",'C5'!W44="X"),SUM('C5'!V14,'C5'!V44)=0,ISNUMBER('C5'!V74)),"",IF(OR('C5'!W14="M",'C5'!W44="M"),"M",IF(AND('C5'!W14='C5'!W44,OR('C5'!W14="X",'C5'!W14="W",'C5'!W14="Z")),UPPER('C5'!W14),"")))</f>
        <v/>
      </c>
      <c r="J453" s="80" t="s">
        <v>383</v>
      </c>
      <c r="K453" s="187" t="str">
        <f>IF(AND(ISBLANK('C5'!V74),$L$453&lt;&gt;"Z"),"",'C5'!V74)</f>
        <v/>
      </c>
      <c r="L453" s="187" t="str">
        <f>IF(ISBLANK('C5'!W74),"",'C5'!W74)</f>
        <v/>
      </c>
      <c r="M453" s="77" t="str">
        <f t="shared" si="8"/>
        <v>OK</v>
      </c>
      <c r="N453" s="78"/>
    </row>
    <row r="454" spans="1:14" hidden="1">
      <c r="A454" s="79" t="s">
        <v>2589</v>
      </c>
      <c r="B454" s="185" t="s">
        <v>1430</v>
      </c>
      <c r="C454" s="186" t="s">
        <v>110</v>
      </c>
      <c r="D454" s="188" t="s">
        <v>1431</v>
      </c>
      <c r="E454" s="186" t="s">
        <v>383</v>
      </c>
      <c r="F454" s="186" t="s">
        <v>110</v>
      </c>
      <c r="G454" s="188" t="s">
        <v>621</v>
      </c>
      <c r="H454" s="187" t="str">
        <f>IF(OR(AND('C5'!V15="",'C5'!W15=""),AND('C5'!V45="",'C5'!W45=""),AND('C5'!W15="X",'C5'!W45="X"),OR('C5'!W15="M",'C5'!W45="M")),"",SUM('C5'!V15,'C5'!V45))</f>
        <v/>
      </c>
      <c r="I454" s="187" t="str">
        <f>IF(AND(AND('C5'!W15="X",'C5'!W45="X"),SUM('C5'!V15,'C5'!V45)=0,ISNUMBER('C5'!V75)),"",IF(OR('C5'!W15="M",'C5'!W45="M"),"M",IF(AND('C5'!W15='C5'!W45,OR('C5'!W15="X",'C5'!W15="W",'C5'!W15="Z")),UPPER('C5'!W15),"")))</f>
        <v/>
      </c>
      <c r="J454" s="80" t="s">
        <v>383</v>
      </c>
      <c r="K454" s="187" t="str">
        <f>IF(AND(ISBLANK('C5'!V75),$L$454&lt;&gt;"Z"),"",'C5'!V75)</f>
        <v/>
      </c>
      <c r="L454" s="187" t="str">
        <f>IF(ISBLANK('C5'!W75),"",'C5'!W75)</f>
        <v/>
      </c>
      <c r="M454" s="77" t="str">
        <f t="shared" si="8"/>
        <v>OK</v>
      </c>
      <c r="N454" s="78"/>
    </row>
    <row r="455" spans="1:14" hidden="1">
      <c r="A455" s="79" t="s">
        <v>2589</v>
      </c>
      <c r="B455" s="185" t="s">
        <v>1432</v>
      </c>
      <c r="C455" s="186" t="s">
        <v>110</v>
      </c>
      <c r="D455" s="188" t="s">
        <v>1433</v>
      </c>
      <c r="E455" s="186" t="s">
        <v>383</v>
      </c>
      <c r="F455" s="186" t="s">
        <v>110</v>
      </c>
      <c r="G455" s="188" t="s">
        <v>624</v>
      </c>
      <c r="H455" s="187" t="str">
        <f>IF(OR(AND('C5'!V16="",'C5'!W16=""),AND('C5'!V46="",'C5'!W46=""),AND('C5'!W16="X",'C5'!W46="X"),OR('C5'!W16="M",'C5'!W46="M")),"",SUM('C5'!V16,'C5'!V46))</f>
        <v/>
      </c>
      <c r="I455" s="187" t="str">
        <f>IF(AND(AND('C5'!W16="X",'C5'!W46="X"),SUM('C5'!V16,'C5'!V46)=0,ISNUMBER('C5'!V76)),"",IF(OR('C5'!W16="M",'C5'!W46="M"),"M",IF(AND('C5'!W16='C5'!W46,OR('C5'!W16="X",'C5'!W16="W",'C5'!W16="Z")),UPPER('C5'!W16),"")))</f>
        <v/>
      </c>
      <c r="J455" s="80" t="s">
        <v>383</v>
      </c>
      <c r="K455" s="187" t="str">
        <f>IF(AND(ISBLANK('C5'!V76),$L$455&lt;&gt;"Z"),"",'C5'!V76)</f>
        <v/>
      </c>
      <c r="L455" s="187" t="str">
        <f>IF(ISBLANK('C5'!W76),"",'C5'!W76)</f>
        <v/>
      </c>
      <c r="M455" s="77" t="str">
        <f t="shared" si="8"/>
        <v>OK</v>
      </c>
      <c r="N455" s="78"/>
    </row>
    <row r="456" spans="1:14" hidden="1">
      <c r="A456" s="79" t="s">
        <v>2589</v>
      </c>
      <c r="B456" s="185" t="s">
        <v>1434</v>
      </c>
      <c r="C456" s="186" t="s">
        <v>110</v>
      </c>
      <c r="D456" s="188" t="s">
        <v>1435</v>
      </c>
      <c r="E456" s="186" t="s">
        <v>383</v>
      </c>
      <c r="F456" s="186" t="s">
        <v>110</v>
      </c>
      <c r="G456" s="188" t="s">
        <v>627</v>
      </c>
      <c r="H456" s="187" t="str">
        <f>IF(OR(AND('C5'!V17="",'C5'!W17=""),AND('C5'!V47="",'C5'!W47=""),AND('C5'!W17="X",'C5'!W47="X"),OR('C5'!W17="M",'C5'!W47="M")),"",SUM('C5'!V17,'C5'!V47))</f>
        <v/>
      </c>
      <c r="I456" s="187" t="str">
        <f>IF(AND(AND('C5'!W17="X",'C5'!W47="X"),SUM('C5'!V17,'C5'!V47)=0,ISNUMBER('C5'!V77)),"",IF(OR('C5'!W17="M",'C5'!W47="M"),"M",IF(AND('C5'!W17='C5'!W47,OR('C5'!W17="X",'C5'!W17="W",'C5'!W17="Z")),UPPER('C5'!W17),"")))</f>
        <v/>
      </c>
      <c r="J456" s="80" t="s">
        <v>383</v>
      </c>
      <c r="K456" s="187" t="str">
        <f>IF(AND(ISBLANK('C5'!V77),$L$456&lt;&gt;"Z"),"",'C5'!V77)</f>
        <v/>
      </c>
      <c r="L456" s="187" t="str">
        <f>IF(ISBLANK('C5'!W77),"",'C5'!W77)</f>
        <v/>
      </c>
      <c r="M456" s="77" t="str">
        <f t="shared" ref="M456:M560" si="9">IF(AND(ISNUMBER(H456),ISNUMBER(K456)),IF(OR(ROUND(H456,0)&lt;&gt;ROUND(K456,0),I456&lt;&gt;L456),"Check","OK"),IF(OR(AND(H456&lt;&gt;K456,I456&lt;&gt;"Z",L456&lt;&gt;"Z"),I456&lt;&gt;L456),"Check","OK"))</f>
        <v>OK</v>
      </c>
      <c r="N456" s="78"/>
    </row>
    <row r="457" spans="1:14" hidden="1">
      <c r="A457" s="79" t="s">
        <v>2589</v>
      </c>
      <c r="B457" s="185" t="s">
        <v>1436</v>
      </c>
      <c r="C457" s="186" t="s">
        <v>110</v>
      </c>
      <c r="D457" s="188" t="s">
        <v>1437</v>
      </c>
      <c r="E457" s="186" t="s">
        <v>383</v>
      </c>
      <c r="F457" s="186" t="s">
        <v>110</v>
      </c>
      <c r="G457" s="188" t="s">
        <v>630</v>
      </c>
      <c r="H457" s="187" t="str">
        <f>IF(OR(AND('C5'!V18="",'C5'!W18=""),AND('C5'!V48="",'C5'!W48=""),AND('C5'!W18="X",'C5'!W48="X"),OR('C5'!W18="M",'C5'!W48="M")),"",SUM('C5'!V18,'C5'!V48))</f>
        <v/>
      </c>
      <c r="I457" s="187" t="str">
        <f>IF(AND(AND('C5'!W18="X",'C5'!W48="X"),SUM('C5'!V18,'C5'!V48)=0,ISNUMBER('C5'!V78)),"",IF(OR('C5'!W18="M",'C5'!W48="M"),"M",IF(AND('C5'!W18='C5'!W48,OR('C5'!W18="X",'C5'!W18="W",'C5'!W18="Z")),UPPER('C5'!W18),"")))</f>
        <v/>
      </c>
      <c r="J457" s="80" t="s">
        <v>383</v>
      </c>
      <c r="K457" s="187" t="str">
        <f>IF(AND(ISBLANK('C5'!V78),$L$457&lt;&gt;"Z"),"",'C5'!V78)</f>
        <v/>
      </c>
      <c r="L457" s="187" t="str">
        <f>IF(ISBLANK('C5'!W78),"",'C5'!W78)</f>
        <v/>
      </c>
      <c r="M457" s="77" t="str">
        <f t="shared" si="9"/>
        <v>OK</v>
      </c>
      <c r="N457" s="78"/>
    </row>
    <row r="458" spans="1:14" hidden="1">
      <c r="A458" s="79" t="s">
        <v>2589</v>
      </c>
      <c r="B458" s="185" t="s">
        <v>1438</v>
      </c>
      <c r="C458" s="186" t="s">
        <v>110</v>
      </c>
      <c r="D458" s="188" t="s">
        <v>1439</v>
      </c>
      <c r="E458" s="186" t="s">
        <v>383</v>
      </c>
      <c r="F458" s="186" t="s">
        <v>110</v>
      </c>
      <c r="G458" s="188" t="s">
        <v>633</v>
      </c>
      <c r="H458" s="187" t="str">
        <f>IF(OR(AND('C5'!V19="",'C5'!W19=""),AND('C5'!V49="",'C5'!W49=""),AND('C5'!W19="X",'C5'!W49="X"),OR('C5'!W19="M",'C5'!W49="M")),"",SUM('C5'!V19,'C5'!V49))</f>
        <v/>
      </c>
      <c r="I458" s="187" t="str">
        <f>IF(AND(AND('C5'!W19="X",'C5'!W49="X"),SUM('C5'!V19,'C5'!V49)=0,ISNUMBER('C5'!V79)),"",IF(OR('C5'!W19="M",'C5'!W49="M"),"M",IF(AND('C5'!W19='C5'!W49,OR('C5'!W19="X",'C5'!W19="W",'C5'!W19="Z")),UPPER('C5'!W19),"")))</f>
        <v/>
      </c>
      <c r="J458" s="80" t="s">
        <v>383</v>
      </c>
      <c r="K458" s="187" t="str">
        <f>IF(AND(ISBLANK('C5'!V79),$L$458&lt;&gt;"Z"),"",'C5'!V79)</f>
        <v/>
      </c>
      <c r="L458" s="187" t="str">
        <f>IF(ISBLANK('C5'!W79),"",'C5'!W79)</f>
        <v/>
      </c>
      <c r="M458" s="77" t="str">
        <f t="shared" si="9"/>
        <v>OK</v>
      </c>
      <c r="N458" s="78"/>
    </row>
    <row r="459" spans="1:14" hidden="1">
      <c r="A459" s="79" t="s">
        <v>2589</v>
      </c>
      <c r="B459" s="185" t="s">
        <v>1440</v>
      </c>
      <c r="C459" s="186" t="s">
        <v>110</v>
      </c>
      <c r="D459" s="188" t="s">
        <v>1441</v>
      </c>
      <c r="E459" s="186" t="s">
        <v>383</v>
      </c>
      <c r="F459" s="186" t="s">
        <v>110</v>
      </c>
      <c r="G459" s="188" t="s">
        <v>636</v>
      </c>
      <c r="H459" s="187" t="str">
        <f>IF(OR(AND('C5'!V20="",'C5'!W20=""),AND('C5'!V50="",'C5'!W50=""),AND('C5'!W20="X",'C5'!W50="X"),OR('C5'!W20="M",'C5'!W50="M")),"",SUM('C5'!V20,'C5'!V50))</f>
        <v/>
      </c>
      <c r="I459" s="187" t="str">
        <f>IF(AND(AND('C5'!W20="X",'C5'!W50="X"),SUM('C5'!V20,'C5'!V50)=0,ISNUMBER('C5'!V80)),"",IF(OR('C5'!W20="M",'C5'!W50="M"),"M",IF(AND('C5'!W20='C5'!W50,OR('C5'!W20="X",'C5'!W20="W",'C5'!W20="Z")),UPPER('C5'!W20),"")))</f>
        <v/>
      </c>
      <c r="J459" s="80" t="s">
        <v>383</v>
      </c>
      <c r="K459" s="187" t="str">
        <f>IF(AND(ISBLANK('C5'!V80),$L$459&lt;&gt;"Z"),"",'C5'!V80)</f>
        <v/>
      </c>
      <c r="L459" s="187" t="str">
        <f>IF(ISBLANK('C5'!W80),"",'C5'!W80)</f>
        <v/>
      </c>
      <c r="M459" s="77" t="str">
        <f t="shared" si="9"/>
        <v>OK</v>
      </c>
      <c r="N459" s="78"/>
    </row>
    <row r="460" spans="1:14" hidden="1">
      <c r="A460" s="79" t="s">
        <v>2589</v>
      </c>
      <c r="B460" s="185" t="s">
        <v>1442</v>
      </c>
      <c r="C460" s="186" t="s">
        <v>110</v>
      </c>
      <c r="D460" s="188" t="s">
        <v>1443</v>
      </c>
      <c r="E460" s="186" t="s">
        <v>383</v>
      </c>
      <c r="F460" s="186" t="s">
        <v>110</v>
      </c>
      <c r="G460" s="188" t="s">
        <v>639</v>
      </c>
      <c r="H460" s="187" t="str">
        <f>IF(OR(AND('C5'!V21="",'C5'!W21=""),AND('C5'!V51="",'C5'!W51=""),AND('C5'!W21="X",'C5'!W51="X"),OR('C5'!W21="M",'C5'!W51="M")),"",SUM('C5'!V21,'C5'!V51))</f>
        <v/>
      </c>
      <c r="I460" s="187" t="str">
        <f>IF(AND(AND('C5'!W21="X",'C5'!W51="X"),SUM('C5'!V21,'C5'!V51)=0,ISNUMBER('C5'!V81)),"",IF(OR('C5'!W21="M",'C5'!W51="M"),"M",IF(AND('C5'!W21='C5'!W51,OR('C5'!W21="X",'C5'!W21="W",'C5'!W21="Z")),UPPER('C5'!W21),"")))</f>
        <v/>
      </c>
      <c r="J460" s="80" t="s">
        <v>383</v>
      </c>
      <c r="K460" s="187" t="str">
        <f>IF(AND(ISBLANK('C5'!V81),$L$460&lt;&gt;"Z"),"",'C5'!V81)</f>
        <v/>
      </c>
      <c r="L460" s="187" t="str">
        <f>IF(ISBLANK('C5'!W81),"",'C5'!W81)</f>
        <v/>
      </c>
      <c r="M460" s="77" t="str">
        <f t="shared" si="9"/>
        <v>OK</v>
      </c>
      <c r="N460" s="78"/>
    </row>
    <row r="461" spans="1:14" hidden="1">
      <c r="A461" s="79" t="s">
        <v>2589</v>
      </c>
      <c r="B461" s="185" t="s">
        <v>1444</v>
      </c>
      <c r="C461" s="186" t="s">
        <v>110</v>
      </c>
      <c r="D461" s="188" t="s">
        <v>1445</v>
      </c>
      <c r="E461" s="186" t="s">
        <v>383</v>
      </c>
      <c r="F461" s="186" t="s">
        <v>110</v>
      </c>
      <c r="G461" s="188" t="s">
        <v>642</v>
      </c>
      <c r="H461" s="187" t="str">
        <f>IF(OR(AND('C5'!V22="",'C5'!W22=""),AND('C5'!V52="",'C5'!W52=""),AND('C5'!W22="X",'C5'!W52="X"),OR('C5'!W22="M",'C5'!W52="M")),"",SUM('C5'!V22,'C5'!V52))</f>
        <v/>
      </c>
      <c r="I461" s="187" t="str">
        <f>IF(AND(AND('C5'!W22="X",'C5'!W52="X"),SUM('C5'!V22,'C5'!V52)=0,ISNUMBER('C5'!V82)),"",IF(OR('C5'!W22="M",'C5'!W52="M"),"M",IF(AND('C5'!W22='C5'!W52,OR('C5'!W22="X",'C5'!W22="W",'C5'!W22="Z")),UPPER('C5'!W22),"")))</f>
        <v/>
      </c>
      <c r="J461" s="80" t="s">
        <v>383</v>
      </c>
      <c r="K461" s="187" t="str">
        <f>IF(AND(ISBLANK('C5'!V82),$L$461&lt;&gt;"Z"),"",'C5'!V82)</f>
        <v/>
      </c>
      <c r="L461" s="187" t="str">
        <f>IF(ISBLANK('C5'!W82),"",'C5'!W82)</f>
        <v/>
      </c>
      <c r="M461" s="77" t="str">
        <f t="shared" si="9"/>
        <v>OK</v>
      </c>
      <c r="N461" s="78"/>
    </row>
    <row r="462" spans="1:14" hidden="1">
      <c r="A462" s="79" t="s">
        <v>2589</v>
      </c>
      <c r="B462" s="185" t="s">
        <v>1446</v>
      </c>
      <c r="C462" s="186" t="s">
        <v>110</v>
      </c>
      <c r="D462" s="188" t="s">
        <v>1447</v>
      </c>
      <c r="E462" s="186" t="s">
        <v>383</v>
      </c>
      <c r="F462" s="186" t="s">
        <v>110</v>
      </c>
      <c r="G462" s="188" t="s">
        <v>645</v>
      </c>
      <c r="H462" s="187" t="str">
        <f>IF(OR(AND('C5'!V23="",'C5'!W23=""),AND('C5'!V53="",'C5'!W53=""),AND('C5'!W23="X",'C5'!W53="X"),OR('C5'!W23="M",'C5'!W53="M")),"",SUM('C5'!V23,'C5'!V53))</f>
        <v/>
      </c>
      <c r="I462" s="187" t="str">
        <f>IF(AND(AND('C5'!W23="X",'C5'!W53="X"),SUM('C5'!V23,'C5'!V53)=0,ISNUMBER('C5'!V83)),"",IF(OR('C5'!W23="M",'C5'!W53="M"),"M",IF(AND('C5'!W23='C5'!W53,OR('C5'!W23="X",'C5'!W23="W",'C5'!W23="Z")),UPPER('C5'!W23),"")))</f>
        <v/>
      </c>
      <c r="J462" s="80" t="s">
        <v>383</v>
      </c>
      <c r="K462" s="187" t="str">
        <f>IF(AND(ISBLANK('C5'!V83),$L$462&lt;&gt;"Z"),"",'C5'!V83)</f>
        <v/>
      </c>
      <c r="L462" s="187" t="str">
        <f>IF(ISBLANK('C5'!W83),"",'C5'!W83)</f>
        <v/>
      </c>
      <c r="M462" s="77" t="str">
        <f t="shared" si="9"/>
        <v>OK</v>
      </c>
      <c r="N462" s="78"/>
    </row>
    <row r="463" spans="1:14" hidden="1">
      <c r="A463" s="79" t="s">
        <v>2589</v>
      </c>
      <c r="B463" s="185" t="s">
        <v>1448</v>
      </c>
      <c r="C463" s="186" t="s">
        <v>110</v>
      </c>
      <c r="D463" s="188" t="s">
        <v>1449</v>
      </c>
      <c r="E463" s="186" t="s">
        <v>383</v>
      </c>
      <c r="F463" s="186" t="s">
        <v>110</v>
      </c>
      <c r="G463" s="188" t="s">
        <v>648</v>
      </c>
      <c r="H463" s="187" t="str">
        <f>IF(OR(AND('C5'!V24="",'C5'!W24=""),AND('C5'!V54="",'C5'!W54=""),AND('C5'!W24="X",'C5'!W54="X"),OR('C5'!W24="M",'C5'!W54="M")),"",SUM('C5'!V24,'C5'!V54))</f>
        <v/>
      </c>
      <c r="I463" s="187" t="str">
        <f>IF(AND(AND('C5'!W24="X",'C5'!W54="X"),SUM('C5'!V24,'C5'!V54)=0,ISNUMBER('C5'!V84)),"",IF(OR('C5'!W24="M",'C5'!W54="M"),"M",IF(AND('C5'!W24='C5'!W54,OR('C5'!W24="X",'C5'!W24="W",'C5'!W24="Z")),UPPER('C5'!W24),"")))</f>
        <v/>
      </c>
      <c r="J463" s="80" t="s">
        <v>383</v>
      </c>
      <c r="K463" s="187" t="str">
        <f>IF(AND(ISBLANK('C5'!V84),$L$463&lt;&gt;"Z"),"",'C5'!V84)</f>
        <v/>
      </c>
      <c r="L463" s="187" t="str">
        <f>IF(ISBLANK('C5'!W84),"",'C5'!W84)</f>
        <v/>
      </c>
      <c r="M463" s="77" t="str">
        <f t="shared" si="9"/>
        <v>OK</v>
      </c>
      <c r="N463" s="78"/>
    </row>
    <row r="464" spans="1:14" hidden="1">
      <c r="A464" s="79" t="s">
        <v>2589</v>
      </c>
      <c r="B464" s="185" t="s">
        <v>1450</v>
      </c>
      <c r="C464" s="186" t="s">
        <v>110</v>
      </c>
      <c r="D464" s="188" t="s">
        <v>1451</v>
      </c>
      <c r="E464" s="186" t="s">
        <v>383</v>
      </c>
      <c r="F464" s="186" t="s">
        <v>110</v>
      </c>
      <c r="G464" s="188" t="s">
        <v>651</v>
      </c>
      <c r="H464" s="187" t="str">
        <f>IF(OR(AND('C5'!V25="",'C5'!W25=""),AND('C5'!V55="",'C5'!W55=""),AND('C5'!W25="X",'C5'!W55="X"),OR('C5'!W25="M",'C5'!W55="M")),"",SUM('C5'!V25,'C5'!V55))</f>
        <v/>
      </c>
      <c r="I464" s="187" t="str">
        <f>IF(AND(AND('C5'!W25="X",'C5'!W55="X"),SUM('C5'!V25,'C5'!V55)=0,ISNUMBER('C5'!V85)),"",IF(OR('C5'!W25="M",'C5'!W55="M"),"M",IF(AND('C5'!W25='C5'!W55,OR('C5'!W25="X",'C5'!W25="W",'C5'!W25="Z")),UPPER('C5'!W25),"")))</f>
        <v/>
      </c>
      <c r="J464" s="80" t="s">
        <v>383</v>
      </c>
      <c r="K464" s="187" t="str">
        <f>IF(AND(ISBLANK('C5'!V85),$L$464&lt;&gt;"Z"),"",'C5'!V85)</f>
        <v/>
      </c>
      <c r="L464" s="187" t="str">
        <f>IF(ISBLANK('C5'!W85),"",'C5'!W85)</f>
        <v/>
      </c>
      <c r="M464" s="77" t="str">
        <f t="shared" si="9"/>
        <v>OK</v>
      </c>
      <c r="N464" s="78"/>
    </row>
    <row r="465" spans="1:14" hidden="1">
      <c r="A465" s="79" t="s">
        <v>2589</v>
      </c>
      <c r="B465" s="185" t="s">
        <v>1452</v>
      </c>
      <c r="C465" s="186" t="s">
        <v>110</v>
      </c>
      <c r="D465" s="188" t="s">
        <v>1453</v>
      </c>
      <c r="E465" s="186" t="s">
        <v>383</v>
      </c>
      <c r="F465" s="186" t="s">
        <v>110</v>
      </c>
      <c r="G465" s="188" t="s">
        <v>654</v>
      </c>
      <c r="H465" s="187" t="str">
        <f>IF(OR(AND('C5'!V26="",'C5'!W26=""),AND('C5'!V56="",'C5'!W56=""),AND('C5'!W26="X",'C5'!W56="X"),OR('C5'!W26="M",'C5'!W56="M")),"",SUM('C5'!V26,'C5'!V56))</f>
        <v/>
      </c>
      <c r="I465" s="187" t="str">
        <f>IF(AND(AND('C5'!W26="X",'C5'!W56="X"),SUM('C5'!V26,'C5'!V56)=0,ISNUMBER('C5'!V86)),"",IF(OR('C5'!W26="M",'C5'!W56="M"),"M",IF(AND('C5'!W26='C5'!W56,OR('C5'!W26="X",'C5'!W26="W",'C5'!W26="Z")),UPPER('C5'!W26),"")))</f>
        <v/>
      </c>
      <c r="J465" s="80" t="s">
        <v>383</v>
      </c>
      <c r="K465" s="187" t="str">
        <f>IF(AND(ISBLANK('C5'!V86),$L$465&lt;&gt;"Z"),"",'C5'!V86)</f>
        <v/>
      </c>
      <c r="L465" s="187" t="str">
        <f>IF(ISBLANK('C5'!W86),"",'C5'!W86)</f>
        <v/>
      </c>
      <c r="M465" s="77" t="str">
        <f t="shared" si="9"/>
        <v>OK</v>
      </c>
      <c r="N465" s="78"/>
    </row>
    <row r="466" spans="1:14" hidden="1">
      <c r="A466" s="79" t="s">
        <v>2589</v>
      </c>
      <c r="B466" s="185" t="s">
        <v>1454</v>
      </c>
      <c r="C466" s="186" t="s">
        <v>110</v>
      </c>
      <c r="D466" s="188" t="s">
        <v>1455</v>
      </c>
      <c r="E466" s="186" t="s">
        <v>383</v>
      </c>
      <c r="F466" s="186" t="s">
        <v>110</v>
      </c>
      <c r="G466" s="188" t="s">
        <v>657</v>
      </c>
      <c r="H466" s="187" t="str">
        <f>IF(OR(AND('C5'!V27="",'C5'!W27=""),AND('C5'!V57="",'C5'!W57=""),AND('C5'!W27="X",'C5'!W57="X"),OR('C5'!W27="M",'C5'!W57="M")),"",SUM('C5'!V27,'C5'!V57))</f>
        <v/>
      </c>
      <c r="I466" s="187" t="str">
        <f>IF(AND(AND('C5'!W27="X",'C5'!W57="X"),SUM('C5'!V27,'C5'!V57)=0,ISNUMBER('C5'!V87)),"",IF(OR('C5'!W27="M",'C5'!W57="M"),"M",IF(AND('C5'!W27='C5'!W57,OR('C5'!W27="X",'C5'!W27="W",'C5'!W27="Z")),UPPER('C5'!W27),"")))</f>
        <v/>
      </c>
      <c r="J466" s="80" t="s">
        <v>383</v>
      </c>
      <c r="K466" s="187" t="str">
        <f>IF(AND(ISBLANK('C5'!V87),$L$466&lt;&gt;"Z"),"",'C5'!V87)</f>
        <v/>
      </c>
      <c r="L466" s="187" t="str">
        <f>IF(ISBLANK('C5'!W87),"",'C5'!W87)</f>
        <v/>
      </c>
      <c r="M466" s="77" t="str">
        <f t="shared" si="9"/>
        <v>OK</v>
      </c>
      <c r="N466" s="78"/>
    </row>
    <row r="467" spans="1:14" hidden="1">
      <c r="A467" s="79" t="s">
        <v>2589</v>
      </c>
      <c r="B467" s="185" t="s">
        <v>1456</v>
      </c>
      <c r="C467" s="186" t="s">
        <v>110</v>
      </c>
      <c r="D467" s="188" t="s">
        <v>1457</v>
      </c>
      <c r="E467" s="186" t="s">
        <v>383</v>
      </c>
      <c r="F467" s="186" t="s">
        <v>110</v>
      </c>
      <c r="G467" s="188" t="s">
        <v>660</v>
      </c>
      <c r="H467" s="187" t="str">
        <f>IF(OR(AND('C5'!V28="",'C5'!W28=""),AND('C5'!V58="",'C5'!W58=""),AND('C5'!W28="X",'C5'!W58="X"),OR('C5'!W28="M",'C5'!W58="M")),"",SUM('C5'!V28,'C5'!V58))</f>
        <v/>
      </c>
      <c r="I467" s="187" t="str">
        <f>IF(AND(AND('C5'!W28="X",'C5'!W58="X"),SUM('C5'!V28,'C5'!V58)=0,ISNUMBER('C5'!V88)),"",IF(OR('C5'!W28="M",'C5'!W58="M"),"M",IF(AND('C5'!W28='C5'!W58,OR('C5'!W28="X",'C5'!W28="W",'C5'!W28="Z")),UPPER('C5'!W28),"")))</f>
        <v/>
      </c>
      <c r="J467" s="80" t="s">
        <v>383</v>
      </c>
      <c r="K467" s="187" t="str">
        <f>IF(AND(ISBLANK('C5'!V88),$L$467&lt;&gt;"Z"),"",'C5'!V88)</f>
        <v/>
      </c>
      <c r="L467" s="187" t="str">
        <f>IF(ISBLANK('C5'!W88),"",'C5'!W88)</f>
        <v/>
      </c>
      <c r="M467" s="77" t="str">
        <f t="shared" si="9"/>
        <v>OK</v>
      </c>
      <c r="N467" s="78"/>
    </row>
    <row r="468" spans="1:14" hidden="1">
      <c r="A468" s="79" t="s">
        <v>2589</v>
      </c>
      <c r="B468" s="185" t="s">
        <v>1458</v>
      </c>
      <c r="C468" s="186" t="s">
        <v>110</v>
      </c>
      <c r="D468" s="188" t="s">
        <v>1459</v>
      </c>
      <c r="E468" s="186" t="s">
        <v>383</v>
      </c>
      <c r="F468" s="186" t="s">
        <v>110</v>
      </c>
      <c r="G468" s="188" t="s">
        <v>663</v>
      </c>
      <c r="H468" s="187" t="str">
        <f>IF(OR(AND('C5'!V29="",'C5'!W29=""),AND('C5'!V59="",'C5'!W59=""),AND('C5'!W29="X",'C5'!W59="X"),OR('C5'!W29="M",'C5'!W59="M")),"",SUM('C5'!V29,'C5'!V59))</f>
        <v/>
      </c>
      <c r="I468" s="187" t="str">
        <f>IF(AND(AND('C5'!W29="X",'C5'!W59="X"),SUM('C5'!V29,'C5'!V59)=0,ISNUMBER('C5'!V89)),"",IF(OR('C5'!W29="M",'C5'!W59="M"),"M",IF(AND('C5'!W29='C5'!W59,OR('C5'!W29="X",'C5'!W29="W",'C5'!W29="Z")),UPPER('C5'!W29),"")))</f>
        <v/>
      </c>
      <c r="J468" s="80" t="s">
        <v>383</v>
      </c>
      <c r="K468" s="187" t="str">
        <f>IF(AND(ISBLANK('C5'!V89),$L$468&lt;&gt;"Z"),"",'C5'!V89)</f>
        <v/>
      </c>
      <c r="L468" s="187" t="str">
        <f>IF(ISBLANK('C5'!W89),"",'C5'!W89)</f>
        <v/>
      </c>
      <c r="M468" s="77" t="str">
        <f t="shared" si="9"/>
        <v>OK</v>
      </c>
      <c r="N468" s="78"/>
    </row>
    <row r="469" spans="1:14" hidden="1">
      <c r="A469" s="79" t="s">
        <v>2589</v>
      </c>
      <c r="B469" s="185" t="s">
        <v>1460</v>
      </c>
      <c r="C469" s="186" t="s">
        <v>110</v>
      </c>
      <c r="D469" s="188" t="s">
        <v>1461</v>
      </c>
      <c r="E469" s="186" t="s">
        <v>383</v>
      </c>
      <c r="F469" s="186" t="s">
        <v>110</v>
      </c>
      <c r="G469" s="188" t="s">
        <v>666</v>
      </c>
      <c r="H469" s="187" t="str">
        <f>IF(OR(AND('C5'!V30="",'C5'!W30=""),AND('C5'!V60="",'C5'!W60=""),AND('C5'!W30="X",'C5'!W60="X"),OR('C5'!W30="M",'C5'!W60="M")),"",SUM('C5'!V30,'C5'!V60))</f>
        <v/>
      </c>
      <c r="I469" s="187" t="str">
        <f>IF(AND(AND('C5'!W30="X",'C5'!W60="X"),SUM('C5'!V30,'C5'!V60)=0,ISNUMBER('C5'!V90)),"",IF(OR('C5'!W30="M",'C5'!W60="M"),"M",IF(AND('C5'!W30='C5'!W60,OR('C5'!W30="X",'C5'!W30="W",'C5'!W30="Z")),UPPER('C5'!W30),"")))</f>
        <v/>
      </c>
      <c r="J469" s="80" t="s">
        <v>383</v>
      </c>
      <c r="K469" s="187" t="str">
        <f>IF(AND(ISBLANK('C5'!V90),$L$469&lt;&gt;"Z"),"",'C5'!V90)</f>
        <v/>
      </c>
      <c r="L469" s="187" t="str">
        <f>IF(ISBLANK('C5'!W90),"",'C5'!W90)</f>
        <v/>
      </c>
      <c r="M469" s="77" t="str">
        <f t="shared" si="9"/>
        <v>OK</v>
      </c>
      <c r="N469" s="78"/>
    </row>
    <row r="470" spans="1:14" hidden="1">
      <c r="A470" s="79" t="s">
        <v>2589</v>
      </c>
      <c r="B470" s="185" t="s">
        <v>1462</v>
      </c>
      <c r="C470" s="186" t="s">
        <v>110</v>
      </c>
      <c r="D470" s="188" t="s">
        <v>1463</v>
      </c>
      <c r="E470" s="186" t="s">
        <v>383</v>
      </c>
      <c r="F470" s="186" t="s">
        <v>110</v>
      </c>
      <c r="G470" s="188" t="s">
        <v>669</v>
      </c>
      <c r="H470" s="187" t="str">
        <f>IF(OR(AND('C5'!V31="",'C5'!W31=""),AND('C5'!V61="",'C5'!W61=""),AND('C5'!W31="X",'C5'!W61="X"),OR('C5'!W31="M",'C5'!W61="M")),"",SUM('C5'!V31,'C5'!V61))</f>
        <v/>
      </c>
      <c r="I470" s="187" t="str">
        <f>IF(AND(AND('C5'!W31="X",'C5'!W61="X"),SUM('C5'!V31,'C5'!V61)=0,ISNUMBER('C5'!V91)),"",IF(OR('C5'!W31="M",'C5'!W61="M"),"M",IF(AND('C5'!W31='C5'!W61,OR('C5'!W31="X",'C5'!W31="W",'C5'!W31="Z")),UPPER('C5'!W31),"")))</f>
        <v/>
      </c>
      <c r="J470" s="80" t="s">
        <v>383</v>
      </c>
      <c r="K470" s="187" t="str">
        <f>IF(AND(ISBLANK('C5'!V91),$L$470&lt;&gt;"Z"),"",'C5'!V91)</f>
        <v/>
      </c>
      <c r="L470" s="187" t="str">
        <f>IF(ISBLANK('C5'!W91),"",'C5'!W91)</f>
        <v/>
      </c>
      <c r="M470" s="77" t="str">
        <f t="shared" si="9"/>
        <v>OK</v>
      </c>
      <c r="N470" s="78"/>
    </row>
    <row r="471" spans="1:14" hidden="1">
      <c r="A471" s="79" t="s">
        <v>2589</v>
      </c>
      <c r="B471" s="185" t="s">
        <v>1464</v>
      </c>
      <c r="C471" s="186" t="s">
        <v>110</v>
      </c>
      <c r="D471" s="188" t="s">
        <v>1465</v>
      </c>
      <c r="E471" s="186" t="s">
        <v>383</v>
      </c>
      <c r="F471" s="186" t="s">
        <v>110</v>
      </c>
      <c r="G471" s="188" t="s">
        <v>672</v>
      </c>
      <c r="H471" s="187" t="str">
        <f>IF(OR(AND('C5'!V32="",'C5'!W32=""),AND('C5'!V62="",'C5'!W62=""),AND('C5'!W32="X",'C5'!W62="X"),OR('C5'!W32="M",'C5'!W62="M")),"",SUM('C5'!V32,'C5'!V62))</f>
        <v/>
      </c>
      <c r="I471" s="187" t="str">
        <f>IF(AND(AND('C5'!W32="X",'C5'!W62="X"),SUM('C5'!V32,'C5'!V62)=0,ISNUMBER('C5'!V92)),"",IF(OR('C5'!W32="M",'C5'!W62="M"),"M",IF(AND('C5'!W32='C5'!W62,OR('C5'!W32="X",'C5'!W32="W",'C5'!W32="Z")),UPPER('C5'!W32),"")))</f>
        <v/>
      </c>
      <c r="J471" s="80" t="s">
        <v>383</v>
      </c>
      <c r="K471" s="187" t="str">
        <f>IF(AND(ISBLANK('C5'!V92),$L$471&lt;&gt;"Z"),"",'C5'!V92)</f>
        <v/>
      </c>
      <c r="L471" s="187" t="str">
        <f>IF(ISBLANK('C5'!W92),"",'C5'!W92)</f>
        <v/>
      </c>
      <c r="M471" s="77" t="str">
        <f t="shared" si="9"/>
        <v>OK</v>
      </c>
      <c r="N471" s="78"/>
    </row>
    <row r="472" spans="1:14" hidden="1">
      <c r="A472" s="79" t="s">
        <v>2589</v>
      </c>
      <c r="B472" s="185" t="s">
        <v>1466</v>
      </c>
      <c r="C472" s="186" t="s">
        <v>110</v>
      </c>
      <c r="D472" s="188" t="s">
        <v>1467</v>
      </c>
      <c r="E472" s="186" t="s">
        <v>383</v>
      </c>
      <c r="F472" s="186" t="s">
        <v>110</v>
      </c>
      <c r="G472" s="188" t="s">
        <v>675</v>
      </c>
      <c r="H472" s="187" t="str">
        <f>IF(OR(AND('C5'!V33="",'C5'!W33=""),AND('C5'!V63="",'C5'!W63=""),AND('C5'!W33="X",'C5'!W63="X"),OR('C5'!W33="M",'C5'!W63="M")),"",SUM('C5'!V33,'C5'!V63))</f>
        <v/>
      </c>
      <c r="I472" s="187" t="str">
        <f>IF(AND(AND('C5'!W33="X",'C5'!W63="X"),SUM('C5'!V33,'C5'!V63)=0,ISNUMBER('C5'!V93)),"",IF(OR('C5'!W33="M",'C5'!W63="M"),"M",IF(AND('C5'!W33='C5'!W63,OR('C5'!W33="X",'C5'!W33="W",'C5'!W33="Z")),UPPER('C5'!W33),"")))</f>
        <v/>
      </c>
      <c r="J472" s="80" t="s">
        <v>383</v>
      </c>
      <c r="K472" s="187" t="str">
        <f>IF(AND(ISBLANK('C5'!V93),$L$472&lt;&gt;"Z"),"",'C5'!V93)</f>
        <v/>
      </c>
      <c r="L472" s="187" t="str">
        <f>IF(ISBLANK('C5'!W93),"",'C5'!W93)</f>
        <v/>
      </c>
      <c r="M472" s="77" t="str">
        <f t="shared" si="9"/>
        <v>OK</v>
      </c>
      <c r="N472" s="78"/>
    </row>
    <row r="473" spans="1:14" hidden="1">
      <c r="A473" s="79" t="s">
        <v>2589</v>
      </c>
      <c r="B473" s="185" t="s">
        <v>1468</v>
      </c>
      <c r="C473" s="186" t="s">
        <v>110</v>
      </c>
      <c r="D473" s="188" t="s">
        <v>1469</v>
      </c>
      <c r="E473" s="186" t="s">
        <v>383</v>
      </c>
      <c r="F473" s="186" t="s">
        <v>110</v>
      </c>
      <c r="G473" s="188" t="s">
        <v>678</v>
      </c>
      <c r="H473" s="187" t="str">
        <f>IF(OR(AND('C5'!V34="",'C5'!W34=""),AND('C5'!V64="",'C5'!W64=""),AND('C5'!W34="X",'C5'!W64="X"),OR('C5'!W34="M",'C5'!W64="M")),"",SUM('C5'!V34,'C5'!V64))</f>
        <v/>
      </c>
      <c r="I473" s="187" t="str">
        <f>IF(AND(AND('C5'!W34="X",'C5'!W64="X"),SUM('C5'!V34,'C5'!V64)=0,ISNUMBER('C5'!V94)),"",IF(OR('C5'!W34="M",'C5'!W64="M"),"M",IF(AND('C5'!W34='C5'!W64,OR('C5'!W34="X",'C5'!W34="W",'C5'!W34="Z")),UPPER('C5'!W34),"")))</f>
        <v/>
      </c>
      <c r="J473" s="80" t="s">
        <v>383</v>
      </c>
      <c r="K473" s="187" t="str">
        <f>IF(AND(ISBLANK('C5'!V94),$L$473&lt;&gt;"Z"),"",'C5'!V94)</f>
        <v/>
      </c>
      <c r="L473" s="187" t="str">
        <f>IF(ISBLANK('C5'!W94),"",'C5'!W94)</f>
        <v/>
      </c>
      <c r="M473" s="77" t="str">
        <f t="shared" si="9"/>
        <v>OK</v>
      </c>
      <c r="N473" s="78"/>
    </row>
    <row r="474" spans="1:14" hidden="1">
      <c r="A474" s="79" t="s">
        <v>2589</v>
      </c>
      <c r="B474" s="185" t="s">
        <v>1470</v>
      </c>
      <c r="C474" s="186" t="s">
        <v>110</v>
      </c>
      <c r="D474" s="188" t="s">
        <v>1471</v>
      </c>
      <c r="E474" s="186" t="s">
        <v>383</v>
      </c>
      <c r="F474" s="186" t="s">
        <v>110</v>
      </c>
      <c r="G474" s="188" t="s">
        <v>681</v>
      </c>
      <c r="H474" s="187" t="str">
        <f>IF(OR(AND('C5'!V35="",'C5'!W35=""),AND('C5'!V65="",'C5'!W65=""),AND('C5'!W35="X",'C5'!W65="X"),OR('C5'!W35="M",'C5'!W65="M")),"",SUM('C5'!V35,'C5'!V65))</f>
        <v/>
      </c>
      <c r="I474" s="187" t="str">
        <f>IF(AND(AND('C5'!W35="X",'C5'!W65="X"),SUM('C5'!V35,'C5'!V65)=0,ISNUMBER('C5'!V95)),"",IF(OR('C5'!W35="M",'C5'!W65="M"),"M",IF(AND('C5'!W35='C5'!W65,OR('C5'!W35="X",'C5'!W35="W",'C5'!W35="Z")),UPPER('C5'!W35),"")))</f>
        <v/>
      </c>
      <c r="J474" s="80" t="s">
        <v>383</v>
      </c>
      <c r="K474" s="187" t="str">
        <f>IF(AND(ISBLANK('C5'!V95),$L$474&lt;&gt;"Z"),"",'C5'!V95)</f>
        <v/>
      </c>
      <c r="L474" s="187" t="str">
        <f>IF(ISBLANK('C5'!W95),"",'C5'!W95)</f>
        <v/>
      </c>
      <c r="M474" s="77" t="str">
        <f t="shared" si="9"/>
        <v>OK</v>
      </c>
      <c r="N474" s="78"/>
    </row>
    <row r="475" spans="1:14" hidden="1">
      <c r="A475" s="79" t="s">
        <v>2589</v>
      </c>
      <c r="B475" s="185" t="s">
        <v>1472</v>
      </c>
      <c r="C475" s="186" t="s">
        <v>110</v>
      </c>
      <c r="D475" s="188" t="s">
        <v>1473</v>
      </c>
      <c r="E475" s="186" t="s">
        <v>383</v>
      </c>
      <c r="F475" s="186" t="s">
        <v>110</v>
      </c>
      <c r="G475" s="188" t="s">
        <v>684</v>
      </c>
      <c r="H475" s="187" t="str">
        <f>IF(OR(AND('C5'!V36="",'C5'!W36=""),AND('C5'!V66="",'C5'!W66=""),AND('C5'!W36="X",'C5'!W66="X"),OR('C5'!W36="M",'C5'!W66="M")),"",SUM('C5'!V36,'C5'!V66))</f>
        <v/>
      </c>
      <c r="I475" s="187" t="str">
        <f>IF(AND(AND('C5'!W36="X",'C5'!W66="X"),SUM('C5'!V36,'C5'!V66)=0,ISNUMBER('C5'!V96)),"",IF(OR('C5'!W36="M",'C5'!W66="M"),"M",IF(AND('C5'!W36='C5'!W66,OR('C5'!W36="X",'C5'!W36="W",'C5'!W36="Z")),UPPER('C5'!W36),"")))</f>
        <v/>
      </c>
      <c r="J475" s="80" t="s">
        <v>383</v>
      </c>
      <c r="K475" s="187" t="str">
        <f>IF(AND(ISBLANK('C5'!V96),$L$475&lt;&gt;"Z"),"",'C5'!V96)</f>
        <v/>
      </c>
      <c r="L475" s="187" t="str">
        <f>IF(ISBLANK('C5'!W96),"",'C5'!W96)</f>
        <v/>
      </c>
      <c r="M475" s="77" t="str">
        <f t="shared" si="9"/>
        <v>OK</v>
      </c>
      <c r="N475" s="78"/>
    </row>
    <row r="476" spans="1:14" hidden="1">
      <c r="A476" s="79" t="s">
        <v>2589</v>
      </c>
      <c r="B476" s="185" t="s">
        <v>1474</v>
      </c>
      <c r="C476" s="186" t="s">
        <v>110</v>
      </c>
      <c r="D476" s="188" t="s">
        <v>1475</v>
      </c>
      <c r="E476" s="186" t="s">
        <v>383</v>
      </c>
      <c r="F476" s="186" t="s">
        <v>110</v>
      </c>
      <c r="G476" s="188" t="s">
        <v>687</v>
      </c>
      <c r="H476" s="187" t="str">
        <f>IF(OR(AND('C5'!V37="",'C5'!W37=""),AND('C5'!V67="",'C5'!W67=""),AND('C5'!W37="X",'C5'!W67="X"),OR('C5'!W37="M",'C5'!W67="M")),"",SUM('C5'!V37,'C5'!V67))</f>
        <v/>
      </c>
      <c r="I476" s="187" t="str">
        <f>IF(AND(AND('C5'!W37="X",'C5'!W67="X"),SUM('C5'!V37,'C5'!V67)=0,ISNUMBER('C5'!V97)),"",IF(OR('C5'!W37="M",'C5'!W67="M"),"M",IF(AND('C5'!W37='C5'!W67,OR('C5'!W37="X",'C5'!W37="W",'C5'!W37="Z")),UPPER('C5'!W37),"")))</f>
        <v/>
      </c>
      <c r="J476" s="80" t="s">
        <v>383</v>
      </c>
      <c r="K476" s="187" t="str">
        <f>IF(AND(ISBLANK('C5'!V97),$L$476&lt;&gt;"Z"),"",'C5'!V97)</f>
        <v/>
      </c>
      <c r="L476" s="187" t="str">
        <f>IF(ISBLANK('C5'!W97),"",'C5'!W97)</f>
        <v/>
      </c>
      <c r="M476" s="77" t="str">
        <f t="shared" si="9"/>
        <v>OK</v>
      </c>
      <c r="N476" s="78"/>
    </row>
    <row r="477" spans="1:14" hidden="1">
      <c r="A477" s="79" t="s">
        <v>2589</v>
      </c>
      <c r="B477" s="185" t="s">
        <v>1476</v>
      </c>
      <c r="C477" s="186" t="s">
        <v>110</v>
      </c>
      <c r="D477" s="188" t="s">
        <v>1477</v>
      </c>
      <c r="E477" s="186" t="s">
        <v>383</v>
      </c>
      <c r="F477" s="186" t="s">
        <v>110</v>
      </c>
      <c r="G477" s="188" t="s">
        <v>690</v>
      </c>
      <c r="H477" s="187" t="str">
        <f>IF(OR(AND('C5'!V38="",'C5'!W38=""),AND('C5'!V68="",'C5'!W68=""),AND('C5'!W38="X",'C5'!W68="X"),OR('C5'!W38="M",'C5'!W68="M")),"",SUM('C5'!V38,'C5'!V68))</f>
        <v/>
      </c>
      <c r="I477" s="187" t="str">
        <f>IF(AND(AND('C5'!W38="X",'C5'!W68="X"),SUM('C5'!V38,'C5'!V68)=0,ISNUMBER('C5'!V98)),"",IF(OR('C5'!W38="M",'C5'!W68="M"),"M",IF(AND('C5'!W38='C5'!W68,OR('C5'!W38="X",'C5'!W38="W",'C5'!W38="Z")),UPPER('C5'!W38),"")))</f>
        <v/>
      </c>
      <c r="J477" s="80" t="s">
        <v>383</v>
      </c>
      <c r="K477" s="187" t="str">
        <f>IF(AND(ISBLANK('C5'!V98),$L$477&lt;&gt;"Z"),"",'C5'!V98)</f>
        <v/>
      </c>
      <c r="L477" s="187" t="str">
        <f>IF(ISBLANK('C5'!W98),"",'C5'!W98)</f>
        <v/>
      </c>
      <c r="M477" s="77" t="str">
        <f t="shared" si="9"/>
        <v>OK</v>
      </c>
      <c r="N477" s="78"/>
    </row>
    <row r="478" spans="1:14" hidden="1">
      <c r="A478" s="79" t="s">
        <v>2589</v>
      </c>
      <c r="B478" s="185" t="s">
        <v>1478</v>
      </c>
      <c r="C478" s="186" t="s">
        <v>110</v>
      </c>
      <c r="D478" s="188" t="s">
        <v>1479</v>
      </c>
      <c r="E478" s="186" t="s">
        <v>383</v>
      </c>
      <c r="F478" s="186" t="s">
        <v>110</v>
      </c>
      <c r="G478" s="188" t="s">
        <v>693</v>
      </c>
      <c r="H478" s="187" t="str">
        <f>IF(OR(AND('C5'!V39="",'C5'!W39=""),AND('C5'!V69="",'C5'!W69=""),AND('C5'!W39="X",'C5'!W69="X"),OR('C5'!W39="M",'C5'!W69="M")),"",SUM('C5'!V39,'C5'!V69))</f>
        <v/>
      </c>
      <c r="I478" s="187" t="str">
        <f>IF(AND(AND('C5'!W39="X",'C5'!W69="X"),SUM('C5'!V39,'C5'!V69)=0,ISNUMBER('C5'!V99)),"",IF(OR('C5'!W39="M",'C5'!W69="M"),"M",IF(AND('C5'!W39='C5'!W69,OR('C5'!W39="X",'C5'!W39="W",'C5'!W39="Z")),UPPER('C5'!W39),"")))</f>
        <v/>
      </c>
      <c r="J478" s="80" t="s">
        <v>383</v>
      </c>
      <c r="K478" s="187" t="str">
        <f>IF(AND(ISBLANK('C5'!V99),$L$478&lt;&gt;"Z"),"",'C5'!V99)</f>
        <v/>
      </c>
      <c r="L478" s="187" t="str">
        <f>IF(ISBLANK('C5'!W99),"",'C5'!W99)</f>
        <v/>
      </c>
      <c r="M478" s="77" t="str">
        <f t="shared" si="9"/>
        <v>OK</v>
      </c>
      <c r="N478" s="78"/>
    </row>
    <row r="479" spans="1:14" hidden="1">
      <c r="A479" s="79" t="s">
        <v>2589</v>
      </c>
      <c r="B479" s="185" t="s">
        <v>1480</v>
      </c>
      <c r="C479" s="186" t="s">
        <v>110</v>
      </c>
      <c r="D479" s="188" t="s">
        <v>1481</v>
      </c>
      <c r="E479" s="186" t="s">
        <v>383</v>
      </c>
      <c r="F479" s="186" t="s">
        <v>110</v>
      </c>
      <c r="G479" s="188" t="s">
        <v>696</v>
      </c>
      <c r="H479" s="187" t="str">
        <f>IF(OR(AND('C5'!V40="",'C5'!W40=""),AND('C5'!V70="",'C5'!W70=""),AND('C5'!W40="X",'C5'!W70="X"),OR('C5'!W40="M",'C5'!W70="M")),"",SUM('C5'!V40,'C5'!V70))</f>
        <v/>
      </c>
      <c r="I479" s="187" t="str">
        <f>IF(AND(AND('C5'!W40="X",'C5'!W70="X"),SUM('C5'!V40,'C5'!V70)=0,ISNUMBER('C5'!V100)),"",IF(OR('C5'!W40="M",'C5'!W70="M"),"M",IF(AND('C5'!W40='C5'!W70,OR('C5'!W40="X",'C5'!W40="W",'C5'!W40="Z")),UPPER('C5'!W40),"")))</f>
        <v/>
      </c>
      <c r="J479" s="80" t="s">
        <v>383</v>
      </c>
      <c r="K479" s="187" t="str">
        <f>IF(AND(ISBLANK('C5'!V100),$L$479&lt;&gt;"Z"),"",'C5'!V100)</f>
        <v/>
      </c>
      <c r="L479" s="187" t="str">
        <f>IF(ISBLANK('C5'!W100),"",'C5'!W100)</f>
        <v/>
      </c>
      <c r="M479" s="77" t="str">
        <f t="shared" si="9"/>
        <v>OK</v>
      </c>
      <c r="N479" s="78"/>
    </row>
    <row r="480" spans="1:14" hidden="1">
      <c r="A480" s="79" t="s">
        <v>2589</v>
      </c>
      <c r="B480" s="185" t="s">
        <v>1482</v>
      </c>
      <c r="C480" s="186" t="s">
        <v>110</v>
      </c>
      <c r="D480" s="188" t="s">
        <v>1483</v>
      </c>
      <c r="E480" s="186" t="s">
        <v>383</v>
      </c>
      <c r="F480" s="186" t="s">
        <v>110</v>
      </c>
      <c r="G480" s="188" t="s">
        <v>699</v>
      </c>
      <c r="H480" s="187" t="str">
        <f>IF(OR(AND('C5'!V41="",'C5'!W41=""),AND('C5'!V71="",'C5'!W71=""),AND('C5'!W41="X",'C5'!W71="X"),OR('C5'!W41="M",'C5'!W71="M")),"",SUM('C5'!V41,'C5'!V71))</f>
        <v/>
      </c>
      <c r="I480" s="187" t="str">
        <f>IF(AND(AND('C5'!W41="X",'C5'!W71="X"),SUM('C5'!V41,'C5'!V71)=0,ISNUMBER('C5'!V101)),"",IF(OR('C5'!W41="M",'C5'!W71="M"),"M",IF(AND('C5'!W41='C5'!W71,OR('C5'!W41="X",'C5'!W41="W",'C5'!W41="Z")),UPPER('C5'!W41),"")))</f>
        <v/>
      </c>
      <c r="J480" s="80" t="s">
        <v>383</v>
      </c>
      <c r="K480" s="187" t="str">
        <f>IF(AND(ISBLANK('C5'!V101),$L$480&lt;&gt;"Z"),"",'C5'!V101)</f>
        <v/>
      </c>
      <c r="L480" s="187" t="str">
        <f>IF(ISBLANK('C5'!W101),"",'C5'!W101)</f>
        <v/>
      </c>
      <c r="M480" s="77" t="str">
        <f t="shared" si="9"/>
        <v>OK</v>
      </c>
      <c r="N480" s="78"/>
    </row>
    <row r="481" spans="1:14" hidden="1">
      <c r="A481" s="79" t="s">
        <v>2589</v>
      </c>
      <c r="B481" s="185" t="s">
        <v>1484</v>
      </c>
      <c r="C481" s="186" t="s">
        <v>110</v>
      </c>
      <c r="D481" s="188" t="s">
        <v>1485</v>
      </c>
      <c r="E481" s="186" t="s">
        <v>383</v>
      </c>
      <c r="F481" s="186" t="s">
        <v>110</v>
      </c>
      <c r="G481" s="188" t="s">
        <v>395</v>
      </c>
      <c r="H481" s="187" t="str">
        <f>IF(OR(AND('C5'!V42="",'C5'!W42=""),AND('C5'!V72="",'C5'!W72=""),AND('C5'!W42="X",'C5'!W72="X"),OR('C5'!W42="M",'C5'!W72="M")),"",SUM('C5'!V42,'C5'!V72))</f>
        <v/>
      </c>
      <c r="I481" s="187" t="str">
        <f>IF(AND(AND('C5'!W42="X",'C5'!W72="X"),SUM('C5'!V42,'C5'!V72)=0,ISNUMBER('C5'!V102)),"",IF(OR('C5'!W42="M",'C5'!W72="M"),"M",IF(AND('C5'!W42='C5'!W72,OR('C5'!W42="X",'C5'!W42="W",'C5'!W42="Z")),UPPER('C5'!W42),"")))</f>
        <v/>
      </c>
      <c r="J481" s="80" t="s">
        <v>383</v>
      </c>
      <c r="K481" s="187" t="str">
        <f>IF(AND(ISBLANK('C5'!V102),$L$481&lt;&gt;"Z"),"",'C5'!V102)</f>
        <v/>
      </c>
      <c r="L481" s="187" t="str">
        <f>IF(ISBLANK('C5'!W102),"",'C5'!W102)</f>
        <v/>
      </c>
      <c r="M481" s="77" t="str">
        <f t="shared" si="9"/>
        <v>OK</v>
      </c>
      <c r="N481" s="78"/>
    </row>
    <row r="482" spans="1:14" hidden="1">
      <c r="A482" s="79" t="s">
        <v>2589</v>
      </c>
      <c r="B482" s="185" t="s">
        <v>1486</v>
      </c>
      <c r="C482" s="186" t="s">
        <v>110</v>
      </c>
      <c r="D482" s="188" t="s">
        <v>1487</v>
      </c>
      <c r="E482" s="186" t="s">
        <v>383</v>
      </c>
      <c r="F482" s="186" t="s">
        <v>110</v>
      </c>
      <c r="G482" s="188" t="s">
        <v>531</v>
      </c>
      <c r="H482" s="187" t="str">
        <f>IF(OR(SUMPRODUCT(--('C5'!Y14:'C5'!Y41=""),--('C5'!Z14:'C5'!Z41=""))&gt;0,COUNTIF('C5'!Z14:'C5'!Z41,"M")&gt;0,COUNTIF('C5'!Z14:'C5'!Z41,"X")=28),"",SUM('C5'!Y14:'C5'!Y41))</f>
        <v/>
      </c>
      <c r="I482" s="187" t="str">
        <f>IF(AND(COUNTIF('C5'!Z14:'C5'!Z41,"X")=28,SUM('C5'!Y14:'C5'!Y41)=0,ISNUMBER('C5'!Y42)),"",IF(COUNTIF('C5'!Z14:'C5'!Z41,"M")&gt;0,"M",IF(AND(COUNTIF('C5'!Z14:'C5'!Z41,'C5'!Z14)=28,OR('C5'!Z14="X",'C5'!Z14="W",'C5'!Z14="Z")),UPPER('C5'!Z14),"")))</f>
        <v/>
      </c>
      <c r="J482" s="80" t="s">
        <v>383</v>
      </c>
      <c r="K482" s="187" t="str">
        <f>IF(AND(ISBLANK('C5'!Y42),$L$482&lt;&gt;"Z"),"",'C5'!Y42)</f>
        <v/>
      </c>
      <c r="L482" s="187" t="str">
        <f>IF(ISBLANK('C5'!Z42),"",'C5'!Z42)</f>
        <v/>
      </c>
      <c r="M482" s="77" t="str">
        <f t="shared" si="9"/>
        <v>OK</v>
      </c>
      <c r="N482" s="78"/>
    </row>
    <row r="483" spans="1:14" hidden="1">
      <c r="A483" s="79" t="s">
        <v>2589</v>
      </c>
      <c r="B483" s="185" t="s">
        <v>1488</v>
      </c>
      <c r="C483" s="186" t="s">
        <v>110</v>
      </c>
      <c r="D483" s="188" t="s">
        <v>1489</v>
      </c>
      <c r="E483" s="186" t="s">
        <v>383</v>
      </c>
      <c r="F483" s="186" t="s">
        <v>110</v>
      </c>
      <c r="G483" s="188" t="s">
        <v>615</v>
      </c>
      <c r="H483" s="187" t="str">
        <f>IF(OR(SUMPRODUCT(--('C5'!Y44:'C5'!Y71=""),--('C5'!Z44:'C5'!Z71=""))&gt;0,COUNTIF('C5'!Z44:'C5'!Z71,"M")&gt;0,COUNTIF('C5'!Z44:'C5'!Z71,"X")=28),"",SUM('C5'!Y44:'C5'!Y71))</f>
        <v/>
      </c>
      <c r="I483" s="187" t="str">
        <f>IF(AND(COUNTIF('C5'!Z44:'C5'!Z71,"X")=28,SUM('C5'!Y44:'C5'!Y71)=0,ISNUMBER('C5'!Y72)),"",IF(COUNTIF('C5'!Z44:'C5'!Z71,"M")&gt;0,"M",IF(AND(COUNTIF('C5'!Z44:'C5'!Z71,'C5'!Z44)=28,OR('C5'!Z44="X",'C5'!Z44="W",'C5'!Z44="Z")),UPPER('C5'!Z44),"")))</f>
        <v/>
      </c>
      <c r="J483" s="80" t="s">
        <v>383</v>
      </c>
      <c r="K483" s="187" t="str">
        <f>IF(AND(ISBLANK('C5'!Y72),$L$483&lt;&gt;"Z"),"",'C5'!Y72)</f>
        <v/>
      </c>
      <c r="L483" s="187" t="str">
        <f>IF(ISBLANK('C5'!Z72),"",'C5'!Z72)</f>
        <v/>
      </c>
      <c r="M483" s="77" t="str">
        <f t="shared" si="9"/>
        <v>OK</v>
      </c>
      <c r="N483" s="78"/>
    </row>
    <row r="484" spans="1:14" hidden="1">
      <c r="A484" s="79" t="s">
        <v>2589</v>
      </c>
      <c r="B484" s="185" t="s">
        <v>1490</v>
      </c>
      <c r="C484" s="186" t="s">
        <v>110</v>
      </c>
      <c r="D484" s="188" t="s">
        <v>1491</v>
      </c>
      <c r="E484" s="186" t="s">
        <v>383</v>
      </c>
      <c r="F484" s="186" t="s">
        <v>110</v>
      </c>
      <c r="G484" s="188" t="s">
        <v>617</v>
      </c>
      <c r="H484" s="187" t="str">
        <f>IF(OR(AND('C5'!Y14="",'C5'!Z14=""),AND('C5'!Y44="",'C5'!Z44=""),AND('C5'!Z14="X",'C5'!Z44="X"),OR('C5'!Z14="M",'C5'!Z44="M")),"",SUM('C5'!Y14,'C5'!Y44))</f>
        <v/>
      </c>
      <c r="I484" s="187" t="str">
        <f>IF(AND(AND('C5'!Z14="X",'C5'!Z44="X"),SUM('C5'!Y14,'C5'!Y44)=0,ISNUMBER('C5'!Y74)),"",IF(OR('C5'!Z14="M",'C5'!Z44="M"),"M",IF(AND('C5'!Z14='C5'!Z44,OR('C5'!Z14="X",'C5'!Z14="W",'C5'!Z14="Z")),UPPER('C5'!Z14),"")))</f>
        <v/>
      </c>
      <c r="J484" s="80" t="s">
        <v>383</v>
      </c>
      <c r="K484" s="187" t="str">
        <f>IF(AND(ISBLANK('C5'!Y74),$L$484&lt;&gt;"Z"),"",'C5'!Y74)</f>
        <v/>
      </c>
      <c r="L484" s="187" t="str">
        <f>IF(ISBLANK('C5'!Z74),"",'C5'!Z74)</f>
        <v/>
      </c>
      <c r="M484" s="77" t="str">
        <f t="shared" si="9"/>
        <v>OK</v>
      </c>
      <c r="N484" s="78"/>
    </row>
    <row r="485" spans="1:14" hidden="1">
      <c r="A485" s="79" t="s">
        <v>2589</v>
      </c>
      <c r="B485" s="185" t="s">
        <v>1492</v>
      </c>
      <c r="C485" s="186" t="s">
        <v>110</v>
      </c>
      <c r="D485" s="188" t="s">
        <v>1493</v>
      </c>
      <c r="E485" s="186" t="s">
        <v>383</v>
      </c>
      <c r="F485" s="186" t="s">
        <v>110</v>
      </c>
      <c r="G485" s="188" t="s">
        <v>620</v>
      </c>
      <c r="H485" s="187" t="str">
        <f>IF(OR(AND('C5'!Y15="",'C5'!Z15=""),AND('C5'!Y45="",'C5'!Z45=""),AND('C5'!Z15="X",'C5'!Z45="X"),OR('C5'!Z15="M",'C5'!Z45="M")),"",SUM('C5'!Y15,'C5'!Y45))</f>
        <v/>
      </c>
      <c r="I485" s="187" t="str">
        <f>IF(AND(AND('C5'!Z15="X",'C5'!Z45="X"),SUM('C5'!Y15,'C5'!Y45)=0,ISNUMBER('C5'!Y75)),"",IF(OR('C5'!Z15="M",'C5'!Z45="M"),"M",IF(AND('C5'!Z15='C5'!Z45,OR('C5'!Z15="X",'C5'!Z15="W",'C5'!Z15="Z")),UPPER('C5'!Z15),"")))</f>
        <v/>
      </c>
      <c r="J485" s="80" t="s">
        <v>383</v>
      </c>
      <c r="K485" s="187" t="str">
        <f>IF(AND(ISBLANK('C5'!Y75),$L$485&lt;&gt;"Z"),"",'C5'!Y75)</f>
        <v/>
      </c>
      <c r="L485" s="187" t="str">
        <f>IF(ISBLANK('C5'!Z75),"",'C5'!Z75)</f>
        <v/>
      </c>
      <c r="M485" s="77" t="str">
        <f t="shared" si="9"/>
        <v>OK</v>
      </c>
      <c r="N485" s="78"/>
    </row>
    <row r="486" spans="1:14" hidden="1">
      <c r="A486" s="79" t="s">
        <v>2589</v>
      </c>
      <c r="B486" s="185" t="s">
        <v>1494</v>
      </c>
      <c r="C486" s="186" t="s">
        <v>110</v>
      </c>
      <c r="D486" s="188" t="s">
        <v>1495</v>
      </c>
      <c r="E486" s="186" t="s">
        <v>383</v>
      </c>
      <c r="F486" s="186" t="s">
        <v>110</v>
      </c>
      <c r="G486" s="188" t="s">
        <v>623</v>
      </c>
      <c r="H486" s="187" t="str">
        <f>IF(OR(AND('C5'!Y16="",'C5'!Z16=""),AND('C5'!Y46="",'C5'!Z46=""),AND('C5'!Z16="X",'C5'!Z46="X"),OR('C5'!Z16="M",'C5'!Z46="M")),"",SUM('C5'!Y16,'C5'!Y46))</f>
        <v/>
      </c>
      <c r="I486" s="187" t="str">
        <f>IF(AND(AND('C5'!Z16="X",'C5'!Z46="X"),SUM('C5'!Y16,'C5'!Y46)=0,ISNUMBER('C5'!Y76)),"",IF(OR('C5'!Z16="M",'C5'!Z46="M"),"M",IF(AND('C5'!Z16='C5'!Z46,OR('C5'!Z16="X",'C5'!Z16="W",'C5'!Z16="Z")),UPPER('C5'!Z16),"")))</f>
        <v/>
      </c>
      <c r="J486" s="80" t="s">
        <v>383</v>
      </c>
      <c r="K486" s="187" t="str">
        <f>IF(AND(ISBLANK('C5'!Y76),$L$486&lt;&gt;"Z"),"",'C5'!Y76)</f>
        <v/>
      </c>
      <c r="L486" s="187" t="str">
        <f>IF(ISBLANK('C5'!Z76),"",'C5'!Z76)</f>
        <v/>
      </c>
      <c r="M486" s="77" t="str">
        <f t="shared" si="9"/>
        <v>OK</v>
      </c>
      <c r="N486" s="78"/>
    </row>
    <row r="487" spans="1:14" hidden="1">
      <c r="A487" s="79" t="s">
        <v>2589</v>
      </c>
      <c r="B487" s="185" t="s">
        <v>1496</v>
      </c>
      <c r="C487" s="186" t="s">
        <v>110</v>
      </c>
      <c r="D487" s="188" t="s">
        <v>1497</v>
      </c>
      <c r="E487" s="186" t="s">
        <v>383</v>
      </c>
      <c r="F487" s="186" t="s">
        <v>110</v>
      </c>
      <c r="G487" s="188" t="s">
        <v>626</v>
      </c>
      <c r="H487" s="187" t="str">
        <f>IF(OR(AND('C5'!Y17="",'C5'!Z17=""),AND('C5'!Y47="",'C5'!Z47=""),AND('C5'!Z17="X",'C5'!Z47="X"),OR('C5'!Z17="M",'C5'!Z47="M")),"",SUM('C5'!Y17,'C5'!Y47))</f>
        <v/>
      </c>
      <c r="I487" s="187" t="str">
        <f>IF(AND(AND('C5'!Z17="X",'C5'!Z47="X"),SUM('C5'!Y17,'C5'!Y47)=0,ISNUMBER('C5'!Y77)),"",IF(OR('C5'!Z17="M",'C5'!Z47="M"),"M",IF(AND('C5'!Z17='C5'!Z47,OR('C5'!Z17="X",'C5'!Z17="W",'C5'!Z17="Z")),UPPER('C5'!Z17),"")))</f>
        <v/>
      </c>
      <c r="J487" s="80" t="s">
        <v>383</v>
      </c>
      <c r="K487" s="187" t="str">
        <f>IF(AND(ISBLANK('C5'!Y77),$L$487&lt;&gt;"Z"),"",'C5'!Y77)</f>
        <v/>
      </c>
      <c r="L487" s="187" t="str">
        <f>IF(ISBLANK('C5'!Z77),"",'C5'!Z77)</f>
        <v/>
      </c>
      <c r="M487" s="77" t="str">
        <f t="shared" si="9"/>
        <v>OK</v>
      </c>
      <c r="N487" s="78"/>
    </row>
    <row r="488" spans="1:14" hidden="1">
      <c r="A488" s="79" t="s">
        <v>2589</v>
      </c>
      <c r="B488" s="185" t="s">
        <v>1498</v>
      </c>
      <c r="C488" s="186" t="s">
        <v>110</v>
      </c>
      <c r="D488" s="188" t="s">
        <v>1499</v>
      </c>
      <c r="E488" s="186" t="s">
        <v>383</v>
      </c>
      <c r="F488" s="186" t="s">
        <v>110</v>
      </c>
      <c r="G488" s="188" t="s">
        <v>629</v>
      </c>
      <c r="H488" s="187" t="str">
        <f>IF(OR(AND('C5'!Y18="",'C5'!Z18=""),AND('C5'!Y48="",'C5'!Z48=""),AND('C5'!Z18="X",'C5'!Z48="X"),OR('C5'!Z18="M",'C5'!Z48="M")),"",SUM('C5'!Y18,'C5'!Y48))</f>
        <v/>
      </c>
      <c r="I488" s="187" t="str">
        <f>IF(AND(AND('C5'!Z18="X",'C5'!Z48="X"),SUM('C5'!Y18,'C5'!Y48)=0,ISNUMBER('C5'!Y78)),"",IF(OR('C5'!Z18="M",'C5'!Z48="M"),"M",IF(AND('C5'!Z18='C5'!Z48,OR('C5'!Z18="X",'C5'!Z18="W",'C5'!Z18="Z")),UPPER('C5'!Z18),"")))</f>
        <v/>
      </c>
      <c r="J488" s="80" t="s">
        <v>383</v>
      </c>
      <c r="K488" s="187" t="str">
        <f>IF(AND(ISBLANK('C5'!Y78),$L$488&lt;&gt;"Z"),"",'C5'!Y78)</f>
        <v/>
      </c>
      <c r="L488" s="187" t="str">
        <f>IF(ISBLANK('C5'!Z78),"",'C5'!Z78)</f>
        <v/>
      </c>
      <c r="M488" s="77" t="str">
        <f t="shared" si="9"/>
        <v>OK</v>
      </c>
      <c r="N488" s="78"/>
    </row>
    <row r="489" spans="1:14" hidden="1">
      <c r="A489" s="79" t="s">
        <v>2589</v>
      </c>
      <c r="B489" s="185" t="s">
        <v>1500</v>
      </c>
      <c r="C489" s="186" t="s">
        <v>110</v>
      </c>
      <c r="D489" s="188" t="s">
        <v>1501</v>
      </c>
      <c r="E489" s="186" t="s">
        <v>383</v>
      </c>
      <c r="F489" s="186" t="s">
        <v>110</v>
      </c>
      <c r="G489" s="188" t="s">
        <v>632</v>
      </c>
      <c r="H489" s="187" t="str">
        <f>IF(OR(AND('C5'!Y19="",'C5'!Z19=""),AND('C5'!Y49="",'C5'!Z49=""),AND('C5'!Z19="X",'C5'!Z49="X"),OR('C5'!Z19="M",'C5'!Z49="M")),"",SUM('C5'!Y19,'C5'!Y49))</f>
        <v/>
      </c>
      <c r="I489" s="187" t="str">
        <f>IF(AND(AND('C5'!Z19="X",'C5'!Z49="X"),SUM('C5'!Y19,'C5'!Y49)=0,ISNUMBER('C5'!Y79)),"",IF(OR('C5'!Z19="M",'C5'!Z49="M"),"M",IF(AND('C5'!Z19='C5'!Z49,OR('C5'!Z19="X",'C5'!Z19="W",'C5'!Z19="Z")),UPPER('C5'!Z19),"")))</f>
        <v/>
      </c>
      <c r="J489" s="80" t="s">
        <v>383</v>
      </c>
      <c r="K489" s="187" t="str">
        <f>IF(AND(ISBLANK('C5'!Y79),$L$489&lt;&gt;"Z"),"",'C5'!Y79)</f>
        <v/>
      </c>
      <c r="L489" s="187" t="str">
        <f>IF(ISBLANK('C5'!Z79),"",'C5'!Z79)</f>
        <v/>
      </c>
      <c r="M489" s="77" t="str">
        <f t="shared" si="9"/>
        <v>OK</v>
      </c>
      <c r="N489" s="78"/>
    </row>
    <row r="490" spans="1:14" hidden="1">
      <c r="A490" s="79" t="s">
        <v>2589</v>
      </c>
      <c r="B490" s="185" t="s">
        <v>1502</v>
      </c>
      <c r="C490" s="186" t="s">
        <v>110</v>
      </c>
      <c r="D490" s="188" t="s">
        <v>1503</v>
      </c>
      <c r="E490" s="186" t="s">
        <v>383</v>
      </c>
      <c r="F490" s="186" t="s">
        <v>110</v>
      </c>
      <c r="G490" s="188" t="s">
        <v>635</v>
      </c>
      <c r="H490" s="187" t="str">
        <f>IF(OR(AND('C5'!Y20="",'C5'!Z20=""),AND('C5'!Y50="",'C5'!Z50=""),AND('C5'!Z20="X",'C5'!Z50="X"),OR('C5'!Z20="M",'C5'!Z50="M")),"",SUM('C5'!Y20,'C5'!Y50))</f>
        <v/>
      </c>
      <c r="I490" s="187" t="str">
        <f>IF(AND(AND('C5'!Z20="X",'C5'!Z50="X"),SUM('C5'!Y20,'C5'!Y50)=0,ISNUMBER('C5'!Y80)),"",IF(OR('C5'!Z20="M",'C5'!Z50="M"),"M",IF(AND('C5'!Z20='C5'!Z50,OR('C5'!Z20="X",'C5'!Z20="W",'C5'!Z20="Z")),UPPER('C5'!Z20),"")))</f>
        <v/>
      </c>
      <c r="J490" s="80" t="s">
        <v>383</v>
      </c>
      <c r="K490" s="187" t="str">
        <f>IF(AND(ISBLANK('C5'!Y80),$L$490&lt;&gt;"Z"),"",'C5'!Y80)</f>
        <v/>
      </c>
      <c r="L490" s="187" t="str">
        <f>IF(ISBLANK('C5'!Z80),"",'C5'!Z80)</f>
        <v/>
      </c>
      <c r="M490" s="77" t="str">
        <f t="shared" si="9"/>
        <v>OK</v>
      </c>
      <c r="N490" s="78"/>
    </row>
    <row r="491" spans="1:14" hidden="1">
      <c r="A491" s="79" t="s">
        <v>2589</v>
      </c>
      <c r="B491" s="185" t="s">
        <v>1504</v>
      </c>
      <c r="C491" s="186" t="s">
        <v>110</v>
      </c>
      <c r="D491" s="188" t="s">
        <v>1505</v>
      </c>
      <c r="E491" s="186" t="s">
        <v>383</v>
      </c>
      <c r="F491" s="186" t="s">
        <v>110</v>
      </c>
      <c r="G491" s="188" t="s">
        <v>638</v>
      </c>
      <c r="H491" s="187" t="str">
        <f>IF(OR(AND('C5'!Y21="",'C5'!Z21=""),AND('C5'!Y51="",'C5'!Z51=""),AND('C5'!Z21="X",'C5'!Z51="X"),OR('C5'!Z21="M",'C5'!Z51="M")),"",SUM('C5'!Y21,'C5'!Y51))</f>
        <v/>
      </c>
      <c r="I491" s="187" t="str">
        <f>IF(AND(AND('C5'!Z21="X",'C5'!Z51="X"),SUM('C5'!Y21,'C5'!Y51)=0,ISNUMBER('C5'!Y81)),"",IF(OR('C5'!Z21="M",'C5'!Z51="M"),"M",IF(AND('C5'!Z21='C5'!Z51,OR('C5'!Z21="X",'C5'!Z21="W",'C5'!Z21="Z")),UPPER('C5'!Z21),"")))</f>
        <v/>
      </c>
      <c r="J491" s="80" t="s">
        <v>383</v>
      </c>
      <c r="K491" s="187" t="str">
        <f>IF(AND(ISBLANK('C5'!Y81),$L$491&lt;&gt;"Z"),"",'C5'!Y81)</f>
        <v/>
      </c>
      <c r="L491" s="187" t="str">
        <f>IF(ISBLANK('C5'!Z81),"",'C5'!Z81)</f>
        <v/>
      </c>
      <c r="M491" s="77" t="str">
        <f t="shared" si="9"/>
        <v>OK</v>
      </c>
      <c r="N491" s="78"/>
    </row>
    <row r="492" spans="1:14" hidden="1">
      <c r="A492" s="79" t="s">
        <v>2589</v>
      </c>
      <c r="B492" s="185" t="s">
        <v>1506</v>
      </c>
      <c r="C492" s="186" t="s">
        <v>110</v>
      </c>
      <c r="D492" s="188" t="s">
        <v>1507</v>
      </c>
      <c r="E492" s="186" t="s">
        <v>383</v>
      </c>
      <c r="F492" s="186" t="s">
        <v>110</v>
      </c>
      <c r="G492" s="188" t="s">
        <v>641</v>
      </c>
      <c r="H492" s="187" t="str">
        <f>IF(OR(AND('C5'!Y22="",'C5'!Z22=""),AND('C5'!Y52="",'C5'!Z52=""),AND('C5'!Z22="X",'C5'!Z52="X"),OR('C5'!Z22="M",'C5'!Z52="M")),"",SUM('C5'!Y22,'C5'!Y52))</f>
        <v/>
      </c>
      <c r="I492" s="187" t="str">
        <f>IF(AND(AND('C5'!Z22="X",'C5'!Z52="X"),SUM('C5'!Y22,'C5'!Y52)=0,ISNUMBER('C5'!Y82)),"",IF(OR('C5'!Z22="M",'C5'!Z52="M"),"M",IF(AND('C5'!Z22='C5'!Z52,OR('C5'!Z22="X",'C5'!Z22="W",'C5'!Z22="Z")),UPPER('C5'!Z22),"")))</f>
        <v/>
      </c>
      <c r="J492" s="80" t="s">
        <v>383</v>
      </c>
      <c r="K492" s="187" t="str">
        <f>IF(AND(ISBLANK('C5'!Y82),$L$492&lt;&gt;"Z"),"",'C5'!Y82)</f>
        <v/>
      </c>
      <c r="L492" s="187" t="str">
        <f>IF(ISBLANK('C5'!Z82),"",'C5'!Z82)</f>
        <v/>
      </c>
      <c r="M492" s="77" t="str">
        <f t="shared" si="9"/>
        <v>OK</v>
      </c>
      <c r="N492" s="78"/>
    </row>
    <row r="493" spans="1:14" hidden="1">
      <c r="A493" s="79" t="s">
        <v>2589</v>
      </c>
      <c r="B493" s="185" t="s">
        <v>1508</v>
      </c>
      <c r="C493" s="186" t="s">
        <v>110</v>
      </c>
      <c r="D493" s="188" t="s">
        <v>1509</v>
      </c>
      <c r="E493" s="186" t="s">
        <v>383</v>
      </c>
      <c r="F493" s="186" t="s">
        <v>110</v>
      </c>
      <c r="G493" s="188" t="s">
        <v>644</v>
      </c>
      <c r="H493" s="187" t="str">
        <f>IF(OR(AND('C5'!Y23="",'C5'!Z23=""),AND('C5'!Y53="",'C5'!Z53=""),AND('C5'!Z23="X",'C5'!Z53="X"),OR('C5'!Z23="M",'C5'!Z53="M")),"",SUM('C5'!Y23,'C5'!Y53))</f>
        <v/>
      </c>
      <c r="I493" s="187" t="str">
        <f>IF(AND(AND('C5'!Z23="X",'C5'!Z53="X"),SUM('C5'!Y23,'C5'!Y53)=0,ISNUMBER('C5'!Y83)),"",IF(OR('C5'!Z23="M",'C5'!Z53="M"),"M",IF(AND('C5'!Z23='C5'!Z53,OR('C5'!Z23="X",'C5'!Z23="W",'C5'!Z23="Z")),UPPER('C5'!Z23),"")))</f>
        <v/>
      </c>
      <c r="J493" s="80" t="s">
        <v>383</v>
      </c>
      <c r="K493" s="187" t="str">
        <f>IF(AND(ISBLANK('C5'!Y83),$L$493&lt;&gt;"Z"),"",'C5'!Y83)</f>
        <v/>
      </c>
      <c r="L493" s="187" t="str">
        <f>IF(ISBLANK('C5'!Z83),"",'C5'!Z83)</f>
        <v/>
      </c>
      <c r="M493" s="77" t="str">
        <f t="shared" si="9"/>
        <v>OK</v>
      </c>
      <c r="N493" s="78"/>
    </row>
    <row r="494" spans="1:14" hidden="1">
      <c r="A494" s="79" t="s">
        <v>2589</v>
      </c>
      <c r="B494" s="185" t="s">
        <v>1510</v>
      </c>
      <c r="C494" s="186" t="s">
        <v>110</v>
      </c>
      <c r="D494" s="188" t="s">
        <v>1511</v>
      </c>
      <c r="E494" s="186" t="s">
        <v>383</v>
      </c>
      <c r="F494" s="186" t="s">
        <v>110</v>
      </c>
      <c r="G494" s="188" t="s">
        <v>647</v>
      </c>
      <c r="H494" s="187" t="str">
        <f>IF(OR(AND('C5'!Y24="",'C5'!Z24=""),AND('C5'!Y54="",'C5'!Z54=""),AND('C5'!Z24="X",'C5'!Z54="X"),OR('C5'!Z24="M",'C5'!Z54="M")),"",SUM('C5'!Y24,'C5'!Y54))</f>
        <v/>
      </c>
      <c r="I494" s="187" t="str">
        <f>IF(AND(AND('C5'!Z24="X",'C5'!Z54="X"),SUM('C5'!Y24,'C5'!Y54)=0,ISNUMBER('C5'!Y84)),"",IF(OR('C5'!Z24="M",'C5'!Z54="M"),"M",IF(AND('C5'!Z24='C5'!Z54,OR('C5'!Z24="X",'C5'!Z24="W",'C5'!Z24="Z")),UPPER('C5'!Z24),"")))</f>
        <v/>
      </c>
      <c r="J494" s="80" t="s">
        <v>383</v>
      </c>
      <c r="K494" s="187" t="str">
        <f>IF(AND(ISBLANK('C5'!Y84),$L$494&lt;&gt;"Z"),"",'C5'!Y84)</f>
        <v/>
      </c>
      <c r="L494" s="187" t="str">
        <f>IF(ISBLANK('C5'!Z84),"",'C5'!Z84)</f>
        <v/>
      </c>
      <c r="M494" s="77" t="str">
        <f t="shared" si="9"/>
        <v>OK</v>
      </c>
      <c r="N494" s="78"/>
    </row>
    <row r="495" spans="1:14" hidden="1">
      <c r="A495" s="79" t="s">
        <v>2589</v>
      </c>
      <c r="B495" s="185" t="s">
        <v>1512</v>
      </c>
      <c r="C495" s="186" t="s">
        <v>110</v>
      </c>
      <c r="D495" s="188" t="s">
        <v>1513</v>
      </c>
      <c r="E495" s="186" t="s">
        <v>383</v>
      </c>
      <c r="F495" s="186" t="s">
        <v>110</v>
      </c>
      <c r="G495" s="188" t="s">
        <v>650</v>
      </c>
      <c r="H495" s="187" t="str">
        <f>IF(OR(AND('C5'!Y25="",'C5'!Z25=""),AND('C5'!Y55="",'C5'!Z55=""),AND('C5'!Z25="X",'C5'!Z55="X"),OR('C5'!Z25="M",'C5'!Z55="M")),"",SUM('C5'!Y25,'C5'!Y55))</f>
        <v/>
      </c>
      <c r="I495" s="187" t="str">
        <f>IF(AND(AND('C5'!Z25="X",'C5'!Z55="X"),SUM('C5'!Y25,'C5'!Y55)=0,ISNUMBER('C5'!Y85)),"",IF(OR('C5'!Z25="M",'C5'!Z55="M"),"M",IF(AND('C5'!Z25='C5'!Z55,OR('C5'!Z25="X",'C5'!Z25="W",'C5'!Z25="Z")),UPPER('C5'!Z25),"")))</f>
        <v/>
      </c>
      <c r="J495" s="80" t="s">
        <v>383</v>
      </c>
      <c r="K495" s="187" t="str">
        <f>IF(AND(ISBLANK('C5'!Y85),$L$495&lt;&gt;"Z"),"",'C5'!Y85)</f>
        <v/>
      </c>
      <c r="L495" s="187" t="str">
        <f>IF(ISBLANK('C5'!Z85),"",'C5'!Z85)</f>
        <v/>
      </c>
      <c r="M495" s="77" t="str">
        <f t="shared" si="9"/>
        <v>OK</v>
      </c>
      <c r="N495" s="78"/>
    </row>
    <row r="496" spans="1:14" hidden="1">
      <c r="A496" s="79" t="s">
        <v>2589</v>
      </c>
      <c r="B496" s="185" t="s">
        <v>1514</v>
      </c>
      <c r="C496" s="186" t="s">
        <v>110</v>
      </c>
      <c r="D496" s="188" t="s">
        <v>1515</v>
      </c>
      <c r="E496" s="186" t="s">
        <v>383</v>
      </c>
      <c r="F496" s="186" t="s">
        <v>110</v>
      </c>
      <c r="G496" s="188" t="s">
        <v>653</v>
      </c>
      <c r="H496" s="187" t="str">
        <f>IF(OR(AND('C5'!Y26="",'C5'!Z26=""),AND('C5'!Y56="",'C5'!Z56=""),AND('C5'!Z26="X",'C5'!Z56="X"),OR('C5'!Z26="M",'C5'!Z56="M")),"",SUM('C5'!Y26,'C5'!Y56))</f>
        <v/>
      </c>
      <c r="I496" s="187" t="str">
        <f>IF(AND(AND('C5'!Z26="X",'C5'!Z56="X"),SUM('C5'!Y26,'C5'!Y56)=0,ISNUMBER('C5'!Y86)),"",IF(OR('C5'!Z26="M",'C5'!Z56="M"),"M",IF(AND('C5'!Z26='C5'!Z56,OR('C5'!Z26="X",'C5'!Z26="W",'C5'!Z26="Z")),UPPER('C5'!Z26),"")))</f>
        <v/>
      </c>
      <c r="J496" s="80" t="s">
        <v>383</v>
      </c>
      <c r="K496" s="187" t="str">
        <f>IF(AND(ISBLANK('C5'!Y86),$L$496&lt;&gt;"Z"),"",'C5'!Y86)</f>
        <v/>
      </c>
      <c r="L496" s="187" t="str">
        <f>IF(ISBLANK('C5'!Z86),"",'C5'!Z86)</f>
        <v/>
      </c>
      <c r="M496" s="77" t="str">
        <f t="shared" si="9"/>
        <v>OK</v>
      </c>
      <c r="N496" s="78"/>
    </row>
    <row r="497" spans="1:14" hidden="1">
      <c r="A497" s="79" t="s">
        <v>2589</v>
      </c>
      <c r="B497" s="185" t="s">
        <v>1516</v>
      </c>
      <c r="C497" s="186" t="s">
        <v>110</v>
      </c>
      <c r="D497" s="188" t="s">
        <v>1517</v>
      </c>
      <c r="E497" s="186" t="s">
        <v>383</v>
      </c>
      <c r="F497" s="186" t="s">
        <v>110</v>
      </c>
      <c r="G497" s="188" t="s">
        <v>656</v>
      </c>
      <c r="H497" s="187" t="str">
        <f>IF(OR(AND('C5'!Y27="",'C5'!Z27=""),AND('C5'!Y57="",'C5'!Z57=""),AND('C5'!Z27="X",'C5'!Z57="X"),OR('C5'!Z27="M",'C5'!Z57="M")),"",SUM('C5'!Y27,'C5'!Y57))</f>
        <v/>
      </c>
      <c r="I497" s="187" t="str">
        <f>IF(AND(AND('C5'!Z27="X",'C5'!Z57="X"),SUM('C5'!Y27,'C5'!Y57)=0,ISNUMBER('C5'!Y87)),"",IF(OR('C5'!Z27="M",'C5'!Z57="M"),"M",IF(AND('C5'!Z27='C5'!Z57,OR('C5'!Z27="X",'C5'!Z27="W",'C5'!Z27="Z")),UPPER('C5'!Z27),"")))</f>
        <v/>
      </c>
      <c r="J497" s="80" t="s">
        <v>383</v>
      </c>
      <c r="K497" s="187" t="str">
        <f>IF(AND(ISBLANK('C5'!Y87),$L$497&lt;&gt;"Z"),"",'C5'!Y87)</f>
        <v/>
      </c>
      <c r="L497" s="187" t="str">
        <f>IF(ISBLANK('C5'!Z87),"",'C5'!Z87)</f>
        <v/>
      </c>
      <c r="M497" s="77" t="str">
        <f t="shared" si="9"/>
        <v>OK</v>
      </c>
      <c r="N497" s="78"/>
    </row>
    <row r="498" spans="1:14" hidden="1">
      <c r="A498" s="79" t="s">
        <v>2589</v>
      </c>
      <c r="B498" s="185" t="s">
        <v>1518</v>
      </c>
      <c r="C498" s="186" t="s">
        <v>110</v>
      </c>
      <c r="D498" s="188" t="s">
        <v>1519</v>
      </c>
      <c r="E498" s="186" t="s">
        <v>383</v>
      </c>
      <c r="F498" s="186" t="s">
        <v>110</v>
      </c>
      <c r="G498" s="188" t="s">
        <v>659</v>
      </c>
      <c r="H498" s="187" t="str">
        <f>IF(OR(AND('C5'!Y28="",'C5'!Z28=""),AND('C5'!Y58="",'C5'!Z58=""),AND('C5'!Z28="X",'C5'!Z58="X"),OR('C5'!Z28="M",'C5'!Z58="M")),"",SUM('C5'!Y28,'C5'!Y58))</f>
        <v/>
      </c>
      <c r="I498" s="187" t="str">
        <f>IF(AND(AND('C5'!Z28="X",'C5'!Z58="X"),SUM('C5'!Y28,'C5'!Y58)=0,ISNUMBER('C5'!Y88)),"",IF(OR('C5'!Z28="M",'C5'!Z58="M"),"M",IF(AND('C5'!Z28='C5'!Z58,OR('C5'!Z28="X",'C5'!Z28="W",'C5'!Z28="Z")),UPPER('C5'!Z28),"")))</f>
        <v/>
      </c>
      <c r="J498" s="80" t="s">
        <v>383</v>
      </c>
      <c r="K498" s="187" t="str">
        <f>IF(AND(ISBLANK('C5'!Y88),$L$498&lt;&gt;"Z"),"",'C5'!Y88)</f>
        <v/>
      </c>
      <c r="L498" s="187" t="str">
        <f>IF(ISBLANK('C5'!Z88),"",'C5'!Z88)</f>
        <v/>
      </c>
      <c r="M498" s="77" t="str">
        <f t="shared" si="9"/>
        <v>OK</v>
      </c>
      <c r="N498" s="78"/>
    </row>
    <row r="499" spans="1:14" hidden="1">
      <c r="A499" s="79" t="s">
        <v>2589</v>
      </c>
      <c r="B499" s="185" t="s">
        <v>1520</v>
      </c>
      <c r="C499" s="186" t="s">
        <v>110</v>
      </c>
      <c r="D499" s="188" t="s">
        <v>1521</v>
      </c>
      <c r="E499" s="186" t="s">
        <v>383</v>
      </c>
      <c r="F499" s="186" t="s">
        <v>110</v>
      </c>
      <c r="G499" s="188" t="s">
        <v>662</v>
      </c>
      <c r="H499" s="187" t="str">
        <f>IF(OR(AND('C5'!Y29="",'C5'!Z29=""),AND('C5'!Y59="",'C5'!Z59=""),AND('C5'!Z29="X",'C5'!Z59="X"),OR('C5'!Z29="M",'C5'!Z59="M")),"",SUM('C5'!Y29,'C5'!Y59))</f>
        <v/>
      </c>
      <c r="I499" s="187" t="str">
        <f>IF(AND(AND('C5'!Z29="X",'C5'!Z59="X"),SUM('C5'!Y29,'C5'!Y59)=0,ISNUMBER('C5'!Y89)),"",IF(OR('C5'!Z29="M",'C5'!Z59="M"),"M",IF(AND('C5'!Z29='C5'!Z59,OR('C5'!Z29="X",'C5'!Z29="W",'C5'!Z29="Z")),UPPER('C5'!Z29),"")))</f>
        <v/>
      </c>
      <c r="J499" s="80" t="s">
        <v>383</v>
      </c>
      <c r="K499" s="187" t="str">
        <f>IF(AND(ISBLANK('C5'!Y89),$L$499&lt;&gt;"Z"),"",'C5'!Y89)</f>
        <v/>
      </c>
      <c r="L499" s="187" t="str">
        <f>IF(ISBLANK('C5'!Z89),"",'C5'!Z89)</f>
        <v/>
      </c>
      <c r="M499" s="77" t="str">
        <f t="shared" si="9"/>
        <v>OK</v>
      </c>
      <c r="N499" s="78"/>
    </row>
    <row r="500" spans="1:14" hidden="1">
      <c r="A500" s="79" t="s">
        <v>2589</v>
      </c>
      <c r="B500" s="185" t="s">
        <v>1522</v>
      </c>
      <c r="C500" s="186" t="s">
        <v>110</v>
      </c>
      <c r="D500" s="188" t="s">
        <v>1523</v>
      </c>
      <c r="E500" s="186" t="s">
        <v>383</v>
      </c>
      <c r="F500" s="186" t="s">
        <v>110</v>
      </c>
      <c r="G500" s="188" t="s">
        <v>665</v>
      </c>
      <c r="H500" s="187" t="str">
        <f>IF(OR(AND('C5'!Y30="",'C5'!Z30=""),AND('C5'!Y60="",'C5'!Z60=""),AND('C5'!Z30="X",'C5'!Z60="X"),OR('C5'!Z30="M",'C5'!Z60="M")),"",SUM('C5'!Y30,'C5'!Y60))</f>
        <v/>
      </c>
      <c r="I500" s="187" t="str">
        <f>IF(AND(AND('C5'!Z30="X",'C5'!Z60="X"),SUM('C5'!Y30,'C5'!Y60)=0,ISNUMBER('C5'!Y90)),"",IF(OR('C5'!Z30="M",'C5'!Z60="M"),"M",IF(AND('C5'!Z30='C5'!Z60,OR('C5'!Z30="X",'C5'!Z30="W",'C5'!Z30="Z")),UPPER('C5'!Z30),"")))</f>
        <v/>
      </c>
      <c r="J500" s="80" t="s">
        <v>383</v>
      </c>
      <c r="K500" s="187" t="str">
        <f>IF(AND(ISBLANK('C5'!Y90),$L$500&lt;&gt;"Z"),"",'C5'!Y90)</f>
        <v/>
      </c>
      <c r="L500" s="187" t="str">
        <f>IF(ISBLANK('C5'!Z90),"",'C5'!Z90)</f>
        <v/>
      </c>
      <c r="M500" s="77" t="str">
        <f t="shared" si="9"/>
        <v>OK</v>
      </c>
      <c r="N500" s="78"/>
    </row>
    <row r="501" spans="1:14" hidden="1">
      <c r="A501" s="79" t="s">
        <v>2589</v>
      </c>
      <c r="B501" s="185" t="s">
        <v>1524</v>
      </c>
      <c r="C501" s="186" t="s">
        <v>110</v>
      </c>
      <c r="D501" s="188" t="s">
        <v>1525</v>
      </c>
      <c r="E501" s="186" t="s">
        <v>383</v>
      </c>
      <c r="F501" s="186" t="s">
        <v>110</v>
      </c>
      <c r="G501" s="188" t="s">
        <v>668</v>
      </c>
      <c r="H501" s="187" t="str">
        <f>IF(OR(AND('C5'!Y31="",'C5'!Z31=""),AND('C5'!Y61="",'C5'!Z61=""),AND('C5'!Z31="X",'C5'!Z61="X"),OR('C5'!Z31="M",'C5'!Z61="M")),"",SUM('C5'!Y31,'C5'!Y61))</f>
        <v/>
      </c>
      <c r="I501" s="187" t="str">
        <f>IF(AND(AND('C5'!Z31="X",'C5'!Z61="X"),SUM('C5'!Y31,'C5'!Y61)=0,ISNUMBER('C5'!Y91)),"",IF(OR('C5'!Z31="M",'C5'!Z61="M"),"M",IF(AND('C5'!Z31='C5'!Z61,OR('C5'!Z31="X",'C5'!Z31="W",'C5'!Z31="Z")),UPPER('C5'!Z31),"")))</f>
        <v/>
      </c>
      <c r="J501" s="80" t="s">
        <v>383</v>
      </c>
      <c r="K501" s="187" t="str">
        <f>IF(AND(ISBLANK('C5'!Y91),$L$501&lt;&gt;"Z"),"",'C5'!Y91)</f>
        <v/>
      </c>
      <c r="L501" s="187" t="str">
        <f>IF(ISBLANK('C5'!Z91),"",'C5'!Z91)</f>
        <v/>
      </c>
      <c r="M501" s="77" t="str">
        <f t="shared" si="9"/>
        <v>OK</v>
      </c>
      <c r="N501" s="78"/>
    </row>
    <row r="502" spans="1:14" hidden="1">
      <c r="A502" s="79" t="s">
        <v>2589</v>
      </c>
      <c r="B502" s="185" t="s">
        <v>1526</v>
      </c>
      <c r="C502" s="186" t="s">
        <v>110</v>
      </c>
      <c r="D502" s="188" t="s">
        <v>1527</v>
      </c>
      <c r="E502" s="186" t="s">
        <v>383</v>
      </c>
      <c r="F502" s="186" t="s">
        <v>110</v>
      </c>
      <c r="G502" s="188" t="s">
        <v>671</v>
      </c>
      <c r="H502" s="187" t="str">
        <f>IF(OR(AND('C5'!Y32="",'C5'!Z32=""),AND('C5'!Y62="",'C5'!Z62=""),AND('C5'!Z32="X",'C5'!Z62="X"),OR('C5'!Z32="M",'C5'!Z62="M")),"",SUM('C5'!Y32,'C5'!Y62))</f>
        <v/>
      </c>
      <c r="I502" s="187" t="str">
        <f>IF(AND(AND('C5'!Z32="X",'C5'!Z62="X"),SUM('C5'!Y32,'C5'!Y62)=0,ISNUMBER('C5'!Y92)),"",IF(OR('C5'!Z32="M",'C5'!Z62="M"),"M",IF(AND('C5'!Z32='C5'!Z62,OR('C5'!Z32="X",'C5'!Z32="W",'C5'!Z32="Z")),UPPER('C5'!Z32),"")))</f>
        <v/>
      </c>
      <c r="J502" s="80" t="s">
        <v>383</v>
      </c>
      <c r="K502" s="187" t="str">
        <f>IF(AND(ISBLANK('C5'!Y92),$L$502&lt;&gt;"Z"),"",'C5'!Y92)</f>
        <v/>
      </c>
      <c r="L502" s="187" t="str">
        <f>IF(ISBLANK('C5'!Z92),"",'C5'!Z92)</f>
        <v/>
      </c>
      <c r="M502" s="77" t="str">
        <f t="shared" si="9"/>
        <v>OK</v>
      </c>
      <c r="N502" s="78"/>
    </row>
    <row r="503" spans="1:14" hidden="1">
      <c r="A503" s="79" t="s">
        <v>2589</v>
      </c>
      <c r="B503" s="185" t="s">
        <v>1528</v>
      </c>
      <c r="C503" s="186" t="s">
        <v>110</v>
      </c>
      <c r="D503" s="188" t="s">
        <v>1529</v>
      </c>
      <c r="E503" s="186" t="s">
        <v>383</v>
      </c>
      <c r="F503" s="186" t="s">
        <v>110</v>
      </c>
      <c r="G503" s="188" t="s">
        <v>674</v>
      </c>
      <c r="H503" s="187" t="str">
        <f>IF(OR(AND('C5'!Y33="",'C5'!Z33=""),AND('C5'!Y63="",'C5'!Z63=""),AND('C5'!Z33="X",'C5'!Z63="X"),OR('C5'!Z33="M",'C5'!Z63="M")),"",SUM('C5'!Y33,'C5'!Y63))</f>
        <v/>
      </c>
      <c r="I503" s="187" t="str">
        <f>IF(AND(AND('C5'!Z33="X",'C5'!Z63="X"),SUM('C5'!Y33,'C5'!Y63)=0,ISNUMBER('C5'!Y93)),"",IF(OR('C5'!Z33="M",'C5'!Z63="M"),"M",IF(AND('C5'!Z33='C5'!Z63,OR('C5'!Z33="X",'C5'!Z33="W",'C5'!Z33="Z")),UPPER('C5'!Z33),"")))</f>
        <v/>
      </c>
      <c r="J503" s="80" t="s">
        <v>383</v>
      </c>
      <c r="K503" s="187" t="str">
        <f>IF(AND(ISBLANK('C5'!Y93),$L$503&lt;&gt;"Z"),"",'C5'!Y93)</f>
        <v/>
      </c>
      <c r="L503" s="187" t="str">
        <f>IF(ISBLANK('C5'!Z93),"",'C5'!Z93)</f>
        <v/>
      </c>
      <c r="M503" s="77" t="str">
        <f t="shared" si="9"/>
        <v>OK</v>
      </c>
      <c r="N503" s="78"/>
    </row>
    <row r="504" spans="1:14" hidden="1">
      <c r="A504" s="79" t="s">
        <v>2589</v>
      </c>
      <c r="B504" s="185" t="s">
        <v>1530</v>
      </c>
      <c r="C504" s="186" t="s">
        <v>110</v>
      </c>
      <c r="D504" s="188" t="s">
        <v>1531</v>
      </c>
      <c r="E504" s="186" t="s">
        <v>383</v>
      </c>
      <c r="F504" s="186" t="s">
        <v>110</v>
      </c>
      <c r="G504" s="188" t="s">
        <v>677</v>
      </c>
      <c r="H504" s="187" t="str">
        <f>IF(OR(AND('C5'!Y34="",'C5'!Z34=""),AND('C5'!Y64="",'C5'!Z64=""),AND('C5'!Z34="X",'C5'!Z64="X"),OR('C5'!Z34="M",'C5'!Z64="M")),"",SUM('C5'!Y34,'C5'!Y64))</f>
        <v/>
      </c>
      <c r="I504" s="187" t="str">
        <f>IF(AND(AND('C5'!Z34="X",'C5'!Z64="X"),SUM('C5'!Y34,'C5'!Y64)=0,ISNUMBER('C5'!Y94)),"",IF(OR('C5'!Z34="M",'C5'!Z64="M"),"M",IF(AND('C5'!Z34='C5'!Z64,OR('C5'!Z34="X",'C5'!Z34="W",'C5'!Z34="Z")),UPPER('C5'!Z34),"")))</f>
        <v/>
      </c>
      <c r="J504" s="80" t="s">
        <v>383</v>
      </c>
      <c r="K504" s="187" t="str">
        <f>IF(AND(ISBLANK('C5'!Y94),$L$504&lt;&gt;"Z"),"",'C5'!Y94)</f>
        <v/>
      </c>
      <c r="L504" s="187" t="str">
        <f>IF(ISBLANK('C5'!Z94),"",'C5'!Z94)</f>
        <v/>
      </c>
      <c r="M504" s="77" t="str">
        <f t="shared" si="9"/>
        <v>OK</v>
      </c>
      <c r="N504" s="78"/>
    </row>
    <row r="505" spans="1:14" hidden="1">
      <c r="A505" s="79" t="s">
        <v>2589</v>
      </c>
      <c r="B505" s="185" t="s">
        <v>1532</v>
      </c>
      <c r="C505" s="186" t="s">
        <v>110</v>
      </c>
      <c r="D505" s="188" t="s">
        <v>1533</v>
      </c>
      <c r="E505" s="186" t="s">
        <v>383</v>
      </c>
      <c r="F505" s="186" t="s">
        <v>110</v>
      </c>
      <c r="G505" s="188" t="s">
        <v>680</v>
      </c>
      <c r="H505" s="187" t="str">
        <f>IF(OR(AND('C5'!Y35="",'C5'!Z35=""),AND('C5'!Y65="",'C5'!Z65=""),AND('C5'!Z35="X",'C5'!Z65="X"),OR('C5'!Z35="M",'C5'!Z65="M")),"",SUM('C5'!Y35,'C5'!Y65))</f>
        <v/>
      </c>
      <c r="I505" s="187" t="str">
        <f>IF(AND(AND('C5'!Z35="X",'C5'!Z65="X"),SUM('C5'!Y35,'C5'!Y65)=0,ISNUMBER('C5'!Y95)),"",IF(OR('C5'!Z35="M",'C5'!Z65="M"),"M",IF(AND('C5'!Z35='C5'!Z65,OR('C5'!Z35="X",'C5'!Z35="W",'C5'!Z35="Z")),UPPER('C5'!Z35),"")))</f>
        <v/>
      </c>
      <c r="J505" s="80" t="s">
        <v>383</v>
      </c>
      <c r="K505" s="187" t="str">
        <f>IF(AND(ISBLANK('C5'!Y95),$L$505&lt;&gt;"Z"),"",'C5'!Y95)</f>
        <v/>
      </c>
      <c r="L505" s="187" t="str">
        <f>IF(ISBLANK('C5'!Z95),"",'C5'!Z95)</f>
        <v/>
      </c>
      <c r="M505" s="77" t="str">
        <f t="shared" si="9"/>
        <v>OK</v>
      </c>
      <c r="N505" s="78"/>
    </row>
    <row r="506" spans="1:14" hidden="1">
      <c r="A506" s="79" t="s">
        <v>2589</v>
      </c>
      <c r="B506" s="185" t="s">
        <v>1534</v>
      </c>
      <c r="C506" s="186" t="s">
        <v>110</v>
      </c>
      <c r="D506" s="188" t="s">
        <v>1535</v>
      </c>
      <c r="E506" s="186" t="s">
        <v>383</v>
      </c>
      <c r="F506" s="186" t="s">
        <v>110</v>
      </c>
      <c r="G506" s="188" t="s">
        <v>683</v>
      </c>
      <c r="H506" s="187" t="str">
        <f>IF(OR(AND('C5'!Y36="",'C5'!Z36=""),AND('C5'!Y66="",'C5'!Z66=""),AND('C5'!Z36="X",'C5'!Z66="X"),OR('C5'!Z36="M",'C5'!Z66="M")),"",SUM('C5'!Y36,'C5'!Y66))</f>
        <v/>
      </c>
      <c r="I506" s="187" t="str">
        <f>IF(AND(AND('C5'!Z36="X",'C5'!Z66="X"),SUM('C5'!Y36,'C5'!Y66)=0,ISNUMBER('C5'!Y96)),"",IF(OR('C5'!Z36="M",'C5'!Z66="M"),"M",IF(AND('C5'!Z36='C5'!Z66,OR('C5'!Z36="X",'C5'!Z36="W",'C5'!Z36="Z")),UPPER('C5'!Z36),"")))</f>
        <v/>
      </c>
      <c r="J506" s="80" t="s">
        <v>383</v>
      </c>
      <c r="K506" s="187" t="str">
        <f>IF(AND(ISBLANK('C5'!Y96),$L$506&lt;&gt;"Z"),"",'C5'!Y96)</f>
        <v/>
      </c>
      <c r="L506" s="187" t="str">
        <f>IF(ISBLANK('C5'!Z96),"",'C5'!Z96)</f>
        <v/>
      </c>
      <c r="M506" s="77" t="str">
        <f t="shared" si="9"/>
        <v>OK</v>
      </c>
      <c r="N506" s="78"/>
    </row>
    <row r="507" spans="1:14" hidden="1">
      <c r="A507" s="79" t="s">
        <v>2589</v>
      </c>
      <c r="B507" s="185" t="s">
        <v>1536</v>
      </c>
      <c r="C507" s="186" t="s">
        <v>110</v>
      </c>
      <c r="D507" s="188" t="s">
        <v>1537</v>
      </c>
      <c r="E507" s="186" t="s">
        <v>383</v>
      </c>
      <c r="F507" s="186" t="s">
        <v>110</v>
      </c>
      <c r="G507" s="188" t="s">
        <v>686</v>
      </c>
      <c r="H507" s="187" t="str">
        <f>IF(OR(AND('C5'!Y37="",'C5'!Z37=""),AND('C5'!Y67="",'C5'!Z67=""),AND('C5'!Z37="X",'C5'!Z67="X"),OR('C5'!Z37="M",'C5'!Z67="M")),"",SUM('C5'!Y37,'C5'!Y67))</f>
        <v/>
      </c>
      <c r="I507" s="187" t="str">
        <f>IF(AND(AND('C5'!Z37="X",'C5'!Z67="X"),SUM('C5'!Y37,'C5'!Y67)=0,ISNUMBER('C5'!Y97)),"",IF(OR('C5'!Z37="M",'C5'!Z67="M"),"M",IF(AND('C5'!Z37='C5'!Z67,OR('C5'!Z37="X",'C5'!Z37="W",'C5'!Z37="Z")),UPPER('C5'!Z37),"")))</f>
        <v/>
      </c>
      <c r="J507" s="80" t="s">
        <v>383</v>
      </c>
      <c r="K507" s="187" t="str">
        <f>IF(AND(ISBLANK('C5'!Y97),$L$507&lt;&gt;"Z"),"",'C5'!Y97)</f>
        <v/>
      </c>
      <c r="L507" s="187" t="str">
        <f>IF(ISBLANK('C5'!Z97),"",'C5'!Z97)</f>
        <v/>
      </c>
      <c r="M507" s="77" t="str">
        <f t="shared" si="9"/>
        <v>OK</v>
      </c>
      <c r="N507" s="78"/>
    </row>
    <row r="508" spans="1:14" hidden="1">
      <c r="A508" s="79" t="s">
        <v>2589</v>
      </c>
      <c r="B508" s="185" t="s">
        <v>1538</v>
      </c>
      <c r="C508" s="186" t="s">
        <v>110</v>
      </c>
      <c r="D508" s="188" t="s">
        <v>1539</v>
      </c>
      <c r="E508" s="186" t="s">
        <v>383</v>
      </c>
      <c r="F508" s="186" t="s">
        <v>110</v>
      </c>
      <c r="G508" s="188" t="s">
        <v>689</v>
      </c>
      <c r="H508" s="187" t="str">
        <f>IF(OR(AND('C5'!Y38="",'C5'!Z38=""),AND('C5'!Y68="",'C5'!Z68=""),AND('C5'!Z38="X",'C5'!Z68="X"),OR('C5'!Z38="M",'C5'!Z68="M")),"",SUM('C5'!Y38,'C5'!Y68))</f>
        <v/>
      </c>
      <c r="I508" s="187" t="str">
        <f>IF(AND(AND('C5'!Z38="X",'C5'!Z68="X"),SUM('C5'!Y38,'C5'!Y68)=0,ISNUMBER('C5'!Y98)),"",IF(OR('C5'!Z38="M",'C5'!Z68="M"),"M",IF(AND('C5'!Z38='C5'!Z68,OR('C5'!Z38="X",'C5'!Z38="W",'C5'!Z38="Z")),UPPER('C5'!Z38),"")))</f>
        <v/>
      </c>
      <c r="J508" s="80" t="s">
        <v>383</v>
      </c>
      <c r="K508" s="187" t="str">
        <f>IF(AND(ISBLANK('C5'!Y98),$L$508&lt;&gt;"Z"),"",'C5'!Y98)</f>
        <v/>
      </c>
      <c r="L508" s="187" t="str">
        <f>IF(ISBLANK('C5'!Z98),"",'C5'!Z98)</f>
        <v/>
      </c>
      <c r="M508" s="77" t="str">
        <f t="shared" si="9"/>
        <v>OK</v>
      </c>
      <c r="N508" s="78"/>
    </row>
    <row r="509" spans="1:14" hidden="1">
      <c r="A509" s="79" t="s">
        <v>2589</v>
      </c>
      <c r="B509" s="185" t="s">
        <v>1540</v>
      </c>
      <c r="C509" s="186" t="s">
        <v>110</v>
      </c>
      <c r="D509" s="188" t="s">
        <v>1541</v>
      </c>
      <c r="E509" s="186" t="s">
        <v>383</v>
      </c>
      <c r="F509" s="186" t="s">
        <v>110</v>
      </c>
      <c r="G509" s="188" t="s">
        <v>692</v>
      </c>
      <c r="H509" s="187" t="str">
        <f>IF(OR(AND('C5'!Y39="",'C5'!Z39=""),AND('C5'!Y69="",'C5'!Z69=""),AND('C5'!Z39="X",'C5'!Z69="X"),OR('C5'!Z39="M",'C5'!Z69="M")),"",SUM('C5'!Y39,'C5'!Y69))</f>
        <v/>
      </c>
      <c r="I509" s="187" t="str">
        <f>IF(AND(AND('C5'!Z39="X",'C5'!Z69="X"),SUM('C5'!Y39,'C5'!Y69)=0,ISNUMBER('C5'!Y99)),"",IF(OR('C5'!Z39="M",'C5'!Z69="M"),"M",IF(AND('C5'!Z39='C5'!Z69,OR('C5'!Z39="X",'C5'!Z39="W",'C5'!Z39="Z")),UPPER('C5'!Z39),"")))</f>
        <v/>
      </c>
      <c r="J509" s="80" t="s">
        <v>383</v>
      </c>
      <c r="K509" s="187" t="str">
        <f>IF(AND(ISBLANK('C5'!Y99),$L$509&lt;&gt;"Z"),"",'C5'!Y99)</f>
        <v/>
      </c>
      <c r="L509" s="187" t="str">
        <f>IF(ISBLANK('C5'!Z99),"",'C5'!Z99)</f>
        <v/>
      </c>
      <c r="M509" s="77" t="str">
        <f t="shared" si="9"/>
        <v>OK</v>
      </c>
      <c r="N509" s="78"/>
    </row>
    <row r="510" spans="1:14" hidden="1">
      <c r="A510" s="79" t="s">
        <v>2589</v>
      </c>
      <c r="B510" s="185" t="s">
        <v>1542</v>
      </c>
      <c r="C510" s="186" t="s">
        <v>110</v>
      </c>
      <c r="D510" s="188" t="s">
        <v>1543</v>
      </c>
      <c r="E510" s="186" t="s">
        <v>383</v>
      </c>
      <c r="F510" s="186" t="s">
        <v>110</v>
      </c>
      <c r="G510" s="188" t="s">
        <v>695</v>
      </c>
      <c r="H510" s="187" t="str">
        <f>IF(OR(AND('C5'!Y40="",'C5'!Z40=""),AND('C5'!Y70="",'C5'!Z70=""),AND('C5'!Z40="X",'C5'!Z70="X"),OR('C5'!Z40="M",'C5'!Z70="M")),"",SUM('C5'!Y40,'C5'!Y70))</f>
        <v/>
      </c>
      <c r="I510" s="187" t="str">
        <f>IF(AND(AND('C5'!Z40="X",'C5'!Z70="X"),SUM('C5'!Y40,'C5'!Y70)=0,ISNUMBER('C5'!Y100)),"",IF(OR('C5'!Z40="M",'C5'!Z70="M"),"M",IF(AND('C5'!Z40='C5'!Z70,OR('C5'!Z40="X",'C5'!Z40="W",'C5'!Z40="Z")),UPPER('C5'!Z40),"")))</f>
        <v/>
      </c>
      <c r="J510" s="80" t="s">
        <v>383</v>
      </c>
      <c r="K510" s="187" t="str">
        <f>IF(AND(ISBLANK('C5'!Y100),$L$510&lt;&gt;"Z"),"",'C5'!Y100)</f>
        <v/>
      </c>
      <c r="L510" s="187" t="str">
        <f>IF(ISBLANK('C5'!Z100),"",'C5'!Z100)</f>
        <v/>
      </c>
      <c r="M510" s="77" t="str">
        <f t="shared" si="9"/>
        <v>OK</v>
      </c>
      <c r="N510" s="78"/>
    </row>
    <row r="511" spans="1:14" hidden="1">
      <c r="A511" s="79" t="s">
        <v>2589</v>
      </c>
      <c r="B511" s="185" t="s">
        <v>1544</v>
      </c>
      <c r="C511" s="186" t="s">
        <v>110</v>
      </c>
      <c r="D511" s="188" t="s">
        <v>1545</v>
      </c>
      <c r="E511" s="186" t="s">
        <v>383</v>
      </c>
      <c r="F511" s="186" t="s">
        <v>110</v>
      </c>
      <c r="G511" s="188" t="s">
        <v>698</v>
      </c>
      <c r="H511" s="187" t="str">
        <f>IF(OR(AND('C5'!Y41="",'C5'!Z41=""),AND('C5'!Y71="",'C5'!Z71=""),AND('C5'!Z41="X",'C5'!Z71="X"),OR('C5'!Z41="M",'C5'!Z71="M")),"",SUM('C5'!Y41,'C5'!Y71))</f>
        <v/>
      </c>
      <c r="I511" s="187" t="str">
        <f>IF(AND(AND('C5'!Z41="X",'C5'!Z71="X"),SUM('C5'!Y41,'C5'!Y71)=0,ISNUMBER('C5'!Y101)),"",IF(OR('C5'!Z41="M",'C5'!Z71="M"),"M",IF(AND('C5'!Z41='C5'!Z71,OR('C5'!Z41="X",'C5'!Z41="W",'C5'!Z41="Z")),UPPER('C5'!Z41),"")))</f>
        <v/>
      </c>
      <c r="J511" s="80" t="s">
        <v>383</v>
      </c>
      <c r="K511" s="187" t="str">
        <f>IF(AND(ISBLANK('C5'!Y101),$L$511&lt;&gt;"Z"),"",'C5'!Y101)</f>
        <v/>
      </c>
      <c r="L511" s="187" t="str">
        <f>IF(ISBLANK('C5'!Z101),"",'C5'!Z101)</f>
        <v/>
      </c>
      <c r="M511" s="77" t="str">
        <f t="shared" si="9"/>
        <v>OK</v>
      </c>
      <c r="N511" s="78"/>
    </row>
    <row r="512" spans="1:14" hidden="1">
      <c r="A512" s="79" t="s">
        <v>2589</v>
      </c>
      <c r="B512" s="185" t="s">
        <v>1546</v>
      </c>
      <c r="C512" s="186" t="s">
        <v>110</v>
      </c>
      <c r="D512" s="188" t="s">
        <v>1547</v>
      </c>
      <c r="E512" s="186" t="s">
        <v>383</v>
      </c>
      <c r="F512" s="186" t="s">
        <v>110</v>
      </c>
      <c r="G512" s="188" t="s">
        <v>701</v>
      </c>
      <c r="H512" s="187" t="str">
        <f>IF(OR(AND('C5'!Y42="",'C5'!Z42=""),AND('C5'!Y72="",'C5'!Z72=""),AND('C5'!Z42="X",'C5'!Z72="X"),OR('C5'!Z42="M",'C5'!Z72="M")),"",SUM('C5'!Y42,'C5'!Y72))</f>
        <v/>
      </c>
      <c r="I512" s="187" t="str">
        <f>IF(AND(AND('C5'!Z42="X",'C5'!Z72="X"),SUM('C5'!Y42,'C5'!Y72)=0,ISNUMBER('C5'!Y102)),"",IF(OR('C5'!Z42="M",'C5'!Z72="M"),"M",IF(AND('C5'!Z42='C5'!Z72,OR('C5'!Z42="X",'C5'!Z42="W",'C5'!Z42="Z")),UPPER('C5'!Z42),"")))</f>
        <v/>
      </c>
      <c r="J512" s="80" t="s">
        <v>383</v>
      </c>
      <c r="K512" s="187" t="str">
        <f>IF(AND(ISBLANK('C5'!Y102),$L$512&lt;&gt;"Z"),"",'C5'!Y102)</f>
        <v/>
      </c>
      <c r="L512" s="187" t="str">
        <f>IF(ISBLANK('C5'!Z102),"",'C5'!Z102)</f>
        <v/>
      </c>
      <c r="M512" s="77" t="str">
        <f t="shared" si="9"/>
        <v>OK</v>
      </c>
      <c r="N512" s="78"/>
    </row>
    <row r="513" spans="1:14" hidden="1">
      <c r="A513" s="79" t="s">
        <v>2589</v>
      </c>
      <c r="B513" s="185" t="s">
        <v>2692</v>
      </c>
      <c r="C513" s="186" t="s">
        <v>110</v>
      </c>
      <c r="D513" s="188" t="s">
        <v>2693</v>
      </c>
      <c r="E513" s="186" t="s">
        <v>383</v>
      </c>
      <c r="F513" s="186" t="s">
        <v>110</v>
      </c>
      <c r="G513" s="188" t="s">
        <v>841</v>
      </c>
      <c r="H513" s="187" t="str">
        <f>IF(OR(SUMPRODUCT(--('C5'!AB14:'C5'!AB41=""),--('C5'!AC14:'C5'!AC41=""))&gt;0,COUNTIF('C5'!AC14:'C5'!AC41,"M")&gt;0,COUNTIF('C5'!AC14:'C5'!AC41,"X")=28),"",SUM('C5'!AB14:'C5'!AB41))</f>
        <v/>
      </c>
      <c r="I513" s="187" t="str">
        <f>IF(AND(COUNTIF('C5'!AC14:'C5'!AC41,"X")=28,SUM('C5'!AB14:'C5'!AB41)=0,ISNUMBER('C5'!AB42)),"",IF(COUNTIF('C5'!AC14:'C5'!AC41,"M")&gt;0,"M",IF(AND(COUNTIF('C5'!AC14:'C5'!AC41,'C5'!AC14)=28,OR('C5'!AC14="X",'C5'!AC14="W",'C5'!AC14="Z")),UPPER('C5'!AC14),"")))</f>
        <v/>
      </c>
      <c r="J513" s="80" t="s">
        <v>383</v>
      </c>
      <c r="K513" s="187" t="str">
        <f>IF(AND(ISBLANK('C5'!AB42),$L$513&lt;&gt;"Z"),"",'C5'!AB42)</f>
        <v/>
      </c>
      <c r="L513" s="187" t="str">
        <f>IF(ISBLANK('C5'!AC42),"",'C5'!AC42)</f>
        <v/>
      </c>
      <c r="M513" s="77" t="str">
        <f t="shared" si="9"/>
        <v>OK</v>
      </c>
      <c r="N513" s="78"/>
    </row>
    <row r="514" spans="1:14" hidden="1">
      <c r="A514" s="79" t="s">
        <v>2589</v>
      </c>
      <c r="B514" s="185" t="s">
        <v>2694</v>
      </c>
      <c r="C514" s="186" t="s">
        <v>110</v>
      </c>
      <c r="D514" s="188" t="s">
        <v>2695</v>
      </c>
      <c r="E514" s="186" t="s">
        <v>383</v>
      </c>
      <c r="F514" s="186" t="s">
        <v>110</v>
      </c>
      <c r="G514" s="188" t="s">
        <v>2661</v>
      </c>
      <c r="H514" s="187" t="str">
        <f>IF(OR(SUMPRODUCT(--('C5'!AB44:'C5'!AB71=""),--('C5'!AC44:'C5'!AC71=""))&gt;0,COUNTIF('C5'!AC44:'C5'!AC71,"M")&gt;0,COUNTIF('C5'!AC44:'C5'!AC71,"X")=28),"",SUM('C5'!AB44:'C5'!AB71))</f>
        <v/>
      </c>
      <c r="I514" s="187" t="str">
        <f>IF(AND(COUNTIF('C5'!AC44:'C5'!AC71,"X")=28,SUM('C5'!AB44:'C5'!AB71)=0,ISNUMBER('C5'!AB72)),"",IF(COUNTIF('C5'!AC44:'C5'!AC71,"M")&gt;0,"M",IF(AND(COUNTIF('C5'!AC44:'C5'!AC71,'C5'!AC44)=28,OR('C5'!AC44="X",'C5'!AC44="W",'C5'!AC44="Z")),UPPER('C5'!AC44),"")))</f>
        <v/>
      </c>
      <c r="J514" s="80" t="s">
        <v>383</v>
      </c>
      <c r="K514" s="187" t="str">
        <f>IF(AND(ISBLANK('C5'!AB72),$L$514&lt;&gt;"Z"),"",'C5'!AB72)</f>
        <v/>
      </c>
      <c r="L514" s="187" t="str">
        <f>IF(ISBLANK('C5'!AC72),"",'C5'!AC72)</f>
        <v/>
      </c>
      <c r="M514" s="77" t="str">
        <f t="shared" si="9"/>
        <v>OK</v>
      </c>
      <c r="N514" s="78"/>
    </row>
    <row r="515" spans="1:14" hidden="1">
      <c r="A515" s="79" t="s">
        <v>2589</v>
      </c>
      <c r="B515" s="185" t="s">
        <v>2696</v>
      </c>
      <c r="C515" s="186" t="s">
        <v>110</v>
      </c>
      <c r="D515" s="188" t="s">
        <v>2697</v>
      </c>
      <c r="E515" s="186" t="s">
        <v>383</v>
      </c>
      <c r="F515" s="186" t="s">
        <v>110</v>
      </c>
      <c r="G515" s="188" t="s">
        <v>2698</v>
      </c>
      <c r="H515" s="187" t="str">
        <f>IF(OR(AND('C5'!AB14="",'C5'!AC14=""),AND('C5'!AB44="",'C5'!AC44=""),AND('C5'!AC14="X",'C5'!AC44="X"),OR('C5'!AC14="M",'C5'!AC44="M")),"",SUM('C5'!AB14,'C5'!AB44))</f>
        <v/>
      </c>
      <c r="I515" s="187" t="str">
        <f>IF(AND(AND('C5'!AC14="X",'C5'!AC44="X"),SUM('C5'!AB14,'C5'!AB44)=0,ISNUMBER('C5'!AB74)),"",IF(OR('C5'!AC14="M",'C5'!AC44="M"),"M",IF(AND('C5'!AC14='C5'!AC44,OR('C5'!AC14="X",'C5'!AC14="W",'C5'!AC14="Z")),UPPER('C5'!AC14),"")))</f>
        <v/>
      </c>
      <c r="J515" s="80" t="s">
        <v>383</v>
      </c>
      <c r="K515" s="187" t="str">
        <f>IF(AND(ISBLANK('C5'!AB74),$L$515&lt;&gt;"Z"),"",'C5'!AB74)</f>
        <v/>
      </c>
      <c r="L515" s="187" t="str">
        <f>IF(ISBLANK('C5'!AC74),"",'C5'!AC74)</f>
        <v/>
      </c>
      <c r="M515" s="77" t="str">
        <f t="shared" si="9"/>
        <v>OK</v>
      </c>
      <c r="N515" s="78"/>
    </row>
    <row r="516" spans="1:14" hidden="1">
      <c r="A516" s="79" t="s">
        <v>2589</v>
      </c>
      <c r="B516" s="185" t="s">
        <v>2699</v>
      </c>
      <c r="C516" s="186" t="s">
        <v>110</v>
      </c>
      <c r="D516" s="188" t="s">
        <v>2700</v>
      </c>
      <c r="E516" s="186" t="s">
        <v>383</v>
      </c>
      <c r="F516" s="186" t="s">
        <v>110</v>
      </c>
      <c r="G516" s="188" t="s">
        <v>2701</v>
      </c>
      <c r="H516" s="187" t="str">
        <f>IF(OR(AND('C5'!AB15="",'C5'!AC15=""),AND('C5'!AB45="",'C5'!AC45=""),AND('C5'!AC15="X",'C5'!AC45="X"),OR('C5'!AC15="M",'C5'!AC45="M")),"",SUM('C5'!AB15,'C5'!AB45))</f>
        <v/>
      </c>
      <c r="I516" s="187" t="str">
        <f>IF(AND(AND('C5'!AC15="X",'C5'!AC45="X"),SUM('C5'!AB15,'C5'!AB45)=0,ISNUMBER('C5'!AB75)),"",IF(OR('C5'!AC15="M",'C5'!AC45="M"),"M",IF(AND('C5'!AC15='C5'!AC45,OR('C5'!AC15="X",'C5'!AC15="W",'C5'!AC15="Z")),UPPER('C5'!AC15),"")))</f>
        <v/>
      </c>
      <c r="J516" s="80" t="s">
        <v>383</v>
      </c>
      <c r="K516" s="187" t="str">
        <f>IF(AND(ISBLANK('C5'!AB75),$L$516&lt;&gt;"Z"),"",'C5'!AB75)</f>
        <v/>
      </c>
      <c r="L516" s="187" t="str">
        <f>IF(ISBLANK('C5'!AC75),"",'C5'!AC75)</f>
        <v/>
      </c>
      <c r="M516" s="77" t="str">
        <f t="shared" si="9"/>
        <v>OK</v>
      </c>
      <c r="N516" s="78"/>
    </row>
    <row r="517" spans="1:14" hidden="1">
      <c r="A517" s="79" t="s">
        <v>2589</v>
      </c>
      <c r="B517" s="185" t="s">
        <v>2702</v>
      </c>
      <c r="C517" s="186" t="s">
        <v>110</v>
      </c>
      <c r="D517" s="188" t="s">
        <v>2703</v>
      </c>
      <c r="E517" s="186" t="s">
        <v>383</v>
      </c>
      <c r="F517" s="186" t="s">
        <v>110</v>
      </c>
      <c r="G517" s="188" t="s">
        <v>2704</v>
      </c>
      <c r="H517" s="187" t="str">
        <f>IF(OR(AND('C5'!AB16="",'C5'!AC16=""),AND('C5'!AB46="",'C5'!AC46=""),AND('C5'!AC16="X",'C5'!AC46="X"),OR('C5'!AC16="M",'C5'!AC46="M")),"",SUM('C5'!AB16,'C5'!AB46))</f>
        <v/>
      </c>
      <c r="I517" s="187" t="str">
        <f>IF(AND(AND('C5'!AC16="X",'C5'!AC46="X"),SUM('C5'!AB16,'C5'!AB46)=0,ISNUMBER('C5'!AB76)),"",IF(OR('C5'!AC16="M",'C5'!AC46="M"),"M",IF(AND('C5'!AC16='C5'!AC46,OR('C5'!AC16="X",'C5'!AC16="W",'C5'!AC16="Z")),UPPER('C5'!AC16),"")))</f>
        <v/>
      </c>
      <c r="J517" s="80" t="s">
        <v>383</v>
      </c>
      <c r="K517" s="187" t="str">
        <f>IF(AND(ISBLANK('C5'!AB76),$L$517&lt;&gt;"Z"),"",'C5'!AB76)</f>
        <v/>
      </c>
      <c r="L517" s="187" t="str">
        <f>IF(ISBLANK('C5'!AC76),"",'C5'!AC76)</f>
        <v/>
      </c>
      <c r="M517" s="77" t="str">
        <f t="shared" si="9"/>
        <v>OK</v>
      </c>
      <c r="N517" s="78"/>
    </row>
    <row r="518" spans="1:14" hidden="1">
      <c r="A518" s="79" t="s">
        <v>2589</v>
      </c>
      <c r="B518" s="185" t="s">
        <v>2705</v>
      </c>
      <c r="C518" s="186" t="s">
        <v>110</v>
      </c>
      <c r="D518" s="188" t="s">
        <v>2706</v>
      </c>
      <c r="E518" s="186" t="s">
        <v>383</v>
      </c>
      <c r="F518" s="186" t="s">
        <v>110</v>
      </c>
      <c r="G518" s="188" t="s">
        <v>2707</v>
      </c>
      <c r="H518" s="187" t="str">
        <f>IF(OR(AND('C5'!AB17="",'C5'!AC17=""),AND('C5'!AB47="",'C5'!AC47=""),AND('C5'!AC17="X",'C5'!AC47="X"),OR('C5'!AC17="M",'C5'!AC47="M")),"",SUM('C5'!AB17,'C5'!AB47))</f>
        <v/>
      </c>
      <c r="I518" s="187" t="str">
        <f>IF(AND(AND('C5'!AC17="X",'C5'!AC47="X"),SUM('C5'!AB17,'C5'!AB47)=0,ISNUMBER('C5'!AB77)),"",IF(OR('C5'!AC17="M",'C5'!AC47="M"),"M",IF(AND('C5'!AC17='C5'!AC47,OR('C5'!AC17="X",'C5'!AC17="W",'C5'!AC17="Z")),UPPER('C5'!AC17),"")))</f>
        <v/>
      </c>
      <c r="J518" s="80" t="s">
        <v>383</v>
      </c>
      <c r="K518" s="187" t="str">
        <f>IF(AND(ISBLANK('C5'!AB77),$L$518&lt;&gt;"Z"),"",'C5'!AB77)</f>
        <v/>
      </c>
      <c r="L518" s="187" t="str">
        <f>IF(ISBLANK('C5'!AC77),"",'C5'!AC77)</f>
        <v/>
      </c>
      <c r="M518" s="77" t="str">
        <f t="shared" si="9"/>
        <v>OK</v>
      </c>
      <c r="N518" s="78"/>
    </row>
    <row r="519" spans="1:14" hidden="1">
      <c r="A519" s="79" t="s">
        <v>2589</v>
      </c>
      <c r="B519" s="185" t="s">
        <v>2708</v>
      </c>
      <c r="C519" s="186" t="s">
        <v>110</v>
      </c>
      <c r="D519" s="188" t="s">
        <v>2709</v>
      </c>
      <c r="E519" s="186" t="s">
        <v>383</v>
      </c>
      <c r="F519" s="186" t="s">
        <v>110</v>
      </c>
      <c r="G519" s="188" t="s">
        <v>2710</v>
      </c>
      <c r="H519" s="187" t="str">
        <f>IF(OR(AND('C5'!AB18="",'C5'!AC18=""),AND('C5'!AB48="",'C5'!AC48=""),AND('C5'!AC18="X",'C5'!AC48="X"),OR('C5'!AC18="M",'C5'!AC48="M")),"",SUM('C5'!AB18,'C5'!AB48))</f>
        <v/>
      </c>
      <c r="I519" s="187" t="str">
        <f>IF(AND(AND('C5'!AC18="X",'C5'!AC48="X"),SUM('C5'!AB18,'C5'!AB48)=0,ISNUMBER('C5'!AB78)),"",IF(OR('C5'!AC18="M",'C5'!AC48="M"),"M",IF(AND('C5'!AC18='C5'!AC48,OR('C5'!AC18="X",'C5'!AC18="W",'C5'!AC18="Z")),UPPER('C5'!AC18),"")))</f>
        <v/>
      </c>
      <c r="J519" s="80" t="s">
        <v>383</v>
      </c>
      <c r="K519" s="187" t="str">
        <f>IF(AND(ISBLANK('C5'!AB78),$L$519&lt;&gt;"Z"),"",'C5'!AB78)</f>
        <v/>
      </c>
      <c r="L519" s="187" t="str">
        <f>IF(ISBLANK('C5'!AC78),"",'C5'!AC78)</f>
        <v/>
      </c>
      <c r="M519" s="77" t="str">
        <f t="shared" si="9"/>
        <v>OK</v>
      </c>
      <c r="N519" s="78"/>
    </row>
    <row r="520" spans="1:14" hidden="1">
      <c r="A520" s="79" t="s">
        <v>2589</v>
      </c>
      <c r="B520" s="185" t="s">
        <v>2711</v>
      </c>
      <c r="C520" s="186" t="s">
        <v>110</v>
      </c>
      <c r="D520" s="188" t="s">
        <v>2712</v>
      </c>
      <c r="E520" s="186" t="s">
        <v>383</v>
      </c>
      <c r="F520" s="186" t="s">
        <v>110</v>
      </c>
      <c r="G520" s="188" t="s">
        <v>2713</v>
      </c>
      <c r="H520" s="187" t="str">
        <f>IF(OR(AND('C5'!AB19="",'C5'!AC19=""),AND('C5'!AB49="",'C5'!AC49=""),AND('C5'!AC19="X",'C5'!AC49="X"),OR('C5'!AC19="M",'C5'!AC49="M")),"",SUM('C5'!AB19,'C5'!AB49))</f>
        <v/>
      </c>
      <c r="I520" s="187" t="str">
        <f>IF(AND(AND('C5'!AC19="X",'C5'!AC49="X"),SUM('C5'!AB19,'C5'!AB49)=0,ISNUMBER('C5'!AB79)),"",IF(OR('C5'!AC19="M",'C5'!AC49="M"),"M",IF(AND('C5'!AC19='C5'!AC49,OR('C5'!AC19="X",'C5'!AC19="W",'C5'!AC19="Z")),UPPER('C5'!AC19),"")))</f>
        <v/>
      </c>
      <c r="J520" s="80" t="s">
        <v>383</v>
      </c>
      <c r="K520" s="187" t="str">
        <f>IF(AND(ISBLANK('C5'!AB79),$L$520&lt;&gt;"Z"),"",'C5'!AB79)</f>
        <v/>
      </c>
      <c r="L520" s="187" t="str">
        <f>IF(ISBLANK('C5'!AC79),"",'C5'!AC79)</f>
        <v/>
      </c>
      <c r="M520" s="77" t="str">
        <f t="shared" si="9"/>
        <v>OK</v>
      </c>
      <c r="N520" s="78"/>
    </row>
    <row r="521" spans="1:14" hidden="1">
      <c r="A521" s="79" t="s">
        <v>2589</v>
      </c>
      <c r="B521" s="185" t="s">
        <v>2714</v>
      </c>
      <c r="C521" s="186" t="s">
        <v>110</v>
      </c>
      <c r="D521" s="188" t="s">
        <v>2715</v>
      </c>
      <c r="E521" s="186" t="s">
        <v>383</v>
      </c>
      <c r="F521" s="186" t="s">
        <v>110</v>
      </c>
      <c r="G521" s="188" t="s">
        <v>2716</v>
      </c>
      <c r="H521" s="187" t="str">
        <f>IF(OR(AND('C5'!AB20="",'C5'!AC20=""),AND('C5'!AB50="",'C5'!AC50=""),AND('C5'!AC20="X",'C5'!AC50="X"),OR('C5'!AC20="M",'C5'!AC50="M")),"",SUM('C5'!AB20,'C5'!AB50))</f>
        <v/>
      </c>
      <c r="I521" s="187" t="str">
        <f>IF(AND(AND('C5'!AC20="X",'C5'!AC50="X"),SUM('C5'!AB20,'C5'!AB50)=0,ISNUMBER('C5'!AB80)),"",IF(OR('C5'!AC20="M",'C5'!AC50="M"),"M",IF(AND('C5'!AC20='C5'!AC50,OR('C5'!AC20="X",'C5'!AC20="W",'C5'!AC20="Z")),UPPER('C5'!AC20),"")))</f>
        <v/>
      </c>
      <c r="J521" s="80" t="s">
        <v>383</v>
      </c>
      <c r="K521" s="187" t="str">
        <f>IF(AND(ISBLANK('C5'!AB80),$L$521&lt;&gt;"Z"),"",'C5'!AB80)</f>
        <v/>
      </c>
      <c r="L521" s="187" t="str">
        <f>IF(ISBLANK('C5'!AC80),"",'C5'!AC80)</f>
        <v/>
      </c>
      <c r="M521" s="77" t="str">
        <f t="shared" si="9"/>
        <v>OK</v>
      </c>
      <c r="N521" s="78"/>
    </row>
    <row r="522" spans="1:14" hidden="1">
      <c r="A522" s="79" t="s">
        <v>2589</v>
      </c>
      <c r="B522" s="185" t="s">
        <v>2717</v>
      </c>
      <c r="C522" s="186" t="s">
        <v>110</v>
      </c>
      <c r="D522" s="188" t="s">
        <v>2718</v>
      </c>
      <c r="E522" s="186" t="s">
        <v>383</v>
      </c>
      <c r="F522" s="186" t="s">
        <v>110</v>
      </c>
      <c r="G522" s="188" t="s">
        <v>2719</v>
      </c>
      <c r="H522" s="187" t="str">
        <f>IF(OR(AND('C5'!AB21="",'C5'!AC21=""),AND('C5'!AB51="",'C5'!AC51=""),AND('C5'!AC21="X",'C5'!AC51="X"),OR('C5'!AC21="M",'C5'!AC51="M")),"",SUM('C5'!AB21,'C5'!AB51))</f>
        <v/>
      </c>
      <c r="I522" s="187" t="str">
        <f>IF(AND(AND('C5'!AC21="X",'C5'!AC51="X"),SUM('C5'!AB21,'C5'!AB51)=0,ISNUMBER('C5'!AB81)),"",IF(OR('C5'!AC21="M",'C5'!AC51="M"),"M",IF(AND('C5'!AC21='C5'!AC51,OR('C5'!AC21="X",'C5'!AC21="W",'C5'!AC21="Z")),UPPER('C5'!AC21),"")))</f>
        <v/>
      </c>
      <c r="J522" s="80" t="s">
        <v>383</v>
      </c>
      <c r="K522" s="187" t="str">
        <f>IF(AND(ISBLANK('C5'!AB81),$L$522&lt;&gt;"Z"),"",'C5'!AB81)</f>
        <v/>
      </c>
      <c r="L522" s="187" t="str">
        <f>IF(ISBLANK('C5'!AC81),"",'C5'!AC81)</f>
        <v/>
      </c>
      <c r="M522" s="77" t="str">
        <f t="shared" si="9"/>
        <v>OK</v>
      </c>
      <c r="N522" s="78"/>
    </row>
    <row r="523" spans="1:14" hidden="1">
      <c r="A523" s="79" t="s">
        <v>2589</v>
      </c>
      <c r="B523" s="185" t="s">
        <v>2720</v>
      </c>
      <c r="C523" s="186" t="s">
        <v>110</v>
      </c>
      <c r="D523" s="188" t="s">
        <v>2721</v>
      </c>
      <c r="E523" s="186" t="s">
        <v>383</v>
      </c>
      <c r="F523" s="186" t="s">
        <v>110</v>
      </c>
      <c r="G523" s="188" t="s">
        <v>2722</v>
      </c>
      <c r="H523" s="187" t="str">
        <f>IF(OR(AND('C5'!AB22="",'C5'!AC22=""),AND('C5'!AB52="",'C5'!AC52=""),AND('C5'!AC22="X",'C5'!AC52="X"),OR('C5'!AC22="M",'C5'!AC52="M")),"",SUM('C5'!AB22,'C5'!AB52))</f>
        <v/>
      </c>
      <c r="I523" s="187" t="str">
        <f>IF(AND(AND('C5'!AC22="X",'C5'!AC52="X"),SUM('C5'!AB22,'C5'!AB52)=0,ISNUMBER('C5'!AB82)),"",IF(OR('C5'!AC22="M",'C5'!AC52="M"),"M",IF(AND('C5'!AC22='C5'!AC52,OR('C5'!AC22="X",'C5'!AC22="W",'C5'!AC22="Z")),UPPER('C5'!AC22),"")))</f>
        <v/>
      </c>
      <c r="J523" s="80" t="s">
        <v>383</v>
      </c>
      <c r="K523" s="187" t="str">
        <f>IF(AND(ISBLANK('C5'!AB82),$L$523&lt;&gt;"Z"),"",'C5'!AB82)</f>
        <v/>
      </c>
      <c r="L523" s="187" t="str">
        <f>IF(ISBLANK('C5'!AC82),"",'C5'!AC82)</f>
        <v/>
      </c>
      <c r="M523" s="77" t="str">
        <f t="shared" si="9"/>
        <v>OK</v>
      </c>
      <c r="N523" s="78"/>
    </row>
    <row r="524" spans="1:14" hidden="1">
      <c r="A524" s="79" t="s">
        <v>2589</v>
      </c>
      <c r="B524" s="185" t="s">
        <v>2723</v>
      </c>
      <c r="C524" s="186" t="s">
        <v>110</v>
      </c>
      <c r="D524" s="188" t="s">
        <v>2724</v>
      </c>
      <c r="E524" s="186" t="s">
        <v>383</v>
      </c>
      <c r="F524" s="186" t="s">
        <v>110</v>
      </c>
      <c r="G524" s="188" t="s">
        <v>2725</v>
      </c>
      <c r="H524" s="187" t="str">
        <f>IF(OR(AND('C5'!AB23="",'C5'!AC23=""),AND('C5'!AB53="",'C5'!AC53=""),AND('C5'!AC23="X",'C5'!AC53="X"),OR('C5'!AC23="M",'C5'!AC53="M")),"",SUM('C5'!AB23,'C5'!AB53))</f>
        <v/>
      </c>
      <c r="I524" s="187" t="str">
        <f>IF(AND(AND('C5'!AC23="X",'C5'!AC53="X"),SUM('C5'!AB23,'C5'!AB53)=0,ISNUMBER('C5'!AB83)),"",IF(OR('C5'!AC23="M",'C5'!AC53="M"),"M",IF(AND('C5'!AC23='C5'!AC53,OR('C5'!AC23="X",'C5'!AC23="W",'C5'!AC23="Z")),UPPER('C5'!AC23),"")))</f>
        <v/>
      </c>
      <c r="J524" s="80" t="s">
        <v>383</v>
      </c>
      <c r="K524" s="187" t="str">
        <f>IF(AND(ISBLANK('C5'!AB83),$L$524&lt;&gt;"Z"),"",'C5'!AB83)</f>
        <v/>
      </c>
      <c r="L524" s="187" t="str">
        <f>IF(ISBLANK('C5'!AC83),"",'C5'!AC83)</f>
        <v/>
      </c>
      <c r="M524" s="77" t="str">
        <f t="shared" si="9"/>
        <v>OK</v>
      </c>
      <c r="N524" s="78"/>
    </row>
    <row r="525" spans="1:14" hidden="1">
      <c r="A525" s="79" t="s">
        <v>2589</v>
      </c>
      <c r="B525" s="185" t="s">
        <v>2726</v>
      </c>
      <c r="C525" s="186" t="s">
        <v>110</v>
      </c>
      <c r="D525" s="188" t="s">
        <v>2727</v>
      </c>
      <c r="E525" s="186" t="s">
        <v>383</v>
      </c>
      <c r="F525" s="186" t="s">
        <v>110</v>
      </c>
      <c r="G525" s="188" t="s">
        <v>2728</v>
      </c>
      <c r="H525" s="187" t="str">
        <f>IF(OR(AND('C5'!AB24="",'C5'!AC24=""),AND('C5'!AB54="",'C5'!AC54=""),AND('C5'!AC24="X",'C5'!AC54="X"),OR('C5'!AC24="M",'C5'!AC54="M")),"",SUM('C5'!AB24,'C5'!AB54))</f>
        <v/>
      </c>
      <c r="I525" s="187" t="str">
        <f>IF(AND(AND('C5'!AC24="X",'C5'!AC54="X"),SUM('C5'!AB24,'C5'!AB54)=0,ISNUMBER('C5'!AB84)),"",IF(OR('C5'!AC24="M",'C5'!AC54="M"),"M",IF(AND('C5'!AC24='C5'!AC54,OR('C5'!AC24="X",'C5'!AC24="W",'C5'!AC24="Z")),UPPER('C5'!AC24),"")))</f>
        <v/>
      </c>
      <c r="J525" s="80" t="s">
        <v>383</v>
      </c>
      <c r="K525" s="187" t="str">
        <f>IF(AND(ISBLANK('C5'!AB84),$L$525&lt;&gt;"Z"),"",'C5'!AB84)</f>
        <v/>
      </c>
      <c r="L525" s="187" t="str">
        <f>IF(ISBLANK('C5'!AC84),"",'C5'!AC84)</f>
        <v/>
      </c>
      <c r="M525" s="77" t="str">
        <f t="shared" si="9"/>
        <v>OK</v>
      </c>
      <c r="N525" s="78"/>
    </row>
    <row r="526" spans="1:14" hidden="1">
      <c r="A526" s="79" t="s">
        <v>2589</v>
      </c>
      <c r="B526" s="185" t="s">
        <v>2729</v>
      </c>
      <c r="C526" s="186" t="s">
        <v>110</v>
      </c>
      <c r="D526" s="188" t="s">
        <v>2730</v>
      </c>
      <c r="E526" s="186" t="s">
        <v>383</v>
      </c>
      <c r="F526" s="186" t="s">
        <v>110</v>
      </c>
      <c r="G526" s="188" t="s">
        <v>2731</v>
      </c>
      <c r="H526" s="187" t="str">
        <f>IF(OR(AND('C5'!AB25="",'C5'!AC25=""),AND('C5'!AB55="",'C5'!AC55=""),AND('C5'!AC25="X",'C5'!AC55="X"),OR('C5'!AC25="M",'C5'!AC55="M")),"",SUM('C5'!AB25,'C5'!AB55))</f>
        <v/>
      </c>
      <c r="I526" s="187" t="str">
        <f>IF(AND(AND('C5'!AC25="X",'C5'!AC55="X"),SUM('C5'!AB25,'C5'!AB55)=0,ISNUMBER('C5'!AB85)),"",IF(OR('C5'!AC25="M",'C5'!AC55="M"),"M",IF(AND('C5'!AC25='C5'!AC55,OR('C5'!AC25="X",'C5'!AC25="W",'C5'!AC25="Z")),UPPER('C5'!AC25),"")))</f>
        <v/>
      </c>
      <c r="J526" s="80" t="s">
        <v>383</v>
      </c>
      <c r="K526" s="187" t="str">
        <f>IF(AND(ISBLANK('C5'!AB85),$L$526&lt;&gt;"Z"),"",'C5'!AB85)</f>
        <v/>
      </c>
      <c r="L526" s="187" t="str">
        <f>IF(ISBLANK('C5'!AC85),"",'C5'!AC85)</f>
        <v/>
      </c>
      <c r="M526" s="77" t="str">
        <f t="shared" si="9"/>
        <v>OK</v>
      </c>
      <c r="N526" s="78"/>
    </row>
    <row r="527" spans="1:14" hidden="1">
      <c r="A527" s="79" t="s">
        <v>2589</v>
      </c>
      <c r="B527" s="185" t="s">
        <v>2732</v>
      </c>
      <c r="C527" s="186" t="s">
        <v>110</v>
      </c>
      <c r="D527" s="188" t="s">
        <v>2733</v>
      </c>
      <c r="E527" s="186" t="s">
        <v>383</v>
      </c>
      <c r="F527" s="186" t="s">
        <v>110</v>
      </c>
      <c r="G527" s="188" t="s">
        <v>2734</v>
      </c>
      <c r="H527" s="187" t="str">
        <f>IF(OR(AND('C5'!AB26="",'C5'!AC26=""),AND('C5'!AB56="",'C5'!AC56=""),AND('C5'!AC26="X",'C5'!AC56="X"),OR('C5'!AC26="M",'C5'!AC56="M")),"",SUM('C5'!AB26,'C5'!AB56))</f>
        <v/>
      </c>
      <c r="I527" s="187" t="str">
        <f>IF(AND(AND('C5'!AC26="X",'C5'!AC56="X"),SUM('C5'!AB26,'C5'!AB56)=0,ISNUMBER('C5'!AB86)),"",IF(OR('C5'!AC26="M",'C5'!AC56="M"),"M",IF(AND('C5'!AC26='C5'!AC56,OR('C5'!AC26="X",'C5'!AC26="W",'C5'!AC26="Z")),UPPER('C5'!AC26),"")))</f>
        <v/>
      </c>
      <c r="J527" s="80" t="s">
        <v>383</v>
      </c>
      <c r="K527" s="187" t="str">
        <f>IF(AND(ISBLANK('C5'!AB86),$L$527&lt;&gt;"Z"),"",'C5'!AB86)</f>
        <v/>
      </c>
      <c r="L527" s="187" t="str">
        <f>IF(ISBLANK('C5'!AC86),"",'C5'!AC86)</f>
        <v/>
      </c>
      <c r="M527" s="77" t="str">
        <f t="shared" si="9"/>
        <v>OK</v>
      </c>
      <c r="N527" s="78"/>
    </row>
    <row r="528" spans="1:14" hidden="1">
      <c r="A528" s="79" t="s">
        <v>2589</v>
      </c>
      <c r="B528" s="185" t="s">
        <v>2735</v>
      </c>
      <c r="C528" s="186" t="s">
        <v>110</v>
      </c>
      <c r="D528" s="188" t="s">
        <v>2736</v>
      </c>
      <c r="E528" s="186" t="s">
        <v>383</v>
      </c>
      <c r="F528" s="186" t="s">
        <v>110</v>
      </c>
      <c r="G528" s="188" t="s">
        <v>2737</v>
      </c>
      <c r="H528" s="187" t="str">
        <f>IF(OR(AND('C5'!AB27="",'C5'!AC27=""),AND('C5'!AB57="",'C5'!AC57=""),AND('C5'!AC27="X",'C5'!AC57="X"),OR('C5'!AC27="M",'C5'!AC57="M")),"",SUM('C5'!AB27,'C5'!AB57))</f>
        <v/>
      </c>
      <c r="I528" s="187" t="str">
        <f>IF(AND(AND('C5'!AC27="X",'C5'!AC57="X"),SUM('C5'!AB27,'C5'!AB57)=0,ISNUMBER('C5'!AB87)),"",IF(OR('C5'!AC27="M",'C5'!AC57="M"),"M",IF(AND('C5'!AC27='C5'!AC57,OR('C5'!AC27="X",'C5'!AC27="W",'C5'!AC27="Z")),UPPER('C5'!AC27),"")))</f>
        <v/>
      </c>
      <c r="J528" s="80" t="s">
        <v>383</v>
      </c>
      <c r="K528" s="187" t="str">
        <f>IF(AND(ISBLANK('C5'!AB87),$L$528&lt;&gt;"Z"),"",'C5'!AB87)</f>
        <v/>
      </c>
      <c r="L528" s="187" t="str">
        <f>IF(ISBLANK('C5'!AC87),"",'C5'!AC87)</f>
        <v/>
      </c>
      <c r="M528" s="77" t="str">
        <f t="shared" si="9"/>
        <v>OK</v>
      </c>
      <c r="N528" s="78"/>
    </row>
    <row r="529" spans="1:14" hidden="1">
      <c r="A529" s="79" t="s">
        <v>2589</v>
      </c>
      <c r="B529" s="185" t="s">
        <v>2738</v>
      </c>
      <c r="C529" s="186" t="s">
        <v>110</v>
      </c>
      <c r="D529" s="188" t="s">
        <v>2739</v>
      </c>
      <c r="E529" s="186" t="s">
        <v>383</v>
      </c>
      <c r="F529" s="186" t="s">
        <v>110</v>
      </c>
      <c r="G529" s="188" t="s">
        <v>2740</v>
      </c>
      <c r="H529" s="187" t="str">
        <f>IF(OR(AND('C5'!AB28="",'C5'!AC28=""),AND('C5'!AB58="",'C5'!AC58=""),AND('C5'!AC28="X",'C5'!AC58="X"),OR('C5'!AC28="M",'C5'!AC58="M")),"",SUM('C5'!AB28,'C5'!AB58))</f>
        <v/>
      </c>
      <c r="I529" s="187" t="str">
        <f>IF(AND(AND('C5'!AC28="X",'C5'!AC58="X"),SUM('C5'!AB28,'C5'!AB58)=0,ISNUMBER('C5'!AB88)),"",IF(OR('C5'!AC28="M",'C5'!AC58="M"),"M",IF(AND('C5'!AC28='C5'!AC58,OR('C5'!AC28="X",'C5'!AC28="W",'C5'!AC28="Z")),UPPER('C5'!AC28),"")))</f>
        <v/>
      </c>
      <c r="J529" s="80" t="s">
        <v>383</v>
      </c>
      <c r="K529" s="187" t="str">
        <f>IF(AND(ISBLANK('C5'!AB88),$L$529&lt;&gt;"Z"),"",'C5'!AB88)</f>
        <v/>
      </c>
      <c r="L529" s="187" t="str">
        <f>IF(ISBLANK('C5'!AC88),"",'C5'!AC88)</f>
        <v/>
      </c>
      <c r="M529" s="77" t="str">
        <f t="shared" si="9"/>
        <v>OK</v>
      </c>
      <c r="N529" s="78"/>
    </row>
    <row r="530" spans="1:14" hidden="1">
      <c r="A530" s="79" t="s">
        <v>2589</v>
      </c>
      <c r="B530" s="185" t="s">
        <v>2741</v>
      </c>
      <c r="C530" s="186" t="s">
        <v>110</v>
      </c>
      <c r="D530" s="188" t="s">
        <v>2742</v>
      </c>
      <c r="E530" s="186" t="s">
        <v>383</v>
      </c>
      <c r="F530" s="186" t="s">
        <v>110</v>
      </c>
      <c r="G530" s="188" t="s">
        <v>2743</v>
      </c>
      <c r="H530" s="187" t="str">
        <f>IF(OR(AND('C5'!AB29="",'C5'!AC29=""),AND('C5'!AB59="",'C5'!AC59=""),AND('C5'!AC29="X",'C5'!AC59="X"),OR('C5'!AC29="M",'C5'!AC59="M")),"",SUM('C5'!AB29,'C5'!AB59))</f>
        <v/>
      </c>
      <c r="I530" s="187" t="str">
        <f>IF(AND(AND('C5'!AC29="X",'C5'!AC59="X"),SUM('C5'!AB29,'C5'!AB59)=0,ISNUMBER('C5'!AB89)),"",IF(OR('C5'!AC29="M",'C5'!AC59="M"),"M",IF(AND('C5'!AC29='C5'!AC59,OR('C5'!AC29="X",'C5'!AC29="W",'C5'!AC29="Z")),UPPER('C5'!AC29),"")))</f>
        <v/>
      </c>
      <c r="J530" s="80" t="s">
        <v>383</v>
      </c>
      <c r="K530" s="187" t="str">
        <f>IF(AND(ISBLANK('C5'!AB89),$L$530&lt;&gt;"Z"),"",'C5'!AB89)</f>
        <v/>
      </c>
      <c r="L530" s="187" t="str">
        <f>IF(ISBLANK('C5'!AC89),"",'C5'!AC89)</f>
        <v/>
      </c>
      <c r="M530" s="77" t="str">
        <f t="shared" si="9"/>
        <v>OK</v>
      </c>
      <c r="N530" s="78"/>
    </row>
    <row r="531" spans="1:14" hidden="1">
      <c r="A531" s="79" t="s">
        <v>2589</v>
      </c>
      <c r="B531" s="185" t="s">
        <v>2744</v>
      </c>
      <c r="C531" s="186" t="s">
        <v>110</v>
      </c>
      <c r="D531" s="188" t="s">
        <v>2745</v>
      </c>
      <c r="E531" s="186" t="s">
        <v>383</v>
      </c>
      <c r="F531" s="186" t="s">
        <v>110</v>
      </c>
      <c r="G531" s="188" t="s">
        <v>2746</v>
      </c>
      <c r="H531" s="187" t="str">
        <f>IF(OR(AND('C5'!AB30="",'C5'!AC30=""),AND('C5'!AB60="",'C5'!AC60=""),AND('C5'!AC30="X",'C5'!AC60="X"),OR('C5'!AC30="M",'C5'!AC60="M")),"",SUM('C5'!AB30,'C5'!AB60))</f>
        <v/>
      </c>
      <c r="I531" s="187" t="str">
        <f>IF(AND(AND('C5'!AC30="X",'C5'!AC60="X"),SUM('C5'!AB30,'C5'!AB60)=0,ISNUMBER('C5'!AB90)),"",IF(OR('C5'!AC30="M",'C5'!AC60="M"),"M",IF(AND('C5'!AC30='C5'!AC60,OR('C5'!AC30="X",'C5'!AC30="W",'C5'!AC30="Z")),UPPER('C5'!AC30),"")))</f>
        <v/>
      </c>
      <c r="J531" s="80" t="s">
        <v>383</v>
      </c>
      <c r="K531" s="187" t="str">
        <f>IF(AND(ISBLANK('C5'!AB90),$L$531&lt;&gt;"Z"),"",'C5'!AB90)</f>
        <v/>
      </c>
      <c r="L531" s="187" t="str">
        <f>IF(ISBLANK('C5'!AC90),"",'C5'!AC90)</f>
        <v/>
      </c>
      <c r="M531" s="77" t="str">
        <f t="shared" si="9"/>
        <v>OK</v>
      </c>
      <c r="N531" s="78"/>
    </row>
    <row r="532" spans="1:14" hidden="1">
      <c r="A532" s="79" t="s">
        <v>2589</v>
      </c>
      <c r="B532" s="185" t="s">
        <v>2747</v>
      </c>
      <c r="C532" s="186" t="s">
        <v>110</v>
      </c>
      <c r="D532" s="188" t="s">
        <v>2748</v>
      </c>
      <c r="E532" s="186" t="s">
        <v>383</v>
      </c>
      <c r="F532" s="186" t="s">
        <v>110</v>
      </c>
      <c r="G532" s="188" t="s">
        <v>2749</v>
      </c>
      <c r="H532" s="187" t="str">
        <f>IF(OR(AND('C5'!AB31="",'C5'!AC31=""),AND('C5'!AB61="",'C5'!AC61=""),AND('C5'!AC31="X",'C5'!AC61="X"),OR('C5'!AC31="M",'C5'!AC61="M")),"",SUM('C5'!AB31,'C5'!AB61))</f>
        <v/>
      </c>
      <c r="I532" s="187" t="str">
        <f>IF(AND(AND('C5'!AC31="X",'C5'!AC61="X"),SUM('C5'!AB31,'C5'!AB61)=0,ISNUMBER('C5'!AB91)),"",IF(OR('C5'!AC31="M",'C5'!AC61="M"),"M",IF(AND('C5'!AC31='C5'!AC61,OR('C5'!AC31="X",'C5'!AC31="W",'C5'!AC31="Z")),UPPER('C5'!AC31),"")))</f>
        <v/>
      </c>
      <c r="J532" s="80" t="s">
        <v>383</v>
      </c>
      <c r="K532" s="187" t="str">
        <f>IF(AND(ISBLANK('C5'!AB91),$L$532&lt;&gt;"Z"),"",'C5'!AB91)</f>
        <v/>
      </c>
      <c r="L532" s="187" t="str">
        <f>IF(ISBLANK('C5'!AC91),"",'C5'!AC91)</f>
        <v/>
      </c>
      <c r="M532" s="77" t="str">
        <f t="shared" si="9"/>
        <v>OK</v>
      </c>
      <c r="N532" s="78"/>
    </row>
    <row r="533" spans="1:14" hidden="1">
      <c r="A533" s="79" t="s">
        <v>2589</v>
      </c>
      <c r="B533" s="185" t="s">
        <v>2750</v>
      </c>
      <c r="C533" s="186" t="s">
        <v>110</v>
      </c>
      <c r="D533" s="188" t="s">
        <v>2751</v>
      </c>
      <c r="E533" s="186" t="s">
        <v>383</v>
      </c>
      <c r="F533" s="186" t="s">
        <v>110</v>
      </c>
      <c r="G533" s="188" t="s">
        <v>2752</v>
      </c>
      <c r="H533" s="187" t="str">
        <f>IF(OR(AND('C5'!AB32="",'C5'!AC32=""),AND('C5'!AB62="",'C5'!AC62=""),AND('C5'!AC32="X",'C5'!AC62="X"),OR('C5'!AC32="M",'C5'!AC62="M")),"",SUM('C5'!AB32,'C5'!AB62))</f>
        <v/>
      </c>
      <c r="I533" s="187" t="str">
        <f>IF(AND(AND('C5'!AC32="X",'C5'!AC62="X"),SUM('C5'!AB32,'C5'!AB62)=0,ISNUMBER('C5'!AB92)),"",IF(OR('C5'!AC32="M",'C5'!AC62="M"),"M",IF(AND('C5'!AC32='C5'!AC62,OR('C5'!AC32="X",'C5'!AC32="W",'C5'!AC32="Z")),UPPER('C5'!AC32),"")))</f>
        <v/>
      </c>
      <c r="J533" s="80" t="s">
        <v>383</v>
      </c>
      <c r="K533" s="187" t="str">
        <f>IF(AND(ISBLANK('C5'!AB92),$L$533&lt;&gt;"Z"),"",'C5'!AB92)</f>
        <v/>
      </c>
      <c r="L533" s="187" t="str">
        <f>IF(ISBLANK('C5'!AC92),"",'C5'!AC92)</f>
        <v/>
      </c>
      <c r="M533" s="77" t="str">
        <f t="shared" si="9"/>
        <v>OK</v>
      </c>
      <c r="N533" s="78"/>
    </row>
    <row r="534" spans="1:14" hidden="1">
      <c r="A534" s="79" t="s">
        <v>2589</v>
      </c>
      <c r="B534" s="185" t="s">
        <v>2753</v>
      </c>
      <c r="C534" s="186" t="s">
        <v>110</v>
      </c>
      <c r="D534" s="188" t="s">
        <v>2754</v>
      </c>
      <c r="E534" s="186" t="s">
        <v>383</v>
      </c>
      <c r="F534" s="186" t="s">
        <v>110</v>
      </c>
      <c r="G534" s="188" t="s">
        <v>2755</v>
      </c>
      <c r="H534" s="187" t="str">
        <f>IF(OR(AND('C5'!AB33="",'C5'!AC33=""),AND('C5'!AB63="",'C5'!AC63=""),AND('C5'!AC33="X",'C5'!AC63="X"),OR('C5'!AC33="M",'C5'!AC63="M")),"",SUM('C5'!AB33,'C5'!AB63))</f>
        <v/>
      </c>
      <c r="I534" s="187" t="str">
        <f>IF(AND(AND('C5'!AC33="X",'C5'!AC63="X"),SUM('C5'!AB33,'C5'!AB63)=0,ISNUMBER('C5'!AB93)),"",IF(OR('C5'!AC33="M",'C5'!AC63="M"),"M",IF(AND('C5'!AC33='C5'!AC63,OR('C5'!AC33="X",'C5'!AC33="W",'C5'!AC33="Z")),UPPER('C5'!AC33),"")))</f>
        <v/>
      </c>
      <c r="J534" s="80" t="s">
        <v>383</v>
      </c>
      <c r="K534" s="187" t="str">
        <f>IF(AND(ISBLANK('C5'!AB93),$L$534&lt;&gt;"Z"),"",'C5'!AB93)</f>
        <v/>
      </c>
      <c r="L534" s="187" t="str">
        <f>IF(ISBLANK('C5'!AC93),"",'C5'!AC93)</f>
        <v/>
      </c>
      <c r="M534" s="77" t="str">
        <f t="shared" si="9"/>
        <v>OK</v>
      </c>
      <c r="N534" s="78"/>
    </row>
    <row r="535" spans="1:14" hidden="1">
      <c r="A535" s="79" t="s">
        <v>2589</v>
      </c>
      <c r="B535" s="185" t="s">
        <v>2756</v>
      </c>
      <c r="C535" s="186" t="s">
        <v>110</v>
      </c>
      <c r="D535" s="188" t="s">
        <v>2757</v>
      </c>
      <c r="E535" s="186" t="s">
        <v>383</v>
      </c>
      <c r="F535" s="186" t="s">
        <v>110</v>
      </c>
      <c r="G535" s="188" t="s">
        <v>2758</v>
      </c>
      <c r="H535" s="187" t="str">
        <f>IF(OR(AND('C5'!AB34="",'C5'!AC34=""),AND('C5'!AB64="",'C5'!AC64=""),AND('C5'!AC34="X",'C5'!AC64="X"),OR('C5'!AC34="M",'C5'!AC64="M")),"",SUM('C5'!AB34,'C5'!AB64))</f>
        <v/>
      </c>
      <c r="I535" s="187" t="str">
        <f>IF(AND(AND('C5'!AC34="X",'C5'!AC64="X"),SUM('C5'!AB34,'C5'!AB64)=0,ISNUMBER('C5'!AB94)),"",IF(OR('C5'!AC34="M",'C5'!AC64="M"),"M",IF(AND('C5'!AC34='C5'!AC64,OR('C5'!AC34="X",'C5'!AC34="W",'C5'!AC34="Z")),UPPER('C5'!AC34),"")))</f>
        <v/>
      </c>
      <c r="J535" s="80" t="s">
        <v>383</v>
      </c>
      <c r="K535" s="187" t="str">
        <f>IF(AND(ISBLANK('C5'!AB94),$L$535&lt;&gt;"Z"),"",'C5'!AB94)</f>
        <v/>
      </c>
      <c r="L535" s="187" t="str">
        <f>IF(ISBLANK('C5'!AC94),"",'C5'!AC94)</f>
        <v/>
      </c>
      <c r="M535" s="77" t="str">
        <f t="shared" si="9"/>
        <v>OK</v>
      </c>
      <c r="N535" s="78"/>
    </row>
    <row r="536" spans="1:14" hidden="1">
      <c r="A536" s="79" t="s">
        <v>2589</v>
      </c>
      <c r="B536" s="185" t="s">
        <v>2759</v>
      </c>
      <c r="C536" s="186" t="s">
        <v>110</v>
      </c>
      <c r="D536" s="188" t="s">
        <v>2760</v>
      </c>
      <c r="E536" s="186" t="s">
        <v>383</v>
      </c>
      <c r="F536" s="186" t="s">
        <v>110</v>
      </c>
      <c r="G536" s="188" t="s">
        <v>2761</v>
      </c>
      <c r="H536" s="187" t="str">
        <f>IF(OR(AND('C5'!AB35="",'C5'!AC35=""),AND('C5'!AB65="",'C5'!AC65=""),AND('C5'!AC35="X",'C5'!AC65="X"),OR('C5'!AC35="M",'C5'!AC65="M")),"",SUM('C5'!AB35,'C5'!AB65))</f>
        <v/>
      </c>
      <c r="I536" s="187" t="str">
        <f>IF(AND(AND('C5'!AC35="X",'C5'!AC65="X"),SUM('C5'!AB35,'C5'!AB65)=0,ISNUMBER('C5'!AB95)),"",IF(OR('C5'!AC35="M",'C5'!AC65="M"),"M",IF(AND('C5'!AC35='C5'!AC65,OR('C5'!AC35="X",'C5'!AC35="W",'C5'!AC35="Z")),UPPER('C5'!AC35),"")))</f>
        <v/>
      </c>
      <c r="J536" s="80" t="s">
        <v>383</v>
      </c>
      <c r="K536" s="187" t="str">
        <f>IF(AND(ISBLANK('C5'!AB95),$L$536&lt;&gt;"Z"),"",'C5'!AB95)</f>
        <v/>
      </c>
      <c r="L536" s="187" t="str">
        <f>IF(ISBLANK('C5'!AC95),"",'C5'!AC95)</f>
        <v/>
      </c>
      <c r="M536" s="77" t="str">
        <f t="shared" si="9"/>
        <v>OK</v>
      </c>
      <c r="N536" s="78"/>
    </row>
    <row r="537" spans="1:14" hidden="1">
      <c r="A537" s="79" t="s">
        <v>2589</v>
      </c>
      <c r="B537" s="185" t="s">
        <v>2762</v>
      </c>
      <c r="C537" s="186" t="s">
        <v>110</v>
      </c>
      <c r="D537" s="188" t="s">
        <v>2763</v>
      </c>
      <c r="E537" s="186" t="s">
        <v>383</v>
      </c>
      <c r="F537" s="186" t="s">
        <v>110</v>
      </c>
      <c r="G537" s="188" t="s">
        <v>2764</v>
      </c>
      <c r="H537" s="187" t="str">
        <f>IF(OR(AND('C5'!AB36="",'C5'!AC36=""),AND('C5'!AB66="",'C5'!AC66=""),AND('C5'!AC36="X",'C5'!AC66="X"),OR('C5'!AC36="M",'C5'!AC66="M")),"",SUM('C5'!AB36,'C5'!AB66))</f>
        <v/>
      </c>
      <c r="I537" s="187" t="str">
        <f>IF(AND(AND('C5'!AC36="X",'C5'!AC66="X"),SUM('C5'!AB36,'C5'!AB66)=0,ISNUMBER('C5'!AB96)),"",IF(OR('C5'!AC36="M",'C5'!AC66="M"),"M",IF(AND('C5'!AC36='C5'!AC66,OR('C5'!AC36="X",'C5'!AC36="W",'C5'!AC36="Z")),UPPER('C5'!AC36),"")))</f>
        <v/>
      </c>
      <c r="J537" s="80" t="s">
        <v>383</v>
      </c>
      <c r="K537" s="187" t="str">
        <f>IF(AND(ISBLANK('C5'!AB96),$L$537&lt;&gt;"Z"),"",'C5'!AB96)</f>
        <v/>
      </c>
      <c r="L537" s="187" t="str">
        <f>IF(ISBLANK('C5'!AC96),"",'C5'!AC96)</f>
        <v/>
      </c>
      <c r="M537" s="77" t="str">
        <f t="shared" si="9"/>
        <v>OK</v>
      </c>
      <c r="N537" s="78"/>
    </row>
    <row r="538" spans="1:14" hidden="1">
      <c r="A538" s="79" t="s">
        <v>2589</v>
      </c>
      <c r="B538" s="185" t="s">
        <v>2765</v>
      </c>
      <c r="C538" s="186" t="s">
        <v>110</v>
      </c>
      <c r="D538" s="188" t="s">
        <v>2766</v>
      </c>
      <c r="E538" s="186" t="s">
        <v>383</v>
      </c>
      <c r="F538" s="186" t="s">
        <v>110</v>
      </c>
      <c r="G538" s="188" t="s">
        <v>2767</v>
      </c>
      <c r="H538" s="187" t="str">
        <f>IF(OR(AND('C5'!AB37="",'C5'!AC37=""),AND('C5'!AB67="",'C5'!AC67=""),AND('C5'!AC37="X",'C5'!AC67="X"),OR('C5'!AC37="M",'C5'!AC67="M")),"",SUM('C5'!AB37,'C5'!AB67))</f>
        <v/>
      </c>
      <c r="I538" s="187" t="str">
        <f>IF(AND(AND('C5'!AC37="X",'C5'!AC67="X"),SUM('C5'!AB37,'C5'!AB67)=0,ISNUMBER('C5'!AB97)),"",IF(OR('C5'!AC37="M",'C5'!AC67="M"),"M",IF(AND('C5'!AC37='C5'!AC67,OR('C5'!AC37="X",'C5'!AC37="W",'C5'!AC37="Z")),UPPER('C5'!AC37),"")))</f>
        <v/>
      </c>
      <c r="J538" s="80" t="s">
        <v>383</v>
      </c>
      <c r="K538" s="187" t="str">
        <f>IF(AND(ISBLANK('C5'!AB97),$L$538&lt;&gt;"Z"),"",'C5'!AB97)</f>
        <v/>
      </c>
      <c r="L538" s="187" t="str">
        <f>IF(ISBLANK('C5'!AC97),"",'C5'!AC97)</f>
        <v/>
      </c>
      <c r="M538" s="77" t="str">
        <f t="shared" si="9"/>
        <v>OK</v>
      </c>
      <c r="N538" s="78"/>
    </row>
    <row r="539" spans="1:14" hidden="1">
      <c r="A539" s="79" t="s">
        <v>2589</v>
      </c>
      <c r="B539" s="185" t="s">
        <v>2768</v>
      </c>
      <c r="C539" s="186" t="s">
        <v>110</v>
      </c>
      <c r="D539" s="188" t="s">
        <v>2769</v>
      </c>
      <c r="E539" s="186" t="s">
        <v>383</v>
      </c>
      <c r="F539" s="186" t="s">
        <v>110</v>
      </c>
      <c r="G539" s="188" t="s">
        <v>2770</v>
      </c>
      <c r="H539" s="187" t="str">
        <f>IF(OR(AND('C5'!AB38="",'C5'!AC38=""),AND('C5'!AB68="",'C5'!AC68=""),AND('C5'!AC38="X",'C5'!AC68="X"),OR('C5'!AC38="M",'C5'!AC68="M")),"",SUM('C5'!AB38,'C5'!AB68))</f>
        <v/>
      </c>
      <c r="I539" s="187" t="str">
        <f>IF(AND(AND('C5'!AC38="X",'C5'!AC68="X"),SUM('C5'!AB38,'C5'!AB68)=0,ISNUMBER('C5'!AB98)),"",IF(OR('C5'!AC38="M",'C5'!AC68="M"),"M",IF(AND('C5'!AC38='C5'!AC68,OR('C5'!AC38="X",'C5'!AC38="W",'C5'!AC38="Z")),UPPER('C5'!AC38),"")))</f>
        <v/>
      </c>
      <c r="J539" s="80" t="s">
        <v>383</v>
      </c>
      <c r="K539" s="187" t="str">
        <f>IF(AND(ISBLANK('C5'!AB98),$L$539&lt;&gt;"Z"),"",'C5'!AB98)</f>
        <v/>
      </c>
      <c r="L539" s="187" t="str">
        <f>IF(ISBLANK('C5'!AC98),"",'C5'!AC98)</f>
        <v/>
      </c>
      <c r="M539" s="77" t="str">
        <f t="shared" si="9"/>
        <v>OK</v>
      </c>
      <c r="N539" s="78"/>
    </row>
    <row r="540" spans="1:14" hidden="1">
      <c r="A540" s="79" t="s">
        <v>2589</v>
      </c>
      <c r="B540" s="185" t="s">
        <v>2771</v>
      </c>
      <c r="C540" s="186" t="s">
        <v>110</v>
      </c>
      <c r="D540" s="188" t="s">
        <v>2772</v>
      </c>
      <c r="E540" s="186" t="s">
        <v>383</v>
      </c>
      <c r="F540" s="186" t="s">
        <v>110</v>
      </c>
      <c r="G540" s="188" t="s">
        <v>2773</v>
      </c>
      <c r="H540" s="187" t="str">
        <f>IF(OR(AND('C5'!AB39="",'C5'!AC39=""),AND('C5'!AB69="",'C5'!AC69=""),AND('C5'!AC39="X",'C5'!AC69="X"),OR('C5'!AC39="M",'C5'!AC69="M")),"",SUM('C5'!AB39,'C5'!AB69))</f>
        <v/>
      </c>
      <c r="I540" s="187" t="str">
        <f>IF(AND(AND('C5'!AC39="X",'C5'!AC69="X"),SUM('C5'!AB39,'C5'!AB69)=0,ISNUMBER('C5'!AB99)),"",IF(OR('C5'!AC39="M",'C5'!AC69="M"),"M",IF(AND('C5'!AC39='C5'!AC69,OR('C5'!AC39="X",'C5'!AC39="W",'C5'!AC39="Z")),UPPER('C5'!AC39),"")))</f>
        <v/>
      </c>
      <c r="J540" s="80" t="s">
        <v>383</v>
      </c>
      <c r="K540" s="187" t="str">
        <f>IF(AND(ISBLANK('C5'!AB99),$L$540&lt;&gt;"Z"),"",'C5'!AB99)</f>
        <v/>
      </c>
      <c r="L540" s="187" t="str">
        <f>IF(ISBLANK('C5'!AC99),"",'C5'!AC99)</f>
        <v/>
      </c>
      <c r="M540" s="77" t="str">
        <f t="shared" si="9"/>
        <v>OK</v>
      </c>
      <c r="N540" s="78"/>
    </row>
    <row r="541" spans="1:14" hidden="1">
      <c r="A541" s="79" t="s">
        <v>2589</v>
      </c>
      <c r="B541" s="185" t="s">
        <v>2774</v>
      </c>
      <c r="C541" s="186" t="s">
        <v>110</v>
      </c>
      <c r="D541" s="188" t="s">
        <v>2775</v>
      </c>
      <c r="E541" s="186" t="s">
        <v>383</v>
      </c>
      <c r="F541" s="186" t="s">
        <v>110</v>
      </c>
      <c r="G541" s="188" t="s">
        <v>2776</v>
      </c>
      <c r="H541" s="187" t="str">
        <f>IF(OR(AND('C5'!AB40="",'C5'!AC40=""),AND('C5'!AB70="",'C5'!AC70=""),AND('C5'!AC40="X",'C5'!AC70="X"),OR('C5'!AC40="M",'C5'!AC70="M")),"",SUM('C5'!AB40,'C5'!AB70))</f>
        <v/>
      </c>
      <c r="I541" s="187" t="str">
        <f>IF(AND(AND('C5'!AC40="X",'C5'!AC70="X"),SUM('C5'!AB40,'C5'!AB70)=0,ISNUMBER('C5'!AB100)),"",IF(OR('C5'!AC40="M",'C5'!AC70="M"),"M",IF(AND('C5'!AC40='C5'!AC70,OR('C5'!AC40="X",'C5'!AC40="W",'C5'!AC40="Z")),UPPER('C5'!AC40),"")))</f>
        <v/>
      </c>
      <c r="J541" s="80" t="s">
        <v>383</v>
      </c>
      <c r="K541" s="187" t="str">
        <f>IF(AND(ISBLANK('C5'!AB100),$L$541&lt;&gt;"Z"),"",'C5'!AB100)</f>
        <v/>
      </c>
      <c r="L541" s="187" t="str">
        <f>IF(ISBLANK('C5'!AC100),"",'C5'!AC100)</f>
        <v/>
      </c>
      <c r="M541" s="77" t="str">
        <f t="shared" si="9"/>
        <v>OK</v>
      </c>
      <c r="N541" s="78"/>
    </row>
    <row r="542" spans="1:14" hidden="1">
      <c r="A542" s="79" t="s">
        <v>2589</v>
      </c>
      <c r="B542" s="185" t="s">
        <v>2777</v>
      </c>
      <c r="C542" s="186" t="s">
        <v>110</v>
      </c>
      <c r="D542" s="188" t="s">
        <v>2778</v>
      </c>
      <c r="E542" s="186" t="s">
        <v>383</v>
      </c>
      <c r="F542" s="186" t="s">
        <v>110</v>
      </c>
      <c r="G542" s="188" t="s">
        <v>2779</v>
      </c>
      <c r="H542" s="187" t="str">
        <f>IF(OR(AND('C5'!AB41="",'C5'!AC41=""),AND('C5'!AB71="",'C5'!AC71=""),AND('C5'!AC41="X",'C5'!AC71="X"),OR('C5'!AC41="M",'C5'!AC71="M")),"",SUM('C5'!AB41,'C5'!AB71))</f>
        <v/>
      </c>
      <c r="I542" s="187" t="str">
        <f>IF(AND(AND('C5'!AC41="X",'C5'!AC71="X"),SUM('C5'!AB41,'C5'!AB71)=0,ISNUMBER('C5'!AB101)),"",IF(OR('C5'!AC41="M",'C5'!AC71="M"),"M",IF(AND('C5'!AC41='C5'!AC71,OR('C5'!AC41="X",'C5'!AC41="W",'C5'!AC41="Z")),UPPER('C5'!AC41),"")))</f>
        <v/>
      </c>
      <c r="J542" s="80" t="s">
        <v>383</v>
      </c>
      <c r="K542" s="187" t="str">
        <f>IF(AND(ISBLANK('C5'!AB101),$L$542&lt;&gt;"Z"),"",'C5'!AB101)</f>
        <v/>
      </c>
      <c r="L542" s="187" t="str">
        <f>IF(ISBLANK('C5'!AC101),"",'C5'!AC101)</f>
        <v/>
      </c>
      <c r="M542" s="77" t="str">
        <f t="shared" si="9"/>
        <v>OK</v>
      </c>
      <c r="N542" s="78"/>
    </row>
    <row r="543" spans="1:14" hidden="1">
      <c r="A543" s="79" t="s">
        <v>2589</v>
      </c>
      <c r="B543" s="185" t="s">
        <v>2780</v>
      </c>
      <c r="C543" s="186" t="s">
        <v>110</v>
      </c>
      <c r="D543" s="188" t="s">
        <v>2781</v>
      </c>
      <c r="E543" s="186" t="s">
        <v>383</v>
      </c>
      <c r="F543" s="186" t="s">
        <v>110</v>
      </c>
      <c r="G543" s="188" t="s">
        <v>2614</v>
      </c>
      <c r="H543" s="187" t="str">
        <f>IF(OR(AND('C5'!AB42="",'C5'!AC42=""),AND('C5'!AB72="",'C5'!AC72=""),AND('C5'!AC42="X",'C5'!AC72="X"),OR('C5'!AC42="M",'C5'!AC72="M")),"",SUM('C5'!AB42,'C5'!AB72))</f>
        <v/>
      </c>
      <c r="I543" s="187" t="str">
        <f>IF(AND(AND('C5'!AC42="X",'C5'!AC72="X"),SUM('C5'!AB42,'C5'!AB72)=0,ISNUMBER('C5'!AB102)),"",IF(OR('C5'!AC42="M",'C5'!AC72="M"),"M",IF(AND('C5'!AC42='C5'!AC72,OR('C5'!AC42="X",'C5'!AC42="W",'C5'!AC42="Z")),UPPER('C5'!AC42),"")))</f>
        <v/>
      </c>
      <c r="J543" s="80" t="s">
        <v>383</v>
      </c>
      <c r="K543" s="187" t="str">
        <f>IF(AND(ISBLANK('C5'!AB102),$L$543&lt;&gt;"Z"),"",'C5'!AB102)</f>
        <v/>
      </c>
      <c r="L543" s="187" t="str">
        <f>IF(ISBLANK('C5'!AC102),"",'C5'!AC102)</f>
        <v/>
      </c>
      <c r="M543" s="77" t="str">
        <f t="shared" si="9"/>
        <v>OK</v>
      </c>
      <c r="N543" s="78"/>
    </row>
    <row r="544" spans="1:14" hidden="1">
      <c r="A544" s="79" t="s">
        <v>2589</v>
      </c>
      <c r="B544" s="185" t="s">
        <v>1548</v>
      </c>
      <c r="C544" s="186" t="s">
        <v>363</v>
      </c>
      <c r="D544" s="188" t="s">
        <v>1549</v>
      </c>
      <c r="E544" s="186" t="s">
        <v>383</v>
      </c>
      <c r="F544" s="186" t="s">
        <v>363</v>
      </c>
      <c r="G544" s="188" t="s">
        <v>607</v>
      </c>
      <c r="H544" s="187" t="str">
        <f>IF(OR(SUMPRODUCT(--('C6'!V14:'C6'!V68=""),--('C6'!W14:'C6'!W68=""))&gt;0,COUNTIF('C6'!W14:'C6'!W68,"M")&gt;0,COUNTIF('C6'!W14:'C6'!W68,"X")=55),"",SUM('C6'!V14:'C6'!V68))</f>
        <v/>
      </c>
      <c r="I544" s="187" t="str">
        <f>IF(AND(COUNTIF('C6'!W14:'C6'!W68,"X")=55,SUM('C6'!V14:'C6'!V68)=0,ISNUMBER('C6'!V69)),"",IF(COUNTIF('C6'!W14:'C6'!W68,"M")&gt;0,"M",IF(AND(COUNTIF('C6'!W14:'C6'!W68,'C6'!W14)=55,OR('C6'!W14="X",'C6'!W14="W",'C6'!W14="Z")),UPPER('C6'!W14),"")))</f>
        <v/>
      </c>
      <c r="J544" s="80" t="s">
        <v>383</v>
      </c>
      <c r="K544" s="187" t="str">
        <f>IF(AND(ISBLANK('C6'!V69),$L$544&lt;&gt;"Z"),"",'C6'!V69)</f>
        <v/>
      </c>
      <c r="L544" s="187" t="str">
        <f>IF(ISBLANK('C6'!W69),"",'C6'!W69)</f>
        <v/>
      </c>
      <c r="M544" s="77" t="str">
        <f t="shared" si="9"/>
        <v>OK</v>
      </c>
      <c r="N544" s="78"/>
    </row>
    <row r="545" spans="1:14" hidden="1">
      <c r="A545" s="79" t="s">
        <v>2589</v>
      </c>
      <c r="B545" s="185" t="s">
        <v>1550</v>
      </c>
      <c r="C545" s="186" t="s">
        <v>363</v>
      </c>
      <c r="D545" s="188" t="s">
        <v>1551</v>
      </c>
      <c r="E545" s="186" t="s">
        <v>383</v>
      </c>
      <c r="F545" s="186" t="s">
        <v>363</v>
      </c>
      <c r="G545" s="188" t="s">
        <v>618</v>
      </c>
      <c r="H545" s="187" t="str">
        <f>IF(OR(SUMPRODUCT(--('C6'!V70:'C6'!V73=""),--('C6'!W70:'C6'!W73=""))&gt;0,COUNTIF('C6'!W70:'C6'!W73,"M")&gt;0,COUNTIF('C6'!W70:'C6'!W73,"X")=4),"",SUM('C6'!V70:'C6'!V73))</f>
        <v/>
      </c>
      <c r="I545" s="187" t="str">
        <f>IF(AND(COUNTIF('C6'!W70:'C6'!W73,"X")=4,SUM('C6'!V70:'C6'!V73)=0,ISNUMBER('C6'!V74)),"",IF(COUNTIF('C6'!W70:'C6'!W73,"M")&gt;0,"M",IF(AND(COUNTIF('C6'!W70:'C6'!W73,'C6'!W70)=4,OR('C6'!W70="X",'C6'!W70="W",'C6'!W70="Z")),UPPER('C6'!W70),"")))</f>
        <v/>
      </c>
      <c r="J545" s="80" t="s">
        <v>383</v>
      </c>
      <c r="K545" s="187" t="str">
        <f>IF(AND(ISBLANK('C6'!V74),$L$545&lt;&gt;"Z"),"",'C6'!V74)</f>
        <v/>
      </c>
      <c r="L545" s="187" t="str">
        <f>IF(ISBLANK('C6'!W74),"",'C6'!W74)</f>
        <v/>
      </c>
      <c r="M545" s="77" t="str">
        <f t="shared" si="9"/>
        <v>OK</v>
      </c>
      <c r="N545" s="78"/>
    </row>
    <row r="546" spans="1:14" hidden="1">
      <c r="A546" s="79" t="s">
        <v>2589</v>
      </c>
      <c r="B546" s="185" t="s">
        <v>1552</v>
      </c>
      <c r="C546" s="186" t="s">
        <v>363</v>
      </c>
      <c r="D546" s="188" t="s">
        <v>1553</v>
      </c>
      <c r="E546" s="186" t="s">
        <v>383</v>
      </c>
      <c r="F546" s="186" t="s">
        <v>363</v>
      </c>
      <c r="G546" s="188" t="s">
        <v>941</v>
      </c>
      <c r="H546" s="187" t="str">
        <f>IF(OR(SUMPRODUCT(--('C6'!V75:'C6'!V117=""),--('C6'!W75:'C6'!W117=""))&gt;0,COUNTIF('C6'!W75:'C6'!W117,"M")&gt;0,COUNTIF('C6'!W75:'C6'!W117,"X")=43),"",SUM('C6'!V75:'C6'!V117))</f>
        <v/>
      </c>
      <c r="I546" s="187" t="str">
        <f>IF(AND(COUNTIF('C6'!W75:'C6'!W117,"X")=43,SUM('C6'!V75:'C6'!V117)=0,ISNUMBER('C6'!V118)),"",IF(COUNTIF('C6'!W75:'C6'!W117,"M")&gt;0,"M",IF(AND(COUNTIF('C6'!W75:'C6'!W117,'C6'!W75)=43,OR('C6'!W75="X",'C6'!W75="W",'C6'!W75="Z")),UPPER('C6'!W75),"")))</f>
        <v/>
      </c>
      <c r="J546" s="80" t="s">
        <v>383</v>
      </c>
      <c r="K546" s="187" t="str">
        <f>IF(AND(ISBLANK('C6'!V118),$L$546&lt;&gt;"Z"),"",'C6'!V118)</f>
        <v/>
      </c>
      <c r="L546" s="187" t="str">
        <f>IF(ISBLANK('C6'!W118),"",'C6'!W118)</f>
        <v/>
      </c>
      <c r="M546" s="77" t="str">
        <f t="shared" si="9"/>
        <v>OK</v>
      </c>
      <c r="N546" s="78"/>
    </row>
    <row r="547" spans="1:14" hidden="1">
      <c r="A547" s="79" t="s">
        <v>2589</v>
      </c>
      <c r="B547" s="185" t="s">
        <v>1554</v>
      </c>
      <c r="C547" s="186" t="s">
        <v>363</v>
      </c>
      <c r="D547" s="188" t="s">
        <v>1555</v>
      </c>
      <c r="E547" s="186" t="s">
        <v>383</v>
      </c>
      <c r="F547" s="186" t="s">
        <v>363</v>
      </c>
      <c r="G547" s="188" t="s">
        <v>942</v>
      </c>
      <c r="H547" s="187" t="str">
        <f>IF(OR(SUMPRODUCT(--('C6'!V119:'C6'!V169=""),--('C6'!W119:'C6'!W169=""))&gt;0,COUNTIF('C6'!W119:'C6'!W169,"M")&gt;0,COUNTIF('C6'!W119:'C6'!W169,"X")=51),"",SUM('C6'!V119:'C6'!V169))</f>
        <v/>
      </c>
      <c r="I547" s="187" t="str">
        <f>IF(AND(COUNTIF('C6'!W119:'C6'!W169,"X")=51,SUM('C6'!V119:'C6'!V169)=0,ISNUMBER('C6'!V170)),"",IF(COUNTIF('C6'!W119:'C6'!W169,"M")&gt;0,"M",IF(AND(COUNTIF('C6'!W119:'C6'!W169,'C6'!W119)=51,OR('C6'!W119="X",'C6'!W119="W",'C6'!W119="Z")),UPPER('C6'!W119),"")))</f>
        <v/>
      </c>
      <c r="J547" s="80" t="s">
        <v>383</v>
      </c>
      <c r="K547" s="187" t="str">
        <f>IF(AND(ISBLANK('C6'!V170),$L$547&lt;&gt;"Z"),"",'C6'!V170)</f>
        <v/>
      </c>
      <c r="L547" s="187" t="str">
        <f>IF(ISBLANK('C6'!W170),"",'C6'!W170)</f>
        <v/>
      </c>
      <c r="M547" s="77" t="str">
        <f t="shared" si="9"/>
        <v>OK</v>
      </c>
      <c r="N547" s="78"/>
    </row>
    <row r="548" spans="1:14" hidden="1">
      <c r="A548" s="79" t="s">
        <v>2589</v>
      </c>
      <c r="B548" s="185" t="s">
        <v>1556</v>
      </c>
      <c r="C548" s="186" t="s">
        <v>363</v>
      </c>
      <c r="D548" s="188" t="s">
        <v>1557</v>
      </c>
      <c r="E548" s="186" t="s">
        <v>383</v>
      </c>
      <c r="F548" s="186" t="s">
        <v>363</v>
      </c>
      <c r="G548" s="188" t="s">
        <v>943</v>
      </c>
      <c r="H548" s="187" t="str">
        <f>IF(OR(SUMPRODUCT(--('C6'!V171:'C6'!V216=""),--('C6'!W171:'C6'!W216=""))&gt;0,COUNTIF('C6'!W171:'C6'!W216,"M")&gt;0,COUNTIF('C6'!W171:'C6'!W216,"X")=46),"",SUM('C6'!V171:'C6'!V216))</f>
        <v/>
      </c>
      <c r="I548" s="187" t="str">
        <f>IF(AND(COUNTIF('C6'!W171:'C6'!W216,"X")=46,SUM('C6'!V171:'C6'!V216)=0,ISNUMBER('C6'!V217)),"",IF(COUNTIF('C6'!W171:'C6'!W216,"M")&gt;0,"M",IF(AND(COUNTIF('C6'!W171:'C6'!W216,'C6'!W171)=46,OR('C6'!W171="X",'C6'!W171="W",'C6'!W171="Z")),UPPER('C6'!W171),"")))</f>
        <v/>
      </c>
      <c r="J548" s="80" t="s">
        <v>383</v>
      </c>
      <c r="K548" s="187" t="str">
        <f>IF(AND(ISBLANK('C6'!V217),$L$548&lt;&gt;"Z"),"",'C6'!V217)</f>
        <v/>
      </c>
      <c r="L548" s="187" t="str">
        <f>IF(ISBLANK('C6'!W217),"",'C6'!W217)</f>
        <v/>
      </c>
      <c r="M548" s="77" t="str">
        <f t="shared" si="9"/>
        <v>OK</v>
      </c>
      <c r="N548" s="78"/>
    </row>
    <row r="549" spans="1:14" hidden="1">
      <c r="A549" s="79" t="s">
        <v>2589</v>
      </c>
      <c r="B549" s="185" t="s">
        <v>1558</v>
      </c>
      <c r="C549" s="186" t="s">
        <v>363</v>
      </c>
      <c r="D549" s="188" t="s">
        <v>1559</v>
      </c>
      <c r="E549" s="186" t="s">
        <v>383</v>
      </c>
      <c r="F549" s="186" t="s">
        <v>363</v>
      </c>
      <c r="G549" s="188" t="s">
        <v>944</v>
      </c>
      <c r="H549" s="187" t="str">
        <f>IF(OR(SUMPRODUCT(--('C6'!V218:'C6'!V235=""),--('C6'!W218:'C6'!W235=""))&gt;0,COUNTIF('C6'!W218:'C6'!W235,"M")&gt;0,COUNTIF('C6'!W218:'C6'!W235,"X")=18),"",SUM('C6'!V218:'C6'!V235))</f>
        <v/>
      </c>
      <c r="I549" s="187" t="str">
        <f>IF(AND(COUNTIF('C6'!W218:'C6'!W235,"X")=18,SUM('C6'!V218:'C6'!V235)=0,ISNUMBER('C6'!V236)),"",IF(COUNTIF('C6'!W218:'C6'!W235,"M")&gt;0,"M",IF(AND(COUNTIF('C6'!W218:'C6'!W235,'C6'!W218)=18,OR('C6'!W218="X",'C6'!W218="W",'C6'!W218="Z")),UPPER('C6'!W218),"")))</f>
        <v/>
      </c>
      <c r="J549" s="80" t="s">
        <v>383</v>
      </c>
      <c r="K549" s="187" t="str">
        <f>IF(AND(ISBLANK('C6'!V236),$L$549&lt;&gt;"Z"),"",'C6'!V236)</f>
        <v/>
      </c>
      <c r="L549" s="187" t="str">
        <f>IF(ISBLANK('C6'!W236),"",'C6'!W236)</f>
        <v/>
      </c>
      <c r="M549" s="77" t="str">
        <f t="shared" si="9"/>
        <v>OK</v>
      </c>
      <c r="N549" s="78"/>
    </row>
    <row r="550" spans="1:14" hidden="1">
      <c r="A550" s="79" t="s">
        <v>2589</v>
      </c>
      <c r="B550" s="185" t="s">
        <v>1560</v>
      </c>
      <c r="C550" s="186" t="s">
        <v>363</v>
      </c>
      <c r="D550" s="188" t="s">
        <v>1561</v>
      </c>
      <c r="E550" s="186" t="s">
        <v>383</v>
      </c>
      <c r="F550" s="186" t="s">
        <v>363</v>
      </c>
      <c r="G550" s="188" t="s">
        <v>702</v>
      </c>
      <c r="H550" s="187" t="str">
        <f>IF(OR(AND('C6'!V69="",'C6'!W69=""),AND('C6'!V74="",'C6'!W74=""),,AND('C6'!V118="",'C6'!W118=""),AND('C6'!V170="",'C6'!W170=""),AND('C6'!V217="",'C6'!W217=""),AND('C6'!V236="",'C6'!W236=""),AND('C6'!V237="",'C6'!W237=""),AND('C6'!W69="X",'C6'!W74="X",'C6'!W118="X",'C6'!W170="X",'C6'!W217="X",'C6'!W236="X",'C6'!W237="X"),OR('C6'!W69="M",'C6'!W74="M",'C6'!W118="M",'C6'!W170="M",'C6'!W217="M",'C6'!W236="M",'C6'!W237="M")),"",SUM('C6'!V69,'C6'!V74,'C6'!V118,'C6'!V170,'C6'!V217,'C6'!V236,'C6'!V237))</f>
        <v/>
      </c>
      <c r="I550" s="187" t="str">
        <f>IF(AND(AND('C6'!W69="X",'C6'!W74="X",'C6'!W118="X",'C6'!W170="X",'C6'!W217="X",'C6'!W236="X",'C6'!W237="X"),SUM('C6'!V69,'C6'!V74,'C6'!V118,'C6'!V170,'C6'!V217,'C6'!V236,'C6'!V237)=0,ISNUMBER('C6'!V238)),"",IF(OR('C6'!W69="M",'C6'!W74="M",'C6'!W118="M",'C6'!W170="M",'C6'!W217="M",'C6'!W236="M",'C6'!W237="M"),"M",IF(AND('C6'!W69='C6'!W74, 'C6'!W69='C6'!W118, 'C6'!W69='C6'!W170, 'C6'!W69='C6'!W217, 'C6'!W69='C6'!W236, 'C6'!W69='C6'!W237,OR('C6'!W69="X", 'C6'!W69="W", 'C6'!W69="Z")),UPPER('C6'!W69),"")))</f>
        <v/>
      </c>
      <c r="J550" s="80" t="s">
        <v>383</v>
      </c>
      <c r="K550" s="187" t="str">
        <f>IF(AND(ISBLANK('C6'!V238),$L$550&lt;&gt;"Z"),"",'C6'!V238)</f>
        <v/>
      </c>
      <c r="L550" s="187" t="str">
        <f>IF(ISBLANK('C6'!W238),"",'C6'!W238)</f>
        <v/>
      </c>
      <c r="M550" s="77" t="str">
        <f t="shared" si="9"/>
        <v>OK</v>
      </c>
      <c r="N550" s="78"/>
    </row>
    <row r="551" spans="1:14" hidden="1">
      <c r="A551" s="79" t="s">
        <v>2589</v>
      </c>
      <c r="B551" s="185" t="s">
        <v>1562</v>
      </c>
      <c r="C551" s="186" t="s">
        <v>363</v>
      </c>
      <c r="D551" s="188" t="s">
        <v>1563</v>
      </c>
      <c r="E551" s="186" t="s">
        <v>383</v>
      </c>
      <c r="F551" s="186" t="s">
        <v>363</v>
      </c>
      <c r="G551" s="188" t="s">
        <v>945</v>
      </c>
      <c r="H551" s="187" t="str">
        <f>IF(OR(SUMPRODUCT(--('C6'!V240:'C6'!V294=""),--('C6'!W240:'C6'!W294=""))&gt;0,COUNTIF('C6'!W240:'C6'!W294,"M")&gt;0,COUNTIF('C6'!W240:'C6'!W294,"X")=55),"",SUM('C6'!V240:'C6'!V294))</f>
        <v/>
      </c>
      <c r="I551" s="187" t="str">
        <f>IF(AND(COUNTIF('C6'!W240:'C6'!W294,"X")=55,SUM('C6'!V240:'C6'!V294)=0,ISNUMBER('C6'!V295)),"",IF(COUNTIF('C6'!W240:'C6'!W294,"M")&gt;0,"M",IF(AND(COUNTIF('C6'!W240:'C6'!W294,'C6'!W240)=55,OR('C6'!W240="X",'C6'!W240="W",'C6'!W240="Z")),UPPER('C6'!W240),"")))</f>
        <v/>
      </c>
      <c r="J551" s="80" t="s">
        <v>383</v>
      </c>
      <c r="K551" s="187" t="str">
        <f>IF(AND(ISBLANK('C6'!V295),$L$551&lt;&gt;"Z"),"",'C6'!V295)</f>
        <v/>
      </c>
      <c r="L551" s="187" t="str">
        <f>IF(ISBLANK('C6'!W295),"",'C6'!W295)</f>
        <v/>
      </c>
      <c r="M551" s="77" t="str">
        <f t="shared" si="9"/>
        <v>OK</v>
      </c>
      <c r="N551" s="78"/>
    </row>
    <row r="552" spans="1:14" hidden="1">
      <c r="A552" s="79" t="s">
        <v>2589</v>
      </c>
      <c r="B552" s="185" t="s">
        <v>1564</v>
      </c>
      <c r="C552" s="186" t="s">
        <v>363</v>
      </c>
      <c r="D552" s="188" t="s">
        <v>1565</v>
      </c>
      <c r="E552" s="186" t="s">
        <v>383</v>
      </c>
      <c r="F552" s="186" t="s">
        <v>363</v>
      </c>
      <c r="G552" s="188" t="s">
        <v>946</v>
      </c>
      <c r="H552" s="187" t="str">
        <f>IF(OR(SUMPRODUCT(--('C6'!V296:'C6'!V299=""),--('C6'!W296:'C6'!W299=""))&gt;0,COUNTIF('C6'!W296:'C6'!W299,"M")&gt;0,COUNTIF('C6'!W296:'C6'!W299,"X")=4),"",SUM('C6'!V296:'C6'!V299))</f>
        <v/>
      </c>
      <c r="I552" s="187" t="str">
        <f>IF(AND(COUNTIF('C6'!W296:'C6'!W299,"X")=4,SUM('C6'!V296:'C6'!V299)=0,ISNUMBER('C6'!V300)),"",IF(COUNTIF('C6'!W296:'C6'!W299,"M")&gt;0,"M",IF(AND(COUNTIF('C6'!W296:'C6'!W299,'C6'!W296)=4,OR('C6'!W296="X",'C6'!W296="W",'C6'!W296="Z")),UPPER('C6'!W296),"")))</f>
        <v/>
      </c>
      <c r="J552" s="80" t="s">
        <v>383</v>
      </c>
      <c r="K552" s="187" t="str">
        <f>IF(AND(ISBLANK('C6'!V300),$L$552&lt;&gt;"Z"),"",'C6'!V300)</f>
        <v/>
      </c>
      <c r="L552" s="187" t="str">
        <f>IF(ISBLANK('C6'!W300),"",'C6'!W300)</f>
        <v/>
      </c>
      <c r="M552" s="77" t="str">
        <f t="shared" si="9"/>
        <v>OK</v>
      </c>
      <c r="N552" s="78"/>
    </row>
    <row r="553" spans="1:14" hidden="1">
      <c r="A553" s="79" t="s">
        <v>2589</v>
      </c>
      <c r="B553" s="185" t="s">
        <v>1566</v>
      </c>
      <c r="C553" s="186" t="s">
        <v>363</v>
      </c>
      <c r="D553" s="188" t="s">
        <v>1567</v>
      </c>
      <c r="E553" s="186" t="s">
        <v>383</v>
      </c>
      <c r="F553" s="186" t="s">
        <v>363</v>
      </c>
      <c r="G553" s="188" t="s">
        <v>947</v>
      </c>
      <c r="H553" s="187" t="str">
        <f>IF(OR(SUMPRODUCT(--('C6'!V301:'C6'!V343=""),--('C6'!W301:'C6'!W343=""))&gt;0,COUNTIF('C6'!W301:'C6'!W343,"M")&gt;0,COUNTIF('C6'!W301:'C6'!W343,"X")=43),"",SUM('C6'!V301:'C6'!V343))</f>
        <v/>
      </c>
      <c r="I553" s="187" t="str">
        <f>IF(AND(COUNTIF('C6'!W301:'C6'!W343,"X")=43,SUM('C6'!V301:'C6'!V343)=0,ISNUMBER('C6'!V344)),"",IF(COUNTIF('C6'!W301:'C6'!W343,"M")&gt;0,"M",IF(AND(COUNTIF('C6'!W301:'C6'!W343,'C6'!W301)=43,OR('C6'!W301="X",'C6'!W301="W",'C6'!W301="Z")),UPPER('C6'!W301),"")))</f>
        <v/>
      </c>
      <c r="J553" s="80" t="s">
        <v>383</v>
      </c>
      <c r="K553" s="187" t="str">
        <f>IF(AND(ISBLANK('C6'!V344),$L$553&lt;&gt;"Z"),"",'C6'!V344)</f>
        <v/>
      </c>
      <c r="L553" s="187" t="str">
        <f>IF(ISBLANK('C6'!W344),"",'C6'!W344)</f>
        <v/>
      </c>
      <c r="M553" s="77" t="str">
        <f t="shared" si="9"/>
        <v>OK</v>
      </c>
      <c r="N553" s="78"/>
    </row>
    <row r="554" spans="1:14" hidden="1">
      <c r="A554" s="79" t="s">
        <v>2589</v>
      </c>
      <c r="B554" s="185" t="s">
        <v>1568</v>
      </c>
      <c r="C554" s="186" t="s">
        <v>363</v>
      </c>
      <c r="D554" s="188" t="s">
        <v>1569</v>
      </c>
      <c r="E554" s="186" t="s">
        <v>383</v>
      </c>
      <c r="F554" s="186" t="s">
        <v>363</v>
      </c>
      <c r="G554" s="188" t="s">
        <v>948</v>
      </c>
      <c r="H554" s="187" t="str">
        <f>IF(OR(SUMPRODUCT(--('C6'!V345:'C6'!V395=""),--('C6'!W345:'C6'!W395=""))&gt;0,COUNTIF('C6'!W345:'C6'!W395,"M")&gt;0,COUNTIF('C6'!W345:'C6'!W395,"X")=51),"",SUM('C6'!V345:'C6'!V395))</f>
        <v/>
      </c>
      <c r="I554" s="187" t="str">
        <f>IF(AND(COUNTIF('C6'!W345:'C6'!W395,"X")=51,SUM('C6'!V345:'C6'!V395)=0,ISNUMBER('C6'!V396)),"",IF(COUNTIF('C6'!W345:'C6'!W395,"M")&gt;0,"M",IF(AND(COUNTIF('C6'!W345:'C6'!W395,'C6'!W345)=51,OR('C6'!W345="X",'C6'!W345="W",'C6'!W345="Z")),UPPER('C6'!W345),"")))</f>
        <v/>
      </c>
      <c r="J554" s="80" t="s">
        <v>383</v>
      </c>
      <c r="K554" s="187" t="str">
        <f>IF(AND(ISBLANK('C6'!V396),$L$554&lt;&gt;"Z"),"",'C6'!V396)</f>
        <v/>
      </c>
      <c r="L554" s="187" t="str">
        <f>IF(ISBLANK('C6'!W396),"",'C6'!W396)</f>
        <v/>
      </c>
      <c r="M554" s="77" t="str">
        <f t="shared" si="9"/>
        <v>OK</v>
      </c>
      <c r="N554" s="78"/>
    </row>
    <row r="555" spans="1:14" hidden="1">
      <c r="A555" s="79" t="s">
        <v>2589</v>
      </c>
      <c r="B555" s="185" t="s">
        <v>1570</v>
      </c>
      <c r="C555" s="186" t="s">
        <v>363</v>
      </c>
      <c r="D555" s="188" t="s">
        <v>1571</v>
      </c>
      <c r="E555" s="186" t="s">
        <v>383</v>
      </c>
      <c r="F555" s="186" t="s">
        <v>363</v>
      </c>
      <c r="G555" s="188" t="s">
        <v>949</v>
      </c>
      <c r="H555" s="187" t="str">
        <f>IF(OR(SUMPRODUCT(--('C6'!V397:'C6'!V442=""),--('C6'!W397:'C6'!W442=""))&gt;0,COUNTIF('C6'!W397:'C6'!W442,"M")&gt;0,COUNTIF('C6'!W397:'C6'!W442,"X")=46),"",SUM('C6'!V397:'C6'!V442))</f>
        <v/>
      </c>
      <c r="I555" s="187" t="str">
        <f>IF(AND(COUNTIF('C6'!W397:'C6'!W442,"X")=46,SUM('C6'!V397:'C6'!V442)=0,ISNUMBER('C6'!V443)),"",IF(COUNTIF('C6'!W397:'C6'!W442,"M")&gt;0,"M",IF(AND(COUNTIF('C6'!W397:'C6'!W442,'C6'!W397)=46,OR('C6'!W397="X",'C6'!W397="W",'C6'!W397="Z")),UPPER('C6'!W397),"")))</f>
        <v/>
      </c>
      <c r="J555" s="80" t="s">
        <v>383</v>
      </c>
      <c r="K555" s="187" t="str">
        <f>IF(AND(ISBLANK('C6'!V443),$L$555&lt;&gt;"Z"),"",'C6'!V443)</f>
        <v/>
      </c>
      <c r="L555" s="187" t="str">
        <f>IF(ISBLANK('C6'!W443),"",'C6'!W443)</f>
        <v/>
      </c>
      <c r="M555" s="77" t="str">
        <f t="shared" si="9"/>
        <v>OK</v>
      </c>
      <c r="N555" s="78"/>
    </row>
    <row r="556" spans="1:14" hidden="1">
      <c r="A556" s="79" t="s">
        <v>2589</v>
      </c>
      <c r="B556" s="185" t="s">
        <v>1572</v>
      </c>
      <c r="C556" s="186" t="s">
        <v>363</v>
      </c>
      <c r="D556" s="188" t="s">
        <v>1573</v>
      </c>
      <c r="E556" s="186" t="s">
        <v>383</v>
      </c>
      <c r="F556" s="186" t="s">
        <v>363</v>
      </c>
      <c r="G556" s="188" t="s">
        <v>950</v>
      </c>
      <c r="H556" s="187" t="str">
        <f>IF(OR(SUMPRODUCT(--('C6'!V444:'C6'!V461=""),--('C6'!W444:'C6'!W461=""))&gt;0,COUNTIF('C6'!W444:'C6'!W461,"M")&gt;0,COUNTIF('C6'!W444:'C6'!W461,"X")=18),"",SUM('C6'!V444:'C6'!V461))</f>
        <v/>
      </c>
      <c r="I556" s="187" t="str">
        <f>IF(AND(COUNTIF('C6'!W444:'C6'!W461,"X")=18,SUM('C6'!V444:'C6'!V461)=0,ISNUMBER('C6'!V462)),"",IF(COUNTIF('C6'!W444:'C6'!W461,"M")&gt;0,"M",IF(AND(COUNTIF('C6'!W444:'C6'!W461,'C6'!W444)=18,OR('C6'!W444="X",'C6'!W444="W",'C6'!W444="Z")),UPPER('C6'!W444),"")))</f>
        <v/>
      </c>
      <c r="J556" s="80" t="s">
        <v>383</v>
      </c>
      <c r="K556" s="187" t="str">
        <f>IF(AND(ISBLANK('C6'!V462),$L$556&lt;&gt;"Z"),"",'C6'!V462)</f>
        <v/>
      </c>
      <c r="L556" s="187" t="str">
        <f>IF(ISBLANK('C6'!W462),"",'C6'!W462)</f>
        <v/>
      </c>
      <c r="M556" s="77" t="str">
        <f t="shared" si="9"/>
        <v>OK</v>
      </c>
      <c r="N556" s="78"/>
    </row>
    <row r="557" spans="1:14" hidden="1">
      <c r="A557" s="79" t="s">
        <v>2589</v>
      </c>
      <c r="B557" s="185" t="s">
        <v>1574</v>
      </c>
      <c r="C557" s="186" t="s">
        <v>363</v>
      </c>
      <c r="D557" s="188" t="s">
        <v>1575</v>
      </c>
      <c r="E557" s="186" t="s">
        <v>383</v>
      </c>
      <c r="F557" s="186" t="s">
        <v>363</v>
      </c>
      <c r="G557" s="188" t="s">
        <v>703</v>
      </c>
      <c r="H557" s="187" t="str">
        <f>IF(OR(AND('C6'!V295="",'C6'!W295=""),AND('C6'!V300="",'C6'!W300=""),,AND('C6'!V344="",'C6'!W344=""),AND('C6'!V396="",'C6'!W396=""),AND('C6'!V443="",'C6'!W443=""),AND('C6'!V462="",'C6'!W462=""),AND('C6'!V463="",'C6'!W463=""),AND('C6'!W295="X",'C6'!W300="X",'C6'!W344="X",'C6'!W396="X",'C6'!W443="X",'C6'!W462="X",'C6'!W463="X"),OR('C6'!W295="M",'C6'!W300="M",'C6'!W344="M",'C6'!W396="M",'C6'!W443="M",'C6'!W462="M",'C6'!W463="M")),"",SUM('C6'!V295,'C6'!V300,'C6'!V344,'C6'!V396,'C6'!V443,'C6'!V462,'C6'!V463))</f>
        <v/>
      </c>
      <c r="I557" s="187" t="str">
        <f>IF(AND(AND('C6'!W295="X",'C6'!W300="X",'C6'!W344="X",'C6'!W396="X",'C6'!W443="X",'C6'!W462="X",'C6'!W463="X"),SUM('C6'!V295,'C6'!V300,'C6'!V344,'C6'!V396,'C6'!V443,'C6'!V462,'C6'!V463)=0,ISNUMBER('C6'!V464)),"",IF(OR('C6'!W295="M",'C6'!W300="M",'C6'!W344="M",'C6'!W396="M",'C6'!W443="M",'C6'!W462="M",'C6'!W463="M"),"M",IF(AND('C6'!W295='C6'!W300, 'C6'!W295='C6'!W344, 'C6'!W295='C6'!W396, 'C6'!W295='C6'!W443, 'C6'!W295='C6'!W462, 'C6'!W295='C6'!W463,OR('C6'!W295="X", 'C6'!W295="W", 'C6'!W295="Z")),UPPER('C6'!W295),"")))</f>
        <v/>
      </c>
      <c r="J557" s="80" t="s">
        <v>383</v>
      </c>
      <c r="K557" s="187" t="str">
        <f>IF(AND(ISBLANK('C6'!V464),$L$557&lt;&gt;"Z"),"",'C6'!V464)</f>
        <v/>
      </c>
      <c r="L557" s="187" t="str">
        <f>IF(ISBLANK('C6'!W464),"",'C6'!W464)</f>
        <v/>
      </c>
      <c r="M557" s="77" t="str">
        <f t="shared" si="9"/>
        <v>OK</v>
      </c>
      <c r="N557" s="78"/>
    </row>
    <row r="558" spans="1:14" hidden="1">
      <c r="A558" s="79" t="s">
        <v>2589</v>
      </c>
      <c r="B558" s="185" t="s">
        <v>1576</v>
      </c>
      <c r="C558" s="186" t="s">
        <v>363</v>
      </c>
      <c r="D558" s="188" t="s">
        <v>1577</v>
      </c>
      <c r="E558" s="186" t="s">
        <v>383</v>
      </c>
      <c r="F558" s="186" t="s">
        <v>363</v>
      </c>
      <c r="G558" s="188" t="s">
        <v>951</v>
      </c>
      <c r="H558" s="187" t="str">
        <f>IF(OR(AND('C6'!V14="",'C6'!W14=""),AND('C6'!V240="",'C6'!W240=""),AND('C6'!W14="X",'C6'!W240="X"),OR('C6'!W14="M",'C6'!W240="M")),"",SUM('C6'!V14,'C6'!V240))</f>
        <v/>
      </c>
      <c r="I558" s="187" t="str">
        <f>IF(AND(AND('C6'!W14="X",'C6'!W240="X"),SUM('C6'!V14,'C6'!V240)=0,ISNUMBER('C6'!V466)),"",IF(OR('C6'!W14="M",'C6'!W240="M"),"M",IF(AND('C6'!W14='C6'!W240,OR('C6'!W14="X",'C6'!W14="W",'C6'!W14="Z")),UPPER('C6'!W14),"")))</f>
        <v/>
      </c>
      <c r="J558" s="80" t="s">
        <v>383</v>
      </c>
      <c r="K558" s="187" t="str">
        <f>IF(AND(ISBLANK('C6'!V466),$L$558&lt;&gt;"Z"),"",'C6'!V466)</f>
        <v/>
      </c>
      <c r="L558" s="187" t="str">
        <f>IF(ISBLANK('C6'!W466),"",'C6'!W466)</f>
        <v/>
      </c>
      <c r="M558" s="77" t="str">
        <f t="shared" si="9"/>
        <v>OK</v>
      </c>
      <c r="N558" s="78"/>
    </row>
    <row r="559" spans="1:14" hidden="1">
      <c r="A559" s="79" t="s">
        <v>2589</v>
      </c>
      <c r="B559" s="185" t="s">
        <v>1578</v>
      </c>
      <c r="C559" s="186" t="s">
        <v>363</v>
      </c>
      <c r="D559" s="188" t="s">
        <v>1579</v>
      </c>
      <c r="E559" s="186" t="s">
        <v>383</v>
      </c>
      <c r="F559" s="186" t="s">
        <v>363</v>
      </c>
      <c r="G559" s="188" t="s">
        <v>952</v>
      </c>
      <c r="H559" s="187" t="str">
        <f>IF(OR(AND('C6'!V15="",'C6'!W15=""),AND('C6'!V241="",'C6'!W241=""),AND('C6'!W15="X",'C6'!W241="X"),OR('C6'!W15="M",'C6'!W241="M")),"",SUM('C6'!V15,'C6'!V241))</f>
        <v/>
      </c>
      <c r="I559" s="187" t="str">
        <f>IF(AND(AND('C6'!W15="X",'C6'!W241="X"),SUM('C6'!V15,'C6'!V241)=0,ISNUMBER('C6'!V467)),"",IF(OR('C6'!W15="M",'C6'!W241="M"),"M",IF(AND('C6'!W15='C6'!W241,OR('C6'!W15="X",'C6'!W15="W",'C6'!W15="Z")),UPPER('C6'!W15),"")))</f>
        <v/>
      </c>
      <c r="J559" s="80" t="s">
        <v>383</v>
      </c>
      <c r="K559" s="187" t="str">
        <f>IF(AND(ISBLANK('C6'!V467),$L$559&lt;&gt;"Z"),"",'C6'!V467)</f>
        <v/>
      </c>
      <c r="L559" s="187" t="str">
        <f>IF(ISBLANK('C6'!W467),"",'C6'!W467)</f>
        <v/>
      </c>
      <c r="M559" s="77" t="str">
        <f t="shared" si="9"/>
        <v>OK</v>
      </c>
      <c r="N559" s="78"/>
    </row>
    <row r="560" spans="1:14" hidden="1">
      <c r="A560" s="79" t="s">
        <v>2589</v>
      </c>
      <c r="B560" s="185" t="s">
        <v>1580</v>
      </c>
      <c r="C560" s="186" t="s">
        <v>363</v>
      </c>
      <c r="D560" s="188" t="s">
        <v>1581</v>
      </c>
      <c r="E560" s="186" t="s">
        <v>383</v>
      </c>
      <c r="F560" s="186" t="s">
        <v>363</v>
      </c>
      <c r="G560" s="188" t="s">
        <v>953</v>
      </c>
      <c r="H560" s="187" t="str">
        <f>IF(OR(AND('C6'!V16="",'C6'!W16=""),AND('C6'!V242="",'C6'!W242=""),AND('C6'!W16="X",'C6'!W242="X"),OR('C6'!W16="M",'C6'!W242="M")),"",SUM('C6'!V16,'C6'!V242))</f>
        <v/>
      </c>
      <c r="I560" s="187" t="str">
        <f>IF(AND(AND('C6'!W16="X",'C6'!W242="X"),SUM('C6'!V16,'C6'!V242)=0,ISNUMBER('C6'!V468)),"",IF(OR('C6'!W16="M",'C6'!W242="M"),"M",IF(AND('C6'!W16='C6'!W242,OR('C6'!W16="X",'C6'!W16="W",'C6'!W16="Z")),UPPER('C6'!W16),"")))</f>
        <v/>
      </c>
      <c r="J560" s="80" t="s">
        <v>383</v>
      </c>
      <c r="K560" s="187" t="str">
        <f>IF(AND(ISBLANK('C6'!V468),$L$560&lt;&gt;"Z"),"",'C6'!V468)</f>
        <v/>
      </c>
      <c r="L560" s="187" t="str">
        <f>IF(ISBLANK('C6'!W468),"",'C6'!W468)</f>
        <v/>
      </c>
      <c r="M560" s="77" t="str">
        <f t="shared" si="9"/>
        <v>OK</v>
      </c>
      <c r="N560" s="78"/>
    </row>
    <row r="561" spans="1:14" hidden="1">
      <c r="A561" s="79" t="s">
        <v>2589</v>
      </c>
      <c r="B561" s="185" t="s">
        <v>1582</v>
      </c>
      <c r="C561" s="186" t="s">
        <v>363</v>
      </c>
      <c r="D561" s="188" t="s">
        <v>1583</v>
      </c>
      <c r="E561" s="186" t="s">
        <v>383</v>
      </c>
      <c r="F561" s="186" t="s">
        <v>363</v>
      </c>
      <c r="G561" s="188" t="s">
        <v>954</v>
      </c>
      <c r="H561" s="187" t="str">
        <f>IF(OR(AND('C6'!V17="",'C6'!W17=""),AND('C6'!V243="",'C6'!W243=""),AND('C6'!W17="X",'C6'!W243="X"),OR('C6'!W17="M",'C6'!W243="M")),"",SUM('C6'!V17,'C6'!V243))</f>
        <v/>
      </c>
      <c r="I561" s="187" t="str">
        <f>IF(AND(AND('C6'!W17="X",'C6'!W243="X"),SUM('C6'!V17,'C6'!V243)=0,ISNUMBER('C6'!V469)),"",IF(OR('C6'!W17="M",'C6'!W243="M"),"M",IF(AND('C6'!W17='C6'!W243,OR('C6'!W17="X",'C6'!W17="W",'C6'!W17="Z")),UPPER('C6'!W17),"")))</f>
        <v/>
      </c>
      <c r="J561" s="80" t="s">
        <v>383</v>
      </c>
      <c r="K561" s="187" t="str">
        <f>IF(AND(ISBLANK('C6'!V469),$L$561&lt;&gt;"Z"),"",'C6'!V469)</f>
        <v/>
      </c>
      <c r="L561" s="187" t="str">
        <f>IF(ISBLANK('C6'!W469),"",'C6'!W469)</f>
        <v/>
      </c>
      <c r="M561" s="77" t="str">
        <f t="shared" ref="M561:M624" si="10">IF(AND(ISNUMBER(H561),ISNUMBER(K561)),IF(OR(ROUND(H561,0)&lt;&gt;ROUND(K561,0),I561&lt;&gt;L561),"Check","OK"),IF(OR(AND(H561&lt;&gt;K561,I561&lt;&gt;"Z",L561&lt;&gt;"Z"),I561&lt;&gt;L561),"Check","OK"))</f>
        <v>OK</v>
      </c>
      <c r="N561" s="78"/>
    </row>
    <row r="562" spans="1:14" hidden="1">
      <c r="A562" s="79" t="s">
        <v>2589</v>
      </c>
      <c r="B562" s="185" t="s">
        <v>1584</v>
      </c>
      <c r="C562" s="186" t="s">
        <v>363</v>
      </c>
      <c r="D562" s="188" t="s">
        <v>1585</v>
      </c>
      <c r="E562" s="186" t="s">
        <v>383</v>
      </c>
      <c r="F562" s="186" t="s">
        <v>363</v>
      </c>
      <c r="G562" s="188" t="s">
        <v>955</v>
      </c>
      <c r="H562" s="187" t="str">
        <f>IF(OR(AND('C6'!V18="",'C6'!W18=""),AND('C6'!V244="",'C6'!W244=""),AND('C6'!W18="X",'C6'!W244="X"),OR('C6'!W18="M",'C6'!W244="M")),"",SUM('C6'!V18,'C6'!V244))</f>
        <v/>
      </c>
      <c r="I562" s="187" t="str">
        <f>IF(AND(AND('C6'!W18="X",'C6'!W244="X"),SUM('C6'!V18,'C6'!V244)=0,ISNUMBER('C6'!V470)),"",IF(OR('C6'!W18="M",'C6'!W244="M"),"M",IF(AND('C6'!W18='C6'!W244,OR('C6'!W18="X",'C6'!W18="W",'C6'!W18="Z")),UPPER('C6'!W18),"")))</f>
        <v/>
      </c>
      <c r="J562" s="80" t="s">
        <v>383</v>
      </c>
      <c r="K562" s="187" t="str">
        <f>IF(AND(ISBLANK('C6'!V470),$L$562&lt;&gt;"Z"),"",'C6'!V470)</f>
        <v/>
      </c>
      <c r="L562" s="187" t="str">
        <f>IF(ISBLANK('C6'!W470),"",'C6'!W470)</f>
        <v/>
      </c>
      <c r="M562" s="77" t="str">
        <f t="shared" si="10"/>
        <v>OK</v>
      </c>
      <c r="N562" s="78"/>
    </row>
    <row r="563" spans="1:14" hidden="1">
      <c r="A563" s="79" t="s">
        <v>2589</v>
      </c>
      <c r="B563" s="185" t="s">
        <v>1586</v>
      </c>
      <c r="C563" s="186" t="s">
        <v>363</v>
      </c>
      <c r="D563" s="188" t="s">
        <v>1587</v>
      </c>
      <c r="E563" s="186" t="s">
        <v>383</v>
      </c>
      <c r="F563" s="186" t="s">
        <v>363</v>
      </c>
      <c r="G563" s="188" t="s">
        <v>956</v>
      </c>
      <c r="H563" s="187" t="str">
        <f>IF(OR(AND('C6'!V19="",'C6'!W19=""),AND('C6'!V245="",'C6'!W245=""),AND('C6'!W19="X",'C6'!W245="X"),OR('C6'!W19="M",'C6'!W245="M")),"",SUM('C6'!V19,'C6'!V245))</f>
        <v/>
      </c>
      <c r="I563" s="187" t="str">
        <f>IF(AND(AND('C6'!W19="X",'C6'!W245="X"),SUM('C6'!V19,'C6'!V245)=0,ISNUMBER('C6'!V471)),"",IF(OR('C6'!W19="M",'C6'!W245="M"),"M",IF(AND('C6'!W19='C6'!W245,OR('C6'!W19="X",'C6'!W19="W",'C6'!W19="Z")),UPPER('C6'!W19),"")))</f>
        <v/>
      </c>
      <c r="J563" s="80" t="s">
        <v>383</v>
      </c>
      <c r="K563" s="187" t="str">
        <f>IF(AND(ISBLANK('C6'!V471),$L$563&lt;&gt;"Z"),"",'C6'!V471)</f>
        <v/>
      </c>
      <c r="L563" s="187" t="str">
        <f>IF(ISBLANK('C6'!W471),"",'C6'!W471)</f>
        <v/>
      </c>
      <c r="M563" s="77" t="str">
        <f t="shared" si="10"/>
        <v>OK</v>
      </c>
      <c r="N563" s="78"/>
    </row>
    <row r="564" spans="1:14" hidden="1">
      <c r="A564" s="79" t="s">
        <v>2589</v>
      </c>
      <c r="B564" s="185" t="s">
        <v>1588</v>
      </c>
      <c r="C564" s="186" t="s">
        <v>363</v>
      </c>
      <c r="D564" s="188" t="s">
        <v>1589</v>
      </c>
      <c r="E564" s="186" t="s">
        <v>383</v>
      </c>
      <c r="F564" s="186" t="s">
        <v>363</v>
      </c>
      <c r="G564" s="188" t="s">
        <v>957</v>
      </c>
      <c r="H564" s="187" t="str">
        <f>IF(OR(AND('C6'!V20="",'C6'!W20=""),AND('C6'!V246="",'C6'!W246=""),AND('C6'!W20="X",'C6'!W246="X"),OR('C6'!W20="M",'C6'!W246="M")),"",SUM('C6'!V20,'C6'!V246))</f>
        <v/>
      </c>
      <c r="I564" s="187" t="str">
        <f>IF(AND(AND('C6'!W20="X",'C6'!W246="X"),SUM('C6'!V20,'C6'!V246)=0,ISNUMBER('C6'!V472)),"",IF(OR('C6'!W20="M",'C6'!W246="M"),"M",IF(AND('C6'!W20='C6'!W246,OR('C6'!W20="X",'C6'!W20="W",'C6'!W20="Z")),UPPER('C6'!W20),"")))</f>
        <v/>
      </c>
      <c r="J564" s="80" t="s">
        <v>383</v>
      </c>
      <c r="K564" s="187" t="str">
        <f>IF(AND(ISBLANK('C6'!V472),$L$564&lt;&gt;"Z"),"",'C6'!V472)</f>
        <v/>
      </c>
      <c r="L564" s="187" t="str">
        <f>IF(ISBLANK('C6'!W472),"",'C6'!W472)</f>
        <v/>
      </c>
      <c r="M564" s="77" t="str">
        <f t="shared" si="10"/>
        <v>OK</v>
      </c>
      <c r="N564" s="78"/>
    </row>
    <row r="565" spans="1:14" hidden="1">
      <c r="A565" s="79" t="s">
        <v>2589</v>
      </c>
      <c r="B565" s="185" t="s">
        <v>1590</v>
      </c>
      <c r="C565" s="186" t="s">
        <v>363</v>
      </c>
      <c r="D565" s="188" t="s">
        <v>1591</v>
      </c>
      <c r="E565" s="186" t="s">
        <v>383</v>
      </c>
      <c r="F565" s="186" t="s">
        <v>363</v>
      </c>
      <c r="G565" s="188" t="s">
        <v>958</v>
      </c>
      <c r="H565" s="187" t="str">
        <f>IF(OR(AND('C6'!V21="",'C6'!W21=""),AND('C6'!V247="",'C6'!W247=""),AND('C6'!W21="X",'C6'!W247="X"),OR('C6'!W21="M",'C6'!W247="M")),"",SUM('C6'!V21,'C6'!V247))</f>
        <v/>
      </c>
      <c r="I565" s="187" t="str">
        <f>IF(AND(AND('C6'!W21="X",'C6'!W247="X"),SUM('C6'!V21,'C6'!V247)=0,ISNUMBER('C6'!V473)),"",IF(OR('C6'!W21="M",'C6'!W247="M"),"M",IF(AND('C6'!W21='C6'!W247,OR('C6'!W21="X",'C6'!W21="W",'C6'!W21="Z")),UPPER('C6'!W21),"")))</f>
        <v/>
      </c>
      <c r="J565" s="80" t="s">
        <v>383</v>
      </c>
      <c r="K565" s="187" t="str">
        <f>IF(AND(ISBLANK('C6'!V473),$L$565&lt;&gt;"Z"),"",'C6'!V473)</f>
        <v/>
      </c>
      <c r="L565" s="187" t="str">
        <f>IF(ISBLANK('C6'!W473),"",'C6'!W473)</f>
        <v/>
      </c>
      <c r="M565" s="77" t="str">
        <f t="shared" si="10"/>
        <v>OK</v>
      </c>
      <c r="N565" s="78"/>
    </row>
    <row r="566" spans="1:14" hidden="1">
      <c r="A566" s="79" t="s">
        <v>2589</v>
      </c>
      <c r="B566" s="185" t="s">
        <v>1592</v>
      </c>
      <c r="C566" s="186" t="s">
        <v>363</v>
      </c>
      <c r="D566" s="188" t="s">
        <v>1593</v>
      </c>
      <c r="E566" s="186" t="s">
        <v>383</v>
      </c>
      <c r="F566" s="186" t="s">
        <v>363</v>
      </c>
      <c r="G566" s="188" t="s">
        <v>959</v>
      </c>
      <c r="H566" s="187" t="str">
        <f>IF(OR(AND('C6'!V22="",'C6'!W22=""),AND('C6'!V248="",'C6'!W248=""),AND('C6'!W22="X",'C6'!W248="X"),OR('C6'!W22="M",'C6'!W248="M")),"",SUM('C6'!V22,'C6'!V248))</f>
        <v/>
      </c>
      <c r="I566" s="187" t="str">
        <f>IF(AND(AND('C6'!W22="X",'C6'!W248="X"),SUM('C6'!V22,'C6'!V248)=0,ISNUMBER('C6'!V474)),"",IF(OR('C6'!W22="M",'C6'!W248="M"),"M",IF(AND('C6'!W22='C6'!W248,OR('C6'!W22="X",'C6'!W22="W",'C6'!W22="Z")),UPPER('C6'!W22),"")))</f>
        <v/>
      </c>
      <c r="J566" s="80" t="s">
        <v>383</v>
      </c>
      <c r="K566" s="187" t="str">
        <f>IF(AND(ISBLANK('C6'!V474),$L$566&lt;&gt;"Z"),"",'C6'!V474)</f>
        <v/>
      </c>
      <c r="L566" s="187" t="str">
        <f>IF(ISBLANK('C6'!W474),"",'C6'!W474)</f>
        <v/>
      </c>
      <c r="M566" s="77" t="str">
        <f t="shared" si="10"/>
        <v>OK</v>
      </c>
      <c r="N566" s="78"/>
    </row>
    <row r="567" spans="1:14" hidden="1">
      <c r="A567" s="79" t="s">
        <v>2589</v>
      </c>
      <c r="B567" s="185" t="s">
        <v>1594</v>
      </c>
      <c r="C567" s="186" t="s">
        <v>363</v>
      </c>
      <c r="D567" s="188" t="s">
        <v>1595</v>
      </c>
      <c r="E567" s="186" t="s">
        <v>383</v>
      </c>
      <c r="F567" s="186" t="s">
        <v>363</v>
      </c>
      <c r="G567" s="188" t="s">
        <v>960</v>
      </c>
      <c r="H567" s="187" t="str">
        <f>IF(OR(AND('C6'!V23="",'C6'!W23=""),AND('C6'!V249="",'C6'!W249=""),AND('C6'!W23="X",'C6'!W249="X"),OR('C6'!W23="M",'C6'!W249="M")),"",SUM('C6'!V23,'C6'!V249))</f>
        <v/>
      </c>
      <c r="I567" s="187" t="str">
        <f>IF(AND(AND('C6'!W23="X",'C6'!W249="X"),SUM('C6'!V23,'C6'!V249)=0,ISNUMBER('C6'!V475)),"",IF(OR('C6'!W23="M",'C6'!W249="M"),"M",IF(AND('C6'!W23='C6'!W249,OR('C6'!W23="X",'C6'!W23="W",'C6'!W23="Z")),UPPER('C6'!W23),"")))</f>
        <v/>
      </c>
      <c r="J567" s="80" t="s">
        <v>383</v>
      </c>
      <c r="K567" s="187" t="str">
        <f>IF(AND(ISBLANK('C6'!V475),$L$567&lt;&gt;"Z"),"",'C6'!V475)</f>
        <v/>
      </c>
      <c r="L567" s="187" t="str">
        <f>IF(ISBLANK('C6'!W475),"",'C6'!W475)</f>
        <v/>
      </c>
      <c r="M567" s="77" t="str">
        <f t="shared" si="10"/>
        <v>OK</v>
      </c>
      <c r="N567" s="78"/>
    </row>
    <row r="568" spans="1:14" hidden="1">
      <c r="A568" s="79" t="s">
        <v>2589</v>
      </c>
      <c r="B568" s="185" t="s">
        <v>1596</v>
      </c>
      <c r="C568" s="186" t="s">
        <v>363</v>
      </c>
      <c r="D568" s="188" t="s">
        <v>1597</v>
      </c>
      <c r="E568" s="186" t="s">
        <v>383</v>
      </c>
      <c r="F568" s="186" t="s">
        <v>363</v>
      </c>
      <c r="G568" s="188" t="s">
        <v>961</v>
      </c>
      <c r="H568" s="187" t="str">
        <f>IF(OR(AND('C6'!V24="",'C6'!W24=""),AND('C6'!V250="",'C6'!W250=""),AND('C6'!W24="X",'C6'!W250="X"),OR('C6'!W24="M",'C6'!W250="M")),"",SUM('C6'!V24,'C6'!V250))</f>
        <v/>
      </c>
      <c r="I568" s="187" t="str">
        <f>IF(AND(AND('C6'!W24="X",'C6'!W250="X"),SUM('C6'!V24,'C6'!V250)=0,ISNUMBER('C6'!V476)),"",IF(OR('C6'!W24="M",'C6'!W250="M"),"M",IF(AND('C6'!W24='C6'!W250,OR('C6'!W24="X",'C6'!W24="W",'C6'!W24="Z")),UPPER('C6'!W24),"")))</f>
        <v/>
      </c>
      <c r="J568" s="80" t="s">
        <v>383</v>
      </c>
      <c r="K568" s="187" t="str">
        <f>IF(AND(ISBLANK('C6'!V476),$L$568&lt;&gt;"Z"),"",'C6'!V476)</f>
        <v/>
      </c>
      <c r="L568" s="187" t="str">
        <f>IF(ISBLANK('C6'!W476),"",'C6'!W476)</f>
        <v/>
      </c>
      <c r="M568" s="77" t="str">
        <f t="shared" si="10"/>
        <v>OK</v>
      </c>
      <c r="N568" s="78"/>
    </row>
    <row r="569" spans="1:14" hidden="1">
      <c r="A569" s="79" t="s">
        <v>2589</v>
      </c>
      <c r="B569" s="185" t="s">
        <v>1598</v>
      </c>
      <c r="C569" s="186" t="s">
        <v>363</v>
      </c>
      <c r="D569" s="188" t="s">
        <v>1599</v>
      </c>
      <c r="E569" s="186" t="s">
        <v>383</v>
      </c>
      <c r="F569" s="186" t="s">
        <v>363</v>
      </c>
      <c r="G569" s="188" t="s">
        <v>962</v>
      </c>
      <c r="H569" s="187" t="str">
        <f>IF(OR(AND('C6'!V25="",'C6'!W25=""),AND('C6'!V251="",'C6'!W251=""),AND('C6'!W25="X",'C6'!W251="X"),OR('C6'!W25="M",'C6'!W251="M")),"",SUM('C6'!V25,'C6'!V251))</f>
        <v/>
      </c>
      <c r="I569" s="187" t="str">
        <f>IF(AND(AND('C6'!W25="X",'C6'!W251="X"),SUM('C6'!V25,'C6'!V251)=0,ISNUMBER('C6'!V477)),"",IF(OR('C6'!W25="M",'C6'!W251="M"),"M",IF(AND('C6'!W25='C6'!W251,OR('C6'!W25="X",'C6'!W25="W",'C6'!W25="Z")),UPPER('C6'!W25),"")))</f>
        <v/>
      </c>
      <c r="J569" s="80" t="s">
        <v>383</v>
      </c>
      <c r="K569" s="187" t="str">
        <f>IF(AND(ISBLANK('C6'!V477),$L$569&lt;&gt;"Z"),"",'C6'!V477)</f>
        <v/>
      </c>
      <c r="L569" s="187" t="str">
        <f>IF(ISBLANK('C6'!W477),"",'C6'!W477)</f>
        <v/>
      </c>
      <c r="M569" s="77" t="str">
        <f t="shared" si="10"/>
        <v>OK</v>
      </c>
      <c r="N569" s="78"/>
    </row>
    <row r="570" spans="1:14" hidden="1">
      <c r="A570" s="79" t="s">
        <v>2589</v>
      </c>
      <c r="B570" s="185" t="s">
        <v>1600</v>
      </c>
      <c r="C570" s="186" t="s">
        <v>363</v>
      </c>
      <c r="D570" s="188" t="s">
        <v>1601</v>
      </c>
      <c r="E570" s="186" t="s">
        <v>383</v>
      </c>
      <c r="F570" s="186" t="s">
        <v>363</v>
      </c>
      <c r="G570" s="188" t="s">
        <v>963</v>
      </c>
      <c r="H570" s="187" t="str">
        <f>IF(OR(AND('C6'!V26="",'C6'!W26=""),AND('C6'!V252="",'C6'!W252=""),AND('C6'!W26="X",'C6'!W252="X"),OR('C6'!W26="M",'C6'!W252="M")),"",SUM('C6'!V26,'C6'!V252))</f>
        <v/>
      </c>
      <c r="I570" s="187" t="str">
        <f>IF(AND(AND('C6'!W26="X",'C6'!W252="X"),SUM('C6'!V26,'C6'!V252)=0,ISNUMBER('C6'!V478)),"",IF(OR('C6'!W26="M",'C6'!W252="M"),"M",IF(AND('C6'!W26='C6'!W252,OR('C6'!W26="X",'C6'!W26="W",'C6'!W26="Z")),UPPER('C6'!W26),"")))</f>
        <v/>
      </c>
      <c r="J570" s="80" t="s">
        <v>383</v>
      </c>
      <c r="K570" s="187" t="str">
        <f>IF(AND(ISBLANK('C6'!V478),$L$570&lt;&gt;"Z"),"",'C6'!V478)</f>
        <v/>
      </c>
      <c r="L570" s="187" t="str">
        <f>IF(ISBLANK('C6'!W478),"",'C6'!W478)</f>
        <v/>
      </c>
      <c r="M570" s="77" t="str">
        <f t="shared" si="10"/>
        <v>OK</v>
      </c>
      <c r="N570" s="78"/>
    </row>
    <row r="571" spans="1:14" hidden="1">
      <c r="A571" s="79" t="s">
        <v>2589</v>
      </c>
      <c r="B571" s="185" t="s">
        <v>1602</v>
      </c>
      <c r="C571" s="186" t="s">
        <v>363</v>
      </c>
      <c r="D571" s="188" t="s">
        <v>1603</v>
      </c>
      <c r="E571" s="186" t="s">
        <v>383</v>
      </c>
      <c r="F571" s="186" t="s">
        <v>363</v>
      </c>
      <c r="G571" s="188" t="s">
        <v>964</v>
      </c>
      <c r="H571" s="187" t="str">
        <f>IF(OR(AND('C6'!V27="",'C6'!W27=""),AND('C6'!V253="",'C6'!W253=""),AND('C6'!W27="X",'C6'!W253="X"),OR('C6'!W27="M",'C6'!W253="M")),"",SUM('C6'!V27,'C6'!V253))</f>
        <v/>
      </c>
      <c r="I571" s="187" t="str">
        <f>IF(AND(AND('C6'!W27="X",'C6'!W253="X"),SUM('C6'!V27,'C6'!V253)=0,ISNUMBER('C6'!V479)),"",IF(OR('C6'!W27="M",'C6'!W253="M"),"M",IF(AND('C6'!W27='C6'!W253,OR('C6'!W27="X",'C6'!W27="W",'C6'!W27="Z")),UPPER('C6'!W27),"")))</f>
        <v/>
      </c>
      <c r="J571" s="80" t="s">
        <v>383</v>
      </c>
      <c r="K571" s="187" t="str">
        <f>IF(AND(ISBLANK('C6'!V479),$L$571&lt;&gt;"Z"),"",'C6'!V479)</f>
        <v/>
      </c>
      <c r="L571" s="187" t="str">
        <f>IF(ISBLANK('C6'!W479),"",'C6'!W479)</f>
        <v/>
      </c>
      <c r="M571" s="77" t="str">
        <f t="shared" si="10"/>
        <v>OK</v>
      </c>
      <c r="N571" s="78"/>
    </row>
    <row r="572" spans="1:14" hidden="1">
      <c r="A572" s="79" t="s">
        <v>2589</v>
      </c>
      <c r="B572" s="185" t="s">
        <v>1604</v>
      </c>
      <c r="C572" s="186" t="s">
        <v>363</v>
      </c>
      <c r="D572" s="188" t="s">
        <v>1605</v>
      </c>
      <c r="E572" s="186" t="s">
        <v>383</v>
      </c>
      <c r="F572" s="186" t="s">
        <v>363</v>
      </c>
      <c r="G572" s="188" t="s">
        <v>965</v>
      </c>
      <c r="H572" s="187" t="str">
        <f>IF(OR(AND('C6'!V28="",'C6'!W28=""),AND('C6'!V254="",'C6'!W254=""),AND('C6'!W28="X",'C6'!W254="X"),OR('C6'!W28="M",'C6'!W254="M")),"",SUM('C6'!V28,'C6'!V254))</f>
        <v/>
      </c>
      <c r="I572" s="187" t="str">
        <f>IF(AND(AND('C6'!W28="X",'C6'!W254="X"),SUM('C6'!V28,'C6'!V254)=0,ISNUMBER('C6'!V480)),"",IF(OR('C6'!W28="M",'C6'!W254="M"),"M",IF(AND('C6'!W28='C6'!W254,OR('C6'!W28="X",'C6'!W28="W",'C6'!W28="Z")),UPPER('C6'!W28),"")))</f>
        <v/>
      </c>
      <c r="J572" s="80" t="s">
        <v>383</v>
      </c>
      <c r="K572" s="187" t="str">
        <f>IF(AND(ISBLANK('C6'!V480),$L$572&lt;&gt;"Z"),"",'C6'!V480)</f>
        <v/>
      </c>
      <c r="L572" s="187" t="str">
        <f>IF(ISBLANK('C6'!W480),"",'C6'!W480)</f>
        <v/>
      </c>
      <c r="M572" s="77" t="str">
        <f t="shared" si="10"/>
        <v>OK</v>
      </c>
      <c r="N572" s="78"/>
    </row>
    <row r="573" spans="1:14" hidden="1">
      <c r="A573" s="79" t="s">
        <v>2589</v>
      </c>
      <c r="B573" s="185" t="s">
        <v>1606</v>
      </c>
      <c r="C573" s="186" t="s">
        <v>363</v>
      </c>
      <c r="D573" s="188" t="s">
        <v>1607</v>
      </c>
      <c r="E573" s="186" t="s">
        <v>383</v>
      </c>
      <c r="F573" s="186" t="s">
        <v>363</v>
      </c>
      <c r="G573" s="188" t="s">
        <v>966</v>
      </c>
      <c r="H573" s="187" t="str">
        <f>IF(OR(AND('C6'!V29="",'C6'!W29=""),AND('C6'!V255="",'C6'!W255=""),AND('C6'!W29="X",'C6'!W255="X"),OR('C6'!W29="M",'C6'!W255="M")),"",SUM('C6'!V29,'C6'!V255))</f>
        <v/>
      </c>
      <c r="I573" s="187" t="str">
        <f>IF(AND(AND('C6'!W29="X",'C6'!W255="X"),SUM('C6'!V29,'C6'!V255)=0,ISNUMBER('C6'!V481)),"",IF(OR('C6'!W29="M",'C6'!W255="M"),"M",IF(AND('C6'!W29='C6'!W255,OR('C6'!W29="X",'C6'!W29="W",'C6'!W29="Z")),UPPER('C6'!W29),"")))</f>
        <v/>
      </c>
      <c r="J573" s="80" t="s">
        <v>383</v>
      </c>
      <c r="K573" s="187" t="str">
        <f>IF(AND(ISBLANK('C6'!V481),$L$573&lt;&gt;"Z"),"",'C6'!V481)</f>
        <v/>
      </c>
      <c r="L573" s="187" t="str">
        <f>IF(ISBLANK('C6'!W481),"",'C6'!W481)</f>
        <v/>
      </c>
      <c r="M573" s="77" t="str">
        <f t="shared" si="10"/>
        <v>OK</v>
      </c>
      <c r="N573" s="78"/>
    </row>
    <row r="574" spans="1:14" hidden="1">
      <c r="A574" s="79" t="s">
        <v>2589</v>
      </c>
      <c r="B574" s="185" t="s">
        <v>1608</v>
      </c>
      <c r="C574" s="186" t="s">
        <v>363</v>
      </c>
      <c r="D574" s="188" t="s">
        <v>1609</v>
      </c>
      <c r="E574" s="186" t="s">
        <v>383</v>
      </c>
      <c r="F574" s="186" t="s">
        <v>363</v>
      </c>
      <c r="G574" s="188" t="s">
        <v>967</v>
      </c>
      <c r="H574" s="187" t="str">
        <f>IF(OR(AND('C6'!V30="",'C6'!W30=""),AND('C6'!V256="",'C6'!W256=""),AND('C6'!W30="X",'C6'!W256="X"),OR('C6'!W30="M",'C6'!W256="M")),"",SUM('C6'!V30,'C6'!V256))</f>
        <v/>
      </c>
      <c r="I574" s="187" t="str">
        <f>IF(AND(AND('C6'!W30="X",'C6'!W256="X"),SUM('C6'!V30,'C6'!V256)=0,ISNUMBER('C6'!V482)),"",IF(OR('C6'!W30="M",'C6'!W256="M"),"M",IF(AND('C6'!W30='C6'!W256,OR('C6'!W30="X",'C6'!W30="W",'C6'!W30="Z")),UPPER('C6'!W30),"")))</f>
        <v/>
      </c>
      <c r="J574" s="80" t="s">
        <v>383</v>
      </c>
      <c r="K574" s="187" t="str">
        <f>IF(AND(ISBLANK('C6'!V482),$L$574&lt;&gt;"Z"),"",'C6'!V482)</f>
        <v/>
      </c>
      <c r="L574" s="187" t="str">
        <f>IF(ISBLANK('C6'!W482),"",'C6'!W482)</f>
        <v/>
      </c>
      <c r="M574" s="77" t="str">
        <f t="shared" si="10"/>
        <v>OK</v>
      </c>
      <c r="N574" s="78"/>
    </row>
    <row r="575" spans="1:14" hidden="1">
      <c r="A575" s="79" t="s">
        <v>2589</v>
      </c>
      <c r="B575" s="185" t="s">
        <v>1610</v>
      </c>
      <c r="C575" s="186" t="s">
        <v>363</v>
      </c>
      <c r="D575" s="188" t="s">
        <v>1611</v>
      </c>
      <c r="E575" s="186" t="s">
        <v>383</v>
      </c>
      <c r="F575" s="186" t="s">
        <v>363</v>
      </c>
      <c r="G575" s="188" t="s">
        <v>968</v>
      </c>
      <c r="H575" s="187" t="str">
        <f>IF(OR(AND('C6'!V31="",'C6'!W31=""),AND('C6'!V257="",'C6'!W257=""),AND('C6'!W31="X",'C6'!W257="X"),OR('C6'!W31="M",'C6'!W257="M")),"",SUM('C6'!V31,'C6'!V257))</f>
        <v/>
      </c>
      <c r="I575" s="187" t="str">
        <f>IF(AND(AND('C6'!W31="X",'C6'!W257="X"),SUM('C6'!V31,'C6'!V257)=0,ISNUMBER('C6'!V483)),"",IF(OR('C6'!W31="M",'C6'!W257="M"),"M",IF(AND('C6'!W31='C6'!W257,OR('C6'!W31="X",'C6'!W31="W",'C6'!W31="Z")),UPPER('C6'!W31),"")))</f>
        <v/>
      </c>
      <c r="J575" s="80" t="s">
        <v>383</v>
      </c>
      <c r="K575" s="187" t="str">
        <f>IF(AND(ISBLANK('C6'!V483),$L$575&lt;&gt;"Z"),"",'C6'!V483)</f>
        <v/>
      </c>
      <c r="L575" s="187" t="str">
        <f>IF(ISBLANK('C6'!W483),"",'C6'!W483)</f>
        <v/>
      </c>
      <c r="M575" s="77" t="str">
        <f t="shared" si="10"/>
        <v>OK</v>
      </c>
      <c r="N575" s="78"/>
    </row>
    <row r="576" spans="1:14" hidden="1">
      <c r="A576" s="79" t="s">
        <v>2589</v>
      </c>
      <c r="B576" s="185" t="s">
        <v>1612</v>
      </c>
      <c r="C576" s="186" t="s">
        <v>363</v>
      </c>
      <c r="D576" s="188" t="s">
        <v>1613</v>
      </c>
      <c r="E576" s="186" t="s">
        <v>383</v>
      </c>
      <c r="F576" s="186" t="s">
        <v>363</v>
      </c>
      <c r="G576" s="188" t="s">
        <v>969</v>
      </c>
      <c r="H576" s="187" t="str">
        <f>IF(OR(AND('C6'!V32="",'C6'!W32=""),AND('C6'!V258="",'C6'!W258=""),AND('C6'!W32="X",'C6'!W258="X"),OR('C6'!W32="M",'C6'!W258="M")),"",SUM('C6'!V32,'C6'!V258))</f>
        <v/>
      </c>
      <c r="I576" s="187" t="str">
        <f>IF(AND(AND('C6'!W32="X",'C6'!W258="X"),SUM('C6'!V32,'C6'!V258)=0,ISNUMBER('C6'!V484)),"",IF(OR('C6'!W32="M",'C6'!W258="M"),"M",IF(AND('C6'!W32='C6'!W258,OR('C6'!W32="X",'C6'!W32="W",'C6'!W32="Z")),UPPER('C6'!W32),"")))</f>
        <v/>
      </c>
      <c r="J576" s="80" t="s">
        <v>383</v>
      </c>
      <c r="K576" s="187" t="str">
        <f>IF(AND(ISBLANK('C6'!V484),$L$576&lt;&gt;"Z"),"",'C6'!V484)</f>
        <v/>
      </c>
      <c r="L576" s="187" t="str">
        <f>IF(ISBLANK('C6'!W484),"",'C6'!W484)</f>
        <v/>
      </c>
      <c r="M576" s="77" t="str">
        <f t="shared" si="10"/>
        <v>OK</v>
      </c>
      <c r="N576" s="78"/>
    </row>
    <row r="577" spans="1:14" hidden="1">
      <c r="A577" s="79" t="s">
        <v>2589</v>
      </c>
      <c r="B577" s="185" t="s">
        <v>1614</v>
      </c>
      <c r="C577" s="186" t="s">
        <v>363</v>
      </c>
      <c r="D577" s="188" t="s">
        <v>1615</v>
      </c>
      <c r="E577" s="186" t="s">
        <v>383</v>
      </c>
      <c r="F577" s="186" t="s">
        <v>363</v>
      </c>
      <c r="G577" s="188" t="s">
        <v>970</v>
      </c>
      <c r="H577" s="187" t="str">
        <f>IF(OR(AND('C6'!V33="",'C6'!W33=""),AND('C6'!V259="",'C6'!W259=""),AND('C6'!W33="X",'C6'!W259="X"),OR('C6'!W33="M",'C6'!W259="M")),"",SUM('C6'!V33,'C6'!V259))</f>
        <v/>
      </c>
      <c r="I577" s="187" t="str">
        <f>IF(AND(AND('C6'!W33="X",'C6'!W259="X"),SUM('C6'!V33,'C6'!V259)=0,ISNUMBER('C6'!V485)),"",IF(OR('C6'!W33="M",'C6'!W259="M"),"M",IF(AND('C6'!W33='C6'!W259,OR('C6'!W33="X",'C6'!W33="W",'C6'!W33="Z")),UPPER('C6'!W33),"")))</f>
        <v/>
      </c>
      <c r="J577" s="80" t="s">
        <v>383</v>
      </c>
      <c r="K577" s="187" t="str">
        <f>IF(AND(ISBLANK('C6'!V485),$L$577&lt;&gt;"Z"),"",'C6'!V485)</f>
        <v/>
      </c>
      <c r="L577" s="187" t="str">
        <f>IF(ISBLANK('C6'!W485),"",'C6'!W485)</f>
        <v/>
      </c>
      <c r="M577" s="77" t="str">
        <f t="shared" si="10"/>
        <v>OK</v>
      </c>
      <c r="N577" s="78"/>
    </row>
    <row r="578" spans="1:14" hidden="1">
      <c r="A578" s="79" t="s">
        <v>2589</v>
      </c>
      <c r="B578" s="185" t="s">
        <v>1616</v>
      </c>
      <c r="C578" s="186" t="s">
        <v>363</v>
      </c>
      <c r="D578" s="188" t="s">
        <v>1617</v>
      </c>
      <c r="E578" s="186" t="s">
        <v>383</v>
      </c>
      <c r="F578" s="186" t="s">
        <v>363</v>
      </c>
      <c r="G578" s="188" t="s">
        <v>971</v>
      </c>
      <c r="H578" s="187" t="str">
        <f>IF(OR(AND('C6'!V34="",'C6'!W34=""),AND('C6'!V260="",'C6'!W260=""),AND('C6'!W34="X",'C6'!W260="X"),OR('C6'!W34="M",'C6'!W260="M")),"",SUM('C6'!V34,'C6'!V260))</f>
        <v/>
      </c>
      <c r="I578" s="187" t="str">
        <f>IF(AND(AND('C6'!W34="X",'C6'!W260="X"),SUM('C6'!V34,'C6'!V260)=0,ISNUMBER('C6'!V486)),"",IF(OR('C6'!W34="M",'C6'!W260="M"),"M",IF(AND('C6'!W34='C6'!W260,OR('C6'!W34="X",'C6'!W34="W",'C6'!W34="Z")),UPPER('C6'!W34),"")))</f>
        <v/>
      </c>
      <c r="J578" s="80" t="s">
        <v>383</v>
      </c>
      <c r="K578" s="187" t="str">
        <f>IF(AND(ISBLANK('C6'!V486),$L$578&lt;&gt;"Z"),"",'C6'!V486)</f>
        <v/>
      </c>
      <c r="L578" s="187" t="str">
        <f>IF(ISBLANK('C6'!W486),"",'C6'!W486)</f>
        <v/>
      </c>
      <c r="M578" s="77" t="str">
        <f t="shared" si="10"/>
        <v>OK</v>
      </c>
      <c r="N578" s="78"/>
    </row>
    <row r="579" spans="1:14" hidden="1">
      <c r="A579" s="79" t="s">
        <v>2589</v>
      </c>
      <c r="B579" s="185" t="s">
        <v>1618</v>
      </c>
      <c r="C579" s="186" t="s">
        <v>363</v>
      </c>
      <c r="D579" s="188" t="s">
        <v>1619</v>
      </c>
      <c r="E579" s="186" t="s">
        <v>383</v>
      </c>
      <c r="F579" s="186" t="s">
        <v>363</v>
      </c>
      <c r="G579" s="188" t="s">
        <v>972</v>
      </c>
      <c r="H579" s="187" t="str">
        <f>IF(OR(AND('C6'!V35="",'C6'!W35=""),AND('C6'!V261="",'C6'!W261=""),AND('C6'!W35="X",'C6'!W261="X"),OR('C6'!W35="M",'C6'!W261="M")),"",SUM('C6'!V35,'C6'!V261))</f>
        <v/>
      </c>
      <c r="I579" s="187" t="str">
        <f>IF(AND(AND('C6'!W35="X",'C6'!W261="X"),SUM('C6'!V35,'C6'!V261)=0,ISNUMBER('C6'!V487)),"",IF(OR('C6'!W35="M",'C6'!W261="M"),"M",IF(AND('C6'!W35='C6'!W261,OR('C6'!W35="X",'C6'!W35="W",'C6'!W35="Z")),UPPER('C6'!W35),"")))</f>
        <v/>
      </c>
      <c r="J579" s="80" t="s">
        <v>383</v>
      </c>
      <c r="K579" s="187" t="str">
        <f>IF(AND(ISBLANK('C6'!V487),$L$579&lt;&gt;"Z"),"",'C6'!V487)</f>
        <v/>
      </c>
      <c r="L579" s="187" t="str">
        <f>IF(ISBLANK('C6'!W487),"",'C6'!W487)</f>
        <v/>
      </c>
      <c r="M579" s="77" t="str">
        <f t="shared" si="10"/>
        <v>OK</v>
      </c>
      <c r="N579" s="78"/>
    </row>
    <row r="580" spans="1:14" hidden="1">
      <c r="A580" s="79" t="s">
        <v>2589</v>
      </c>
      <c r="B580" s="185" t="s">
        <v>1620</v>
      </c>
      <c r="C580" s="186" t="s">
        <v>363</v>
      </c>
      <c r="D580" s="188" t="s">
        <v>1621</v>
      </c>
      <c r="E580" s="186" t="s">
        <v>383</v>
      </c>
      <c r="F580" s="186" t="s">
        <v>363</v>
      </c>
      <c r="G580" s="188" t="s">
        <v>973</v>
      </c>
      <c r="H580" s="187" t="str">
        <f>IF(OR(AND('C6'!V36="",'C6'!W36=""),AND('C6'!V262="",'C6'!W262=""),AND('C6'!W36="X",'C6'!W262="X"),OR('C6'!W36="M",'C6'!W262="M")),"",SUM('C6'!V36,'C6'!V262))</f>
        <v/>
      </c>
      <c r="I580" s="187" t="str">
        <f>IF(AND(AND('C6'!W36="X",'C6'!W262="X"),SUM('C6'!V36,'C6'!V262)=0,ISNUMBER('C6'!V488)),"",IF(OR('C6'!W36="M",'C6'!W262="M"),"M",IF(AND('C6'!W36='C6'!W262,OR('C6'!W36="X",'C6'!W36="W",'C6'!W36="Z")),UPPER('C6'!W36),"")))</f>
        <v/>
      </c>
      <c r="J580" s="80" t="s">
        <v>383</v>
      </c>
      <c r="K580" s="187" t="str">
        <f>IF(AND(ISBLANK('C6'!V488),$L$580&lt;&gt;"Z"),"",'C6'!V488)</f>
        <v/>
      </c>
      <c r="L580" s="187" t="str">
        <f>IF(ISBLANK('C6'!W488),"",'C6'!W488)</f>
        <v/>
      </c>
      <c r="M580" s="77" t="str">
        <f t="shared" si="10"/>
        <v>OK</v>
      </c>
      <c r="N580" s="78"/>
    </row>
    <row r="581" spans="1:14" hidden="1">
      <c r="A581" s="79" t="s">
        <v>2589</v>
      </c>
      <c r="B581" s="185" t="s">
        <v>1622</v>
      </c>
      <c r="C581" s="186" t="s">
        <v>363</v>
      </c>
      <c r="D581" s="188" t="s">
        <v>1623</v>
      </c>
      <c r="E581" s="186" t="s">
        <v>383</v>
      </c>
      <c r="F581" s="186" t="s">
        <v>363</v>
      </c>
      <c r="G581" s="188" t="s">
        <v>974</v>
      </c>
      <c r="H581" s="187" t="str">
        <f>IF(OR(AND('C6'!V37="",'C6'!W37=""),AND('C6'!V263="",'C6'!W263=""),AND('C6'!W37="X",'C6'!W263="X"),OR('C6'!W37="M",'C6'!W263="M")),"",SUM('C6'!V37,'C6'!V263))</f>
        <v/>
      </c>
      <c r="I581" s="187" t="str">
        <f>IF(AND(AND('C6'!W37="X",'C6'!W263="X"),SUM('C6'!V37,'C6'!V263)=0,ISNUMBER('C6'!V489)),"",IF(OR('C6'!W37="M",'C6'!W263="M"),"M",IF(AND('C6'!W37='C6'!W263,OR('C6'!W37="X",'C6'!W37="W",'C6'!W37="Z")),UPPER('C6'!W37),"")))</f>
        <v/>
      </c>
      <c r="J581" s="80" t="s">
        <v>383</v>
      </c>
      <c r="K581" s="187" t="str">
        <f>IF(AND(ISBLANK('C6'!V489),$L$581&lt;&gt;"Z"),"",'C6'!V489)</f>
        <v/>
      </c>
      <c r="L581" s="187" t="str">
        <f>IF(ISBLANK('C6'!W489),"",'C6'!W489)</f>
        <v/>
      </c>
      <c r="M581" s="77" t="str">
        <f t="shared" si="10"/>
        <v>OK</v>
      </c>
      <c r="N581" s="78"/>
    </row>
    <row r="582" spans="1:14" hidden="1">
      <c r="A582" s="79" t="s">
        <v>2589</v>
      </c>
      <c r="B582" s="185" t="s">
        <v>1624</v>
      </c>
      <c r="C582" s="186" t="s">
        <v>363</v>
      </c>
      <c r="D582" s="188" t="s">
        <v>1625</v>
      </c>
      <c r="E582" s="186" t="s">
        <v>383</v>
      </c>
      <c r="F582" s="186" t="s">
        <v>363</v>
      </c>
      <c r="G582" s="188" t="s">
        <v>975</v>
      </c>
      <c r="H582" s="187" t="str">
        <f>IF(OR(AND('C6'!V38="",'C6'!W38=""),AND('C6'!V264="",'C6'!W264=""),AND('C6'!W38="X",'C6'!W264="X"),OR('C6'!W38="M",'C6'!W264="M")),"",SUM('C6'!V38,'C6'!V264))</f>
        <v/>
      </c>
      <c r="I582" s="187" t="str">
        <f>IF(AND(AND('C6'!W38="X",'C6'!W264="X"),SUM('C6'!V38,'C6'!V264)=0,ISNUMBER('C6'!V490)),"",IF(OR('C6'!W38="M",'C6'!W264="M"),"M",IF(AND('C6'!W38='C6'!W264,OR('C6'!W38="X",'C6'!W38="W",'C6'!W38="Z")),UPPER('C6'!W38),"")))</f>
        <v/>
      </c>
      <c r="J582" s="80" t="s">
        <v>383</v>
      </c>
      <c r="K582" s="187" t="str">
        <f>IF(AND(ISBLANK('C6'!V490),$L$582&lt;&gt;"Z"),"",'C6'!V490)</f>
        <v/>
      </c>
      <c r="L582" s="187" t="str">
        <f>IF(ISBLANK('C6'!W490),"",'C6'!W490)</f>
        <v/>
      </c>
      <c r="M582" s="77" t="str">
        <f t="shared" si="10"/>
        <v>OK</v>
      </c>
      <c r="N582" s="78"/>
    </row>
    <row r="583" spans="1:14" hidden="1">
      <c r="A583" s="79" t="s">
        <v>2589</v>
      </c>
      <c r="B583" s="185" t="s">
        <v>1626</v>
      </c>
      <c r="C583" s="186" t="s">
        <v>363</v>
      </c>
      <c r="D583" s="188" t="s">
        <v>1627</v>
      </c>
      <c r="E583" s="186" t="s">
        <v>383</v>
      </c>
      <c r="F583" s="186" t="s">
        <v>363</v>
      </c>
      <c r="G583" s="188" t="s">
        <v>976</v>
      </c>
      <c r="H583" s="187" t="str">
        <f>IF(OR(AND('C6'!V39="",'C6'!W39=""),AND('C6'!V265="",'C6'!W265=""),AND('C6'!W39="X",'C6'!W265="X"),OR('C6'!W39="M",'C6'!W265="M")),"",SUM('C6'!V39,'C6'!V265))</f>
        <v/>
      </c>
      <c r="I583" s="187" t="str">
        <f>IF(AND(AND('C6'!W39="X",'C6'!W265="X"),SUM('C6'!V39,'C6'!V265)=0,ISNUMBER('C6'!V491)),"",IF(OR('C6'!W39="M",'C6'!W265="M"),"M",IF(AND('C6'!W39='C6'!W265,OR('C6'!W39="X",'C6'!W39="W",'C6'!W39="Z")),UPPER('C6'!W39),"")))</f>
        <v/>
      </c>
      <c r="J583" s="80" t="s">
        <v>383</v>
      </c>
      <c r="K583" s="187" t="str">
        <f>IF(AND(ISBLANK('C6'!V491),$L$583&lt;&gt;"Z"),"",'C6'!V491)</f>
        <v/>
      </c>
      <c r="L583" s="187" t="str">
        <f>IF(ISBLANK('C6'!W491),"",'C6'!W491)</f>
        <v/>
      </c>
      <c r="M583" s="77" t="str">
        <f t="shared" si="10"/>
        <v>OK</v>
      </c>
      <c r="N583" s="78"/>
    </row>
    <row r="584" spans="1:14" hidden="1">
      <c r="A584" s="79" t="s">
        <v>2589</v>
      </c>
      <c r="B584" s="185" t="s">
        <v>1628</v>
      </c>
      <c r="C584" s="186" t="s">
        <v>363</v>
      </c>
      <c r="D584" s="188" t="s">
        <v>1629</v>
      </c>
      <c r="E584" s="186" t="s">
        <v>383</v>
      </c>
      <c r="F584" s="186" t="s">
        <v>363</v>
      </c>
      <c r="G584" s="188" t="s">
        <v>977</v>
      </c>
      <c r="H584" s="187" t="str">
        <f>IF(OR(AND('C6'!V40="",'C6'!W40=""),AND('C6'!V266="",'C6'!W266=""),AND('C6'!W40="X",'C6'!W266="X"),OR('C6'!W40="M",'C6'!W266="M")),"",SUM('C6'!V40,'C6'!V266))</f>
        <v/>
      </c>
      <c r="I584" s="187" t="str">
        <f>IF(AND(AND('C6'!W40="X",'C6'!W266="X"),SUM('C6'!V40,'C6'!V266)=0,ISNUMBER('C6'!V492)),"",IF(OR('C6'!W40="M",'C6'!W266="M"),"M",IF(AND('C6'!W40='C6'!W266,OR('C6'!W40="X",'C6'!W40="W",'C6'!W40="Z")),UPPER('C6'!W40),"")))</f>
        <v/>
      </c>
      <c r="J584" s="80" t="s">
        <v>383</v>
      </c>
      <c r="K584" s="187" t="str">
        <f>IF(AND(ISBLANK('C6'!V492),$L$584&lt;&gt;"Z"),"",'C6'!V492)</f>
        <v/>
      </c>
      <c r="L584" s="187" t="str">
        <f>IF(ISBLANK('C6'!W492),"",'C6'!W492)</f>
        <v/>
      </c>
      <c r="M584" s="77" t="str">
        <f t="shared" si="10"/>
        <v>OK</v>
      </c>
      <c r="N584" s="78"/>
    </row>
    <row r="585" spans="1:14" hidden="1">
      <c r="A585" s="79" t="s">
        <v>2589</v>
      </c>
      <c r="B585" s="185" t="s">
        <v>1630</v>
      </c>
      <c r="C585" s="186" t="s">
        <v>363</v>
      </c>
      <c r="D585" s="188" t="s">
        <v>1631</v>
      </c>
      <c r="E585" s="186" t="s">
        <v>383</v>
      </c>
      <c r="F585" s="186" t="s">
        <v>363</v>
      </c>
      <c r="G585" s="188" t="s">
        <v>978</v>
      </c>
      <c r="H585" s="187" t="str">
        <f>IF(OR(AND('C6'!V41="",'C6'!W41=""),AND('C6'!V267="",'C6'!W267=""),AND('C6'!W41="X",'C6'!W267="X"),OR('C6'!W41="M",'C6'!W267="M")),"",SUM('C6'!V41,'C6'!V267))</f>
        <v/>
      </c>
      <c r="I585" s="187" t="str">
        <f>IF(AND(AND('C6'!W41="X",'C6'!W267="X"),SUM('C6'!V41,'C6'!V267)=0,ISNUMBER('C6'!V493)),"",IF(OR('C6'!W41="M",'C6'!W267="M"),"M",IF(AND('C6'!W41='C6'!W267,OR('C6'!W41="X",'C6'!W41="W",'C6'!W41="Z")),UPPER('C6'!W41),"")))</f>
        <v/>
      </c>
      <c r="J585" s="80" t="s">
        <v>383</v>
      </c>
      <c r="K585" s="187" t="str">
        <f>IF(AND(ISBLANK('C6'!V493),$L$585&lt;&gt;"Z"),"",'C6'!V493)</f>
        <v/>
      </c>
      <c r="L585" s="187" t="str">
        <f>IF(ISBLANK('C6'!W493),"",'C6'!W493)</f>
        <v/>
      </c>
      <c r="M585" s="77" t="str">
        <f t="shared" si="10"/>
        <v>OK</v>
      </c>
      <c r="N585" s="78"/>
    </row>
    <row r="586" spans="1:14" hidden="1">
      <c r="A586" s="79" t="s">
        <v>2589</v>
      </c>
      <c r="B586" s="185" t="s">
        <v>1632</v>
      </c>
      <c r="C586" s="186" t="s">
        <v>363</v>
      </c>
      <c r="D586" s="188" t="s">
        <v>1633</v>
      </c>
      <c r="E586" s="186" t="s">
        <v>383</v>
      </c>
      <c r="F586" s="186" t="s">
        <v>363</v>
      </c>
      <c r="G586" s="188" t="s">
        <v>979</v>
      </c>
      <c r="H586" s="187" t="str">
        <f>IF(OR(AND('C6'!V42="",'C6'!W42=""),AND('C6'!V268="",'C6'!W268=""),AND('C6'!W42="X",'C6'!W268="X"),OR('C6'!W42="M",'C6'!W268="M")),"",SUM('C6'!V42,'C6'!V268))</f>
        <v/>
      </c>
      <c r="I586" s="187" t="str">
        <f>IF(AND(AND('C6'!W42="X",'C6'!W268="X"),SUM('C6'!V42,'C6'!V268)=0,ISNUMBER('C6'!V494)),"",IF(OR('C6'!W42="M",'C6'!W268="M"),"M",IF(AND('C6'!W42='C6'!W268,OR('C6'!W42="X",'C6'!W42="W",'C6'!W42="Z")),UPPER('C6'!W42),"")))</f>
        <v/>
      </c>
      <c r="J586" s="80" t="s">
        <v>383</v>
      </c>
      <c r="K586" s="187" t="str">
        <f>IF(AND(ISBLANK('C6'!V494),$L$586&lt;&gt;"Z"),"",'C6'!V494)</f>
        <v/>
      </c>
      <c r="L586" s="187" t="str">
        <f>IF(ISBLANK('C6'!W494),"",'C6'!W494)</f>
        <v/>
      </c>
      <c r="M586" s="77" t="str">
        <f t="shared" si="10"/>
        <v>OK</v>
      </c>
      <c r="N586" s="78"/>
    </row>
    <row r="587" spans="1:14" hidden="1">
      <c r="A587" s="79" t="s">
        <v>2589</v>
      </c>
      <c r="B587" s="185" t="s">
        <v>1634</v>
      </c>
      <c r="C587" s="186" t="s">
        <v>363</v>
      </c>
      <c r="D587" s="188" t="s">
        <v>1635</v>
      </c>
      <c r="E587" s="186" t="s">
        <v>383</v>
      </c>
      <c r="F587" s="186" t="s">
        <v>363</v>
      </c>
      <c r="G587" s="188" t="s">
        <v>980</v>
      </c>
      <c r="H587" s="187" t="str">
        <f>IF(OR(AND('C6'!V43="",'C6'!W43=""),AND('C6'!V269="",'C6'!W269=""),AND('C6'!W43="X",'C6'!W269="X"),OR('C6'!W43="M",'C6'!W269="M")),"",SUM('C6'!V43,'C6'!V269))</f>
        <v/>
      </c>
      <c r="I587" s="187" t="str">
        <f>IF(AND(AND('C6'!W43="X",'C6'!W269="X"),SUM('C6'!V43,'C6'!V269)=0,ISNUMBER('C6'!V495)),"",IF(OR('C6'!W43="M",'C6'!W269="M"),"M",IF(AND('C6'!W43='C6'!W269,OR('C6'!W43="X",'C6'!W43="W",'C6'!W43="Z")),UPPER('C6'!W43),"")))</f>
        <v/>
      </c>
      <c r="J587" s="80" t="s">
        <v>383</v>
      </c>
      <c r="K587" s="187" t="str">
        <f>IF(AND(ISBLANK('C6'!V495),$L$587&lt;&gt;"Z"),"",'C6'!V495)</f>
        <v/>
      </c>
      <c r="L587" s="187" t="str">
        <f>IF(ISBLANK('C6'!W495),"",'C6'!W495)</f>
        <v/>
      </c>
      <c r="M587" s="77" t="str">
        <f t="shared" si="10"/>
        <v>OK</v>
      </c>
      <c r="N587" s="78"/>
    </row>
    <row r="588" spans="1:14" hidden="1">
      <c r="A588" s="79" t="s">
        <v>2589</v>
      </c>
      <c r="B588" s="185" t="s">
        <v>1636</v>
      </c>
      <c r="C588" s="186" t="s">
        <v>363</v>
      </c>
      <c r="D588" s="188" t="s">
        <v>1637</v>
      </c>
      <c r="E588" s="186" t="s">
        <v>383</v>
      </c>
      <c r="F588" s="186" t="s">
        <v>363</v>
      </c>
      <c r="G588" s="188" t="s">
        <v>981</v>
      </c>
      <c r="H588" s="187" t="str">
        <f>IF(OR(AND('C6'!V44="",'C6'!W44=""),AND('C6'!V270="",'C6'!W270=""),AND('C6'!W44="X",'C6'!W270="X"),OR('C6'!W44="M",'C6'!W270="M")),"",SUM('C6'!V44,'C6'!V270))</f>
        <v/>
      </c>
      <c r="I588" s="187" t="str">
        <f>IF(AND(AND('C6'!W44="X",'C6'!W270="X"),SUM('C6'!V44,'C6'!V270)=0,ISNUMBER('C6'!V496)),"",IF(OR('C6'!W44="M",'C6'!W270="M"),"M",IF(AND('C6'!W44='C6'!W270,OR('C6'!W44="X",'C6'!W44="W",'C6'!W44="Z")),UPPER('C6'!W44),"")))</f>
        <v/>
      </c>
      <c r="J588" s="80" t="s">
        <v>383</v>
      </c>
      <c r="K588" s="187" t="str">
        <f>IF(AND(ISBLANK('C6'!V496),$L$588&lt;&gt;"Z"),"",'C6'!V496)</f>
        <v/>
      </c>
      <c r="L588" s="187" t="str">
        <f>IF(ISBLANK('C6'!W496),"",'C6'!W496)</f>
        <v/>
      </c>
      <c r="M588" s="77" t="str">
        <f t="shared" si="10"/>
        <v>OK</v>
      </c>
      <c r="N588" s="78"/>
    </row>
    <row r="589" spans="1:14" hidden="1">
      <c r="A589" s="79" t="s">
        <v>2589</v>
      </c>
      <c r="B589" s="185" t="s">
        <v>1638</v>
      </c>
      <c r="C589" s="186" t="s">
        <v>363</v>
      </c>
      <c r="D589" s="188" t="s">
        <v>1639</v>
      </c>
      <c r="E589" s="186" t="s">
        <v>383</v>
      </c>
      <c r="F589" s="186" t="s">
        <v>363</v>
      </c>
      <c r="G589" s="188" t="s">
        <v>982</v>
      </c>
      <c r="H589" s="187" t="str">
        <f>IF(OR(AND('C6'!V45="",'C6'!W45=""),AND('C6'!V271="",'C6'!W271=""),AND('C6'!W45="X",'C6'!W271="X"),OR('C6'!W45="M",'C6'!W271="M")),"",SUM('C6'!V45,'C6'!V271))</f>
        <v/>
      </c>
      <c r="I589" s="187" t="str">
        <f>IF(AND(AND('C6'!W45="X",'C6'!W271="X"),SUM('C6'!V45,'C6'!V271)=0,ISNUMBER('C6'!V497)),"",IF(OR('C6'!W45="M",'C6'!W271="M"),"M",IF(AND('C6'!W45='C6'!W271,OR('C6'!W45="X",'C6'!W45="W",'C6'!W45="Z")),UPPER('C6'!W45),"")))</f>
        <v/>
      </c>
      <c r="J589" s="80" t="s">
        <v>383</v>
      </c>
      <c r="K589" s="187" t="str">
        <f>IF(AND(ISBLANK('C6'!V497),$L$589&lt;&gt;"Z"),"",'C6'!V497)</f>
        <v/>
      </c>
      <c r="L589" s="187" t="str">
        <f>IF(ISBLANK('C6'!W497),"",'C6'!W497)</f>
        <v/>
      </c>
      <c r="M589" s="77" t="str">
        <f t="shared" si="10"/>
        <v>OK</v>
      </c>
      <c r="N589" s="78"/>
    </row>
    <row r="590" spans="1:14" hidden="1">
      <c r="A590" s="79" t="s">
        <v>2589</v>
      </c>
      <c r="B590" s="185" t="s">
        <v>1640</v>
      </c>
      <c r="C590" s="186" t="s">
        <v>363</v>
      </c>
      <c r="D590" s="188" t="s">
        <v>1641</v>
      </c>
      <c r="E590" s="186" t="s">
        <v>383</v>
      </c>
      <c r="F590" s="186" t="s">
        <v>363</v>
      </c>
      <c r="G590" s="188" t="s">
        <v>983</v>
      </c>
      <c r="H590" s="187" t="str">
        <f>IF(OR(AND('C6'!V46="",'C6'!W46=""),AND('C6'!V272="",'C6'!W272=""),AND('C6'!W46="X",'C6'!W272="X"),OR('C6'!W46="M",'C6'!W272="M")),"",SUM('C6'!V46,'C6'!V272))</f>
        <v/>
      </c>
      <c r="I590" s="187" t="str">
        <f>IF(AND(AND('C6'!W46="X",'C6'!W272="X"),SUM('C6'!V46,'C6'!V272)=0,ISNUMBER('C6'!V498)),"",IF(OR('C6'!W46="M",'C6'!W272="M"),"M",IF(AND('C6'!W46='C6'!W272,OR('C6'!W46="X",'C6'!W46="W",'C6'!W46="Z")),UPPER('C6'!W46),"")))</f>
        <v/>
      </c>
      <c r="J590" s="80" t="s">
        <v>383</v>
      </c>
      <c r="K590" s="187" t="str">
        <f>IF(AND(ISBLANK('C6'!V498),$L$590&lt;&gt;"Z"),"",'C6'!V498)</f>
        <v/>
      </c>
      <c r="L590" s="187" t="str">
        <f>IF(ISBLANK('C6'!W498),"",'C6'!W498)</f>
        <v/>
      </c>
      <c r="M590" s="77" t="str">
        <f t="shared" si="10"/>
        <v>OK</v>
      </c>
      <c r="N590" s="78"/>
    </row>
    <row r="591" spans="1:14" hidden="1">
      <c r="A591" s="79" t="s">
        <v>2589</v>
      </c>
      <c r="B591" s="185" t="s">
        <v>1642</v>
      </c>
      <c r="C591" s="186" t="s">
        <v>363</v>
      </c>
      <c r="D591" s="188" t="s">
        <v>1643</v>
      </c>
      <c r="E591" s="186" t="s">
        <v>383</v>
      </c>
      <c r="F591" s="186" t="s">
        <v>363</v>
      </c>
      <c r="G591" s="188" t="s">
        <v>984</v>
      </c>
      <c r="H591" s="187" t="str">
        <f>IF(OR(AND('C6'!V47="",'C6'!W47=""),AND('C6'!V273="",'C6'!W273=""),AND('C6'!W47="X",'C6'!W273="X"),OR('C6'!W47="M",'C6'!W273="M")),"",SUM('C6'!V47,'C6'!V273))</f>
        <v/>
      </c>
      <c r="I591" s="187" t="str">
        <f>IF(AND(AND('C6'!W47="X",'C6'!W273="X"),SUM('C6'!V47,'C6'!V273)=0,ISNUMBER('C6'!V499)),"",IF(OR('C6'!W47="M",'C6'!W273="M"),"M",IF(AND('C6'!W47='C6'!W273,OR('C6'!W47="X",'C6'!W47="W",'C6'!W47="Z")),UPPER('C6'!W47),"")))</f>
        <v/>
      </c>
      <c r="J591" s="80" t="s">
        <v>383</v>
      </c>
      <c r="K591" s="187" t="str">
        <f>IF(AND(ISBLANK('C6'!V499),$L$591&lt;&gt;"Z"),"",'C6'!V499)</f>
        <v/>
      </c>
      <c r="L591" s="187" t="str">
        <f>IF(ISBLANK('C6'!W499),"",'C6'!W499)</f>
        <v/>
      </c>
      <c r="M591" s="77" t="str">
        <f t="shared" si="10"/>
        <v>OK</v>
      </c>
      <c r="N591" s="78"/>
    </row>
    <row r="592" spans="1:14" hidden="1">
      <c r="A592" s="79" t="s">
        <v>2589</v>
      </c>
      <c r="B592" s="185" t="s">
        <v>1644</v>
      </c>
      <c r="C592" s="186" t="s">
        <v>363</v>
      </c>
      <c r="D592" s="188" t="s">
        <v>1645</v>
      </c>
      <c r="E592" s="186" t="s">
        <v>383</v>
      </c>
      <c r="F592" s="186" t="s">
        <v>363</v>
      </c>
      <c r="G592" s="188" t="s">
        <v>985</v>
      </c>
      <c r="H592" s="187" t="str">
        <f>IF(OR(AND('C6'!V48="",'C6'!W48=""),AND('C6'!V274="",'C6'!W274=""),AND('C6'!W48="X",'C6'!W274="X"),OR('C6'!W48="M",'C6'!W274="M")),"",SUM('C6'!V48,'C6'!V274))</f>
        <v/>
      </c>
      <c r="I592" s="187" t="str">
        <f>IF(AND(AND('C6'!W48="X",'C6'!W274="X"),SUM('C6'!V48,'C6'!V274)=0,ISNUMBER('C6'!V500)),"",IF(OR('C6'!W48="M",'C6'!W274="M"),"M",IF(AND('C6'!W48='C6'!W274,OR('C6'!W48="X",'C6'!W48="W",'C6'!W48="Z")),UPPER('C6'!W48),"")))</f>
        <v/>
      </c>
      <c r="J592" s="80" t="s">
        <v>383</v>
      </c>
      <c r="K592" s="187" t="str">
        <f>IF(AND(ISBLANK('C6'!V500),$L$592&lt;&gt;"Z"),"",'C6'!V500)</f>
        <v/>
      </c>
      <c r="L592" s="187" t="str">
        <f>IF(ISBLANK('C6'!W500),"",'C6'!W500)</f>
        <v/>
      </c>
      <c r="M592" s="77" t="str">
        <f t="shared" si="10"/>
        <v>OK</v>
      </c>
      <c r="N592" s="78"/>
    </row>
    <row r="593" spans="1:14" hidden="1">
      <c r="A593" s="79" t="s">
        <v>2589</v>
      </c>
      <c r="B593" s="185" t="s">
        <v>1646</v>
      </c>
      <c r="C593" s="186" t="s">
        <v>363</v>
      </c>
      <c r="D593" s="188" t="s">
        <v>1647</v>
      </c>
      <c r="E593" s="186" t="s">
        <v>383</v>
      </c>
      <c r="F593" s="186" t="s">
        <v>363</v>
      </c>
      <c r="G593" s="188" t="s">
        <v>986</v>
      </c>
      <c r="H593" s="187" t="str">
        <f>IF(OR(AND('C6'!V49="",'C6'!W49=""),AND('C6'!V275="",'C6'!W275=""),AND('C6'!W49="X",'C6'!W275="X"),OR('C6'!W49="M",'C6'!W275="M")),"",SUM('C6'!V49,'C6'!V275))</f>
        <v/>
      </c>
      <c r="I593" s="187" t="str">
        <f>IF(AND(AND('C6'!W49="X",'C6'!W275="X"),SUM('C6'!V49,'C6'!V275)=0,ISNUMBER('C6'!V501)),"",IF(OR('C6'!W49="M",'C6'!W275="M"),"M",IF(AND('C6'!W49='C6'!W275,OR('C6'!W49="X",'C6'!W49="W",'C6'!W49="Z")),UPPER('C6'!W49),"")))</f>
        <v/>
      </c>
      <c r="J593" s="80" t="s">
        <v>383</v>
      </c>
      <c r="K593" s="187" t="str">
        <f>IF(AND(ISBLANK('C6'!V501),$L$593&lt;&gt;"Z"),"",'C6'!V501)</f>
        <v/>
      </c>
      <c r="L593" s="187" t="str">
        <f>IF(ISBLANK('C6'!W501),"",'C6'!W501)</f>
        <v/>
      </c>
      <c r="M593" s="77" t="str">
        <f t="shared" si="10"/>
        <v>OK</v>
      </c>
      <c r="N593" s="78"/>
    </row>
    <row r="594" spans="1:14" hidden="1">
      <c r="A594" s="79" t="s">
        <v>2589</v>
      </c>
      <c r="B594" s="185" t="s">
        <v>1648</v>
      </c>
      <c r="C594" s="186" t="s">
        <v>363</v>
      </c>
      <c r="D594" s="188" t="s">
        <v>1649</v>
      </c>
      <c r="E594" s="186" t="s">
        <v>383</v>
      </c>
      <c r="F594" s="186" t="s">
        <v>363</v>
      </c>
      <c r="G594" s="188" t="s">
        <v>987</v>
      </c>
      <c r="H594" s="187" t="str">
        <f>IF(OR(AND('C6'!V50="",'C6'!W50=""),AND('C6'!V276="",'C6'!W276=""),AND('C6'!W50="X",'C6'!W276="X"),OR('C6'!W50="M",'C6'!W276="M")),"",SUM('C6'!V50,'C6'!V276))</f>
        <v/>
      </c>
      <c r="I594" s="187" t="str">
        <f>IF(AND(AND('C6'!W50="X",'C6'!W276="X"),SUM('C6'!V50,'C6'!V276)=0,ISNUMBER('C6'!V502)),"",IF(OR('C6'!W50="M",'C6'!W276="M"),"M",IF(AND('C6'!W50='C6'!W276,OR('C6'!W50="X",'C6'!W50="W",'C6'!W50="Z")),UPPER('C6'!W50),"")))</f>
        <v/>
      </c>
      <c r="J594" s="80" t="s">
        <v>383</v>
      </c>
      <c r="K594" s="187" t="str">
        <f>IF(AND(ISBLANK('C6'!V502),$L$594&lt;&gt;"Z"),"",'C6'!V502)</f>
        <v/>
      </c>
      <c r="L594" s="187" t="str">
        <f>IF(ISBLANK('C6'!W502),"",'C6'!W502)</f>
        <v/>
      </c>
      <c r="M594" s="77" t="str">
        <f t="shared" si="10"/>
        <v>OK</v>
      </c>
      <c r="N594" s="78"/>
    </row>
    <row r="595" spans="1:14" hidden="1">
      <c r="A595" s="79" t="s">
        <v>2589</v>
      </c>
      <c r="B595" s="185" t="s">
        <v>1650</v>
      </c>
      <c r="C595" s="186" t="s">
        <v>363</v>
      </c>
      <c r="D595" s="188" t="s">
        <v>1651</v>
      </c>
      <c r="E595" s="186" t="s">
        <v>383</v>
      </c>
      <c r="F595" s="186" t="s">
        <v>363</v>
      </c>
      <c r="G595" s="188" t="s">
        <v>988</v>
      </c>
      <c r="H595" s="187" t="str">
        <f>IF(OR(AND('C6'!V51="",'C6'!W51=""),AND('C6'!V277="",'C6'!W277=""),AND('C6'!W51="X",'C6'!W277="X"),OR('C6'!W51="M",'C6'!W277="M")),"",SUM('C6'!V51,'C6'!V277))</f>
        <v/>
      </c>
      <c r="I595" s="187" t="str">
        <f>IF(AND(AND('C6'!W51="X",'C6'!W277="X"),SUM('C6'!V51,'C6'!V277)=0,ISNUMBER('C6'!V503)),"",IF(OR('C6'!W51="M",'C6'!W277="M"),"M",IF(AND('C6'!W51='C6'!W277,OR('C6'!W51="X",'C6'!W51="W",'C6'!W51="Z")),UPPER('C6'!W51),"")))</f>
        <v/>
      </c>
      <c r="J595" s="80" t="s">
        <v>383</v>
      </c>
      <c r="K595" s="187" t="str">
        <f>IF(AND(ISBLANK('C6'!V503),$L$595&lt;&gt;"Z"),"",'C6'!V503)</f>
        <v/>
      </c>
      <c r="L595" s="187" t="str">
        <f>IF(ISBLANK('C6'!W503),"",'C6'!W503)</f>
        <v/>
      </c>
      <c r="M595" s="77" t="str">
        <f t="shared" si="10"/>
        <v>OK</v>
      </c>
      <c r="N595" s="78"/>
    </row>
    <row r="596" spans="1:14" hidden="1">
      <c r="A596" s="79" t="s">
        <v>2589</v>
      </c>
      <c r="B596" s="185" t="s">
        <v>1652</v>
      </c>
      <c r="C596" s="186" t="s">
        <v>363</v>
      </c>
      <c r="D596" s="188" t="s">
        <v>1653</v>
      </c>
      <c r="E596" s="186" t="s">
        <v>383</v>
      </c>
      <c r="F596" s="186" t="s">
        <v>363</v>
      </c>
      <c r="G596" s="188" t="s">
        <v>989</v>
      </c>
      <c r="H596" s="187" t="str">
        <f>IF(OR(AND('C6'!V52="",'C6'!W52=""),AND('C6'!V278="",'C6'!W278=""),AND('C6'!W52="X",'C6'!W278="X"),OR('C6'!W52="M",'C6'!W278="M")),"",SUM('C6'!V52,'C6'!V278))</f>
        <v/>
      </c>
      <c r="I596" s="187" t="str">
        <f>IF(AND(AND('C6'!W52="X",'C6'!W278="X"),SUM('C6'!V52,'C6'!V278)=0,ISNUMBER('C6'!V504)),"",IF(OR('C6'!W52="M",'C6'!W278="M"),"M",IF(AND('C6'!W52='C6'!W278,OR('C6'!W52="X",'C6'!W52="W",'C6'!W52="Z")),UPPER('C6'!W52),"")))</f>
        <v/>
      </c>
      <c r="J596" s="80" t="s">
        <v>383</v>
      </c>
      <c r="K596" s="187" t="str">
        <f>IF(AND(ISBLANK('C6'!V504),$L$596&lt;&gt;"Z"),"",'C6'!V504)</f>
        <v/>
      </c>
      <c r="L596" s="187" t="str">
        <f>IF(ISBLANK('C6'!W504),"",'C6'!W504)</f>
        <v/>
      </c>
      <c r="M596" s="77" t="str">
        <f t="shared" si="10"/>
        <v>OK</v>
      </c>
      <c r="N596" s="78"/>
    </row>
    <row r="597" spans="1:14" hidden="1">
      <c r="A597" s="79" t="s">
        <v>2589</v>
      </c>
      <c r="B597" s="185" t="s">
        <v>1654</v>
      </c>
      <c r="C597" s="186" t="s">
        <v>363</v>
      </c>
      <c r="D597" s="188" t="s">
        <v>1655</v>
      </c>
      <c r="E597" s="186" t="s">
        <v>383</v>
      </c>
      <c r="F597" s="186" t="s">
        <v>363</v>
      </c>
      <c r="G597" s="188" t="s">
        <v>990</v>
      </c>
      <c r="H597" s="187" t="str">
        <f>IF(OR(AND('C6'!V53="",'C6'!W53=""),AND('C6'!V279="",'C6'!W279=""),AND('C6'!W53="X",'C6'!W279="X"),OR('C6'!W53="M",'C6'!W279="M")),"",SUM('C6'!V53,'C6'!V279))</f>
        <v/>
      </c>
      <c r="I597" s="187" t="str">
        <f>IF(AND(AND('C6'!W53="X",'C6'!W279="X"),SUM('C6'!V53,'C6'!V279)=0,ISNUMBER('C6'!V505)),"",IF(OR('C6'!W53="M",'C6'!W279="M"),"M",IF(AND('C6'!W53='C6'!W279,OR('C6'!W53="X",'C6'!W53="W",'C6'!W53="Z")),UPPER('C6'!W53),"")))</f>
        <v/>
      </c>
      <c r="J597" s="80" t="s">
        <v>383</v>
      </c>
      <c r="K597" s="187" t="str">
        <f>IF(AND(ISBLANK('C6'!V505),$L$597&lt;&gt;"Z"),"",'C6'!V505)</f>
        <v/>
      </c>
      <c r="L597" s="187" t="str">
        <f>IF(ISBLANK('C6'!W505),"",'C6'!W505)</f>
        <v/>
      </c>
      <c r="M597" s="77" t="str">
        <f t="shared" si="10"/>
        <v>OK</v>
      </c>
      <c r="N597" s="78"/>
    </row>
    <row r="598" spans="1:14" hidden="1">
      <c r="A598" s="79" t="s">
        <v>2589</v>
      </c>
      <c r="B598" s="185" t="s">
        <v>1656</v>
      </c>
      <c r="C598" s="186" t="s">
        <v>363</v>
      </c>
      <c r="D598" s="188" t="s">
        <v>1657</v>
      </c>
      <c r="E598" s="186" t="s">
        <v>383</v>
      </c>
      <c r="F598" s="186" t="s">
        <v>363</v>
      </c>
      <c r="G598" s="188" t="s">
        <v>991</v>
      </c>
      <c r="H598" s="187" t="str">
        <f>IF(OR(AND('C6'!V54="",'C6'!W54=""),AND('C6'!V280="",'C6'!W280=""),AND('C6'!W54="X",'C6'!W280="X"),OR('C6'!W54="M",'C6'!W280="M")),"",SUM('C6'!V54,'C6'!V280))</f>
        <v/>
      </c>
      <c r="I598" s="187" t="str">
        <f>IF(AND(AND('C6'!W54="X",'C6'!W280="X"),SUM('C6'!V54,'C6'!V280)=0,ISNUMBER('C6'!V506)),"",IF(OR('C6'!W54="M",'C6'!W280="M"),"M",IF(AND('C6'!W54='C6'!W280,OR('C6'!W54="X",'C6'!W54="W",'C6'!W54="Z")),UPPER('C6'!W54),"")))</f>
        <v/>
      </c>
      <c r="J598" s="80" t="s">
        <v>383</v>
      </c>
      <c r="K598" s="187" t="str">
        <f>IF(AND(ISBLANK('C6'!V506),$L$598&lt;&gt;"Z"),"",'C6'!V506)</f>
        <v/>
      </c>
      <c r="L598" s="187" t="str">
        <f>IF(ISBLANK('C6'!W506),"",'C6'!W506)</f>
        <v/>
      </c>
      <c r="M598" s="77" t="str">
        <f t="shared" si="10"/>
        <v>OK</v>
      </c>
      <c r="N598" s="78"/>
    </row>
    <row r="599" spans="1:14" hidden="1">
      <c r="A599" s="79" t="s">
        <v>2589</v>
      </c>
      <c r="B599" s="185" t="s">
        <v>1658</v>
      </c>
      <c r="C599" s="186" t="s">
        <v>363</v>
      </c>
      <c r="D599" s="188" t="s">
        <v>1659</v>
      </c>
      <c r="E599" s="186" t="s">
        <v>383</v>
      </c>
      <c r="F599" s="186" t="s">
        <v>363</v>
      </c>
      <c r="G599" s="188" t="s">
        <v>992</v>
      </c>
      <c r="H599" s="187" t="str">
        <f>IF(OR(AND('C6'!V55="",'C6'!W55=""),AND('C6'!V281="",'C6'!W281=""),AND('C6'!W55="X",'C6'!W281="X"),OR('C6'!W55="M",'C6'!W281="M")),"",SUM('C6'!V55,'C6'!V281))</f>
        <v/>
      </c>
      <c r="I599" s="187" t="str">
        <f>IF(AND(AND('C6'!W55="X",'C6'!W281="X"),SUM('C6'!V55,'C6'!V281)=0,ISNUMBER('C6'!V507)),"",IF(OR('C6'!W55="M",'C6'!W281="M"),"M",IF(AND('C6'!W55='C6'!W281,OR('C6'!W55="X",'C6'!W55="W",'C6'!W55="Z")),UPPER('C6'!W55),"")))</f>
        <v/>
      </c>
      <c r="J599" s="80" t="s">
        <v>383</v>
      </c>
      <c r="K599" s="187" t="str">
        <f>IF(AND(ISBLANK('C6'!V507),$L$599&lt;&gt;"Z"),"",'C6'!V507)</f>
        <v/>
      </c>
      <c r="L599" s="187" t="str">
        <f>IF(ISBLANK('C6'!W507),"",'C6'!W507)</f>
        <v/>
      </c>
      <c r="M599" s="77" t="str">
        <f t="shared" si="10"/>
        <v>OK</v>
      </c>
      <c r="N599" s="78"/>
    </row>
    <row r="600" spans="1:14" hidden="1">
      <c r="A600" s="79" t="s">
        <v>2589</v>
      </c>
      <c r="B600" s="185" t="s">
        <v>1660</v>
      </c>
      <c r="C600" s="186" t="s">
        <v>363</v>
      </c>
      <c r="D600" s="188" t="s">
        <v>1661</v>
      </c>
      <c r="E600" s="186" t="s">
        <v>383</v>
      </c>
      <c r="F600" s="186" t="s">
        <v>363</v>
      </c>
      <c r="G600" s="188" t="s">
        <v>993</v>
      </c>
      <c r="H600" s="187" t="str">
        <f>IF(OR(AND('C6'!V56="",'C6'!W56=""),AND('C6'!V282="",'C6'!W282=""),AND('C6'!W56="X",'C6'!W282="X"),OR('C6'!W56="M",'C6'!W282="M")),"",SUM('C6'!V56,'C6'!V282))</f>
        <v/>
      </c>
      <c r="I600" s="187" t="str">
        <f>IF(AND(AND('C6'!W56="X",'C6'!W282="X"),SUM('C6'!V56,'C6'!V282)=0,ISNUMBER('C6'!V508)),"",IF(OR('C6'!W56="M",'C6'!W282="M"),"M",IF(AND('C6'!W56='C6'!W282,OR('C6'!W56="X",'C6'!W56="W",'C6'!W56="Z")),UPPER('C6'!W56),"")))</f>
        <v/>
      </c>
      <c r="J600" s="80" t="s">
        <v>383</v>
      </c>
      <c r="K600" s="187" t="str">
        <f>IF(AND(ISBLANK('C6'!V508),$L$600&lt;&gt;"Z"),"",'C6'!V508)</f>
        <v/>
      </c>
      <c r="L600" s="187" t="str">
        <f>IF(ISBLANK('C6'!W508),"",'C6'!W508)</f>
        <v/>
      </c>
      <c r="M600" s="77" t="str">
        <f t="shared" si="10"/>
        <v>OK</v>
      </c>
      <c r="N600" s="78"/>
    </row>
    <row r="601" spans="1:14" hidden="1">
      <c r="A601" s="79" t="s">
        <v>2589</v>
      </c>
      <c r="B601" s="185" t="s">
        <v>1662</v>
      </c>
      <c r="C601" s="186" t="s">
        <v>363</v>
      </c>
      <c r="D601" s="188" t="s">
        <v>1663</v>
      </c>
      <c r="E601" s="186" t="s">
        <v>383</v>
      </c>
      <c r="F601" s="186" t="s">
        <v>363</v>
      </c>
      <c r="G601" s="188" t="s">
        <v>994</v>
      </c>
      <c r="H601" s="187" t="str">
        <f>IF(OR(AND('C6'!V57="",'C6'!W57=""),AND('C6'!V283="",'C6'!W283=""),AND('C6'!W57="X",'C6'!W283="X"),OR('C6'!W57="M",'C6'!W283="M")),"",SUM('C6'!V57,'C6'!V283))</f>
        <v/>
      </c>
      <c r="I601" s="187" t="str">
        <f>IF(AND(AND('C6'!W57="X",'C6'!W283="X"),SUM('C6'!V57,'C6'!V283)=0,ISNUMBER('C6'!V509)),"",IF(OR('C6'!W57="M",'C6'!W283="M"),"M",IF(AND('C6'!W57='C6'!W283,OR('C6'!W57="X",'C6'!W57="W",'C6'!W57="Z")),UPPER('C6'!W57),"")))</f>
        <v/>
      </c>
      <c r="J601" s="80" t="s">
        <v>383</v>
      </c>
      <c r="K601" s="187" t="str">
        <f>IF(AND(ISBLANK('C6'!V509),$L$601&lt;&gt;"Z"),"",'C6'!V509)</f>
        <v/>
      </c>
      <c r="L601" s="187" t="str">
        <f>IF(ISBLANK('C6'!W509),"",'C6'!W509)</f>
        <v/>
      </c>
      <c r="M601" s="77" t="str">
        <f t="shared" si="10"/>
        <v>OK</v>
      </c>
      <c r="N601" s="78"/>
    </row>
    <row r="602" spans="1:14" hidden="1">
      <c r="A602" s="79" t="s">
        <v>2589</v>
      </c>
      <c r="B602" s="185" t="s">
        <v>1664</v>
      </c>
      <c r="C602" s="186" t="s">
        <v>363</v>
      </c>
      <c r="D602" s="188" t="s">
        <v>1665</v>
      </c>
      <c r="E602" s="186" t="s">
        <v>383</v>
      </c>
      <c r="F602" s="186" t="s">
        <v>363</v>
      </c>
      <c r="G602" s="188" t="s">
        <v>995</v>
      </c>
      <c r="H602" s="187" t="str">
        <f>IF(OR(AND('C6'!V58="",'C6'!W58=""),AND('C6'!V284="",'C6'!W284=""),AND('C6'!W58="X",'C6'!W284="X"),OR('C6'!W58="M",'C6'!W284="M")),"",SUM('C6'!V58,'C6'!V284))</f>
        <v/>
      </c>
      <c r="I602" s="187" t="str">
        <f>IF(AND(AND('C6'!W58="X",'C6'!W284="X"),SUM('C6'!V58,'C6'!V284)=0,ISNUMBER('C6'!V510)),"",IF(OR('C6'!W58="M",'C6'!W284="M"),"M",IF(AND('C6'!W58='C6'!W284,OR('C6'!W58="X",'C6'!W58="W",'C6'!W58="Z")),UPPER('C6'!W58),"")))</f>
        <v/>
      </c>
      <c r="J602" s="80" t="s">
        <v>383</v>
      </c>
      <c r="K602" s="187" t="str">
        <f>IF(AND(ISBLANK('C6'!V510),$L$602&lt;&gt;"Z"),"",'C6'!V510)</f>
        <v/>
      </c>
      <c r="L602" s="187" t="str">
        <f>IF(ISBLANK('C6'!W510),"",'C6'!W510)</f>
        <v/>
      </c>
      <c r="M602" s="77" t="str">
        <f t="shared" si="10"/>
        <v>OK</v>
      </c>
      <c r="N602" s="78"/>
    </row>
    <row r="603" spans="1:14" hidden="1">
      <c r="A603" s="79" t="s">
        <v>2589</v>
      </c>
      <c r="B603" s="185" t="s">
        <v>1666</v>
      </c>
      <c r="C603" s="186" t="s">
        <v>363</v>
      </c>
      <c r="D603" s="188" t="s">
        <v>1667</v>
      </c>
      <c r="E603" s="186" t="s">
        <v>383</v>
      </c>
      <c r="F603" s="186" t="s">
        <v>363</v>
      </c>
      <c r="G603" s="188" t="s">
        <v>996</v>
      </c>
      <c r="H603" s="187" t="str">
        <f>IF(OR(AND('C6'!V59="",'C6'!W59=""),AND('C6'!V285="",'C6'!W285=""),AND('C6'!W59="X",'C6'!W285="X"),OR('C6'!W59="M",'C6'!W285="M")),"",SUM('C6'!V59,'C6'!V285))</f>
        <v/>
      </c>
      <c r="I603" s="187" t="str">
        <f>IF(AND(AND('C6'!W59="X",'C6'!W285="X"),SUM('C6'!V59,'C6'!V285)=0,ISNUMBER('C6'!V511)),"",IF(OR('C6'!W59="M",'C6'!W285="M"),"M",IF(AND('C6'!W59='C6'!W285,OR('C6'!W59="X",'C6'!W59="W",'C6'!W59="Z")),UPPER('C6'!W59),"")))</f>
        <v/>
      </c>
      <c r="J603" s="80" t="s">
        <v>383</v>
      </c>
      <c r="K603" s="187" t="str">
        <f>IF(AND(ISBLANK('C6'!V511),$L$603&lt;&gt;"Z"),"",'C6'!V511)</f>
        <v/>
      </c>
      <c r="L603" s="187" t="str">
        <f>IF(ISBLANK('C6'!W511),"",'C6'!W511)</f>
        <v/>
      </c>
      <c r="M603" s="77" t="str">
        <f t="shared" si="10"/>
        <v>OK</v>
      </c>
      <c r="N603" s="78"/>
    </row>
    <row r="604" spans="1:14" hidden="1">
      <c r="A604" s="79" t="s">
        <v>2589</v>
      </c>
      <c r="B604" s="185" t="s">
        <v>1668</v>
      </c>
      <c r="C604" s="186" t="s">
        <v>363</v>
      </c>
      <c r="D604" s="188" t="s">
        <v>1669</v>
      </c>
      <c r="E604" s="186" t="s">
        <v>383</v>
      </c>
      <c r="F604" s="186" t="s">
        <v>363</v>
      </c>
      <c r="G604" s="188" t="s">
        <v>997</v>
      </c>
      <c r="H604" s="187" t="str">
        <f>IF(OR(AND('C6'!V60="",'C6'!W60=""),AND('C6'!V286="",'C6'!W286=""),AND('C6'!W60="X",'C6'!W286="X"),OR('C6'!W60="M",'C6'!W286="M")),"",SUM('C6'!V60,'C6'!V286))</f>
        <v/>
      </c>
      <c r="I604" s="187" t="str">
        <f>IF(AND(AND('C6'!W60="X",'C6'!W286="X"),SUM('C6'!V60,'C6'!V286)=0,ISNUMBER('C6'!V512)),"",IF(OR('C6'!W60="M",'C6'!W286="M"),"M",IF(AND('C6'!W60='C6'!W286,OR('C6'!W60="X",'C6'!W60="W",'C6'!W60="Z")),UPPER('C6'!W60),"")))</f>
        <v/>
      </c>
      <c r="J604" s="80" t="s">
        <v>383</v>
      </c>
      <c r="K604" s="187" t="str">
        <f>IF(AND(ISBLANK('C6'!V512),$L$604&lt;&gt;"Z"),"",'C6'!V512)</f>
        <v/>
      </c>
      <c r="L604" s="187" t="str">
        <f>IF(ISBLANK('C6'!W512),"",'C6'!W512)</f>
        <v/>
      </c>
      <c r="M604" s="77" t="str">
        <f t="shared" si="10"/>
        <v>OK</v>
      </c>
      <c r="N604" s="78"/>
    </row>
    <row r="605" spans="1:14" hidden="1">
      <c r="A605" s="79" t="s">
        <v>2589</v>
      </c>
      <c r="B605" s="185" t="s">
        <v>1670</v>
      </c>
      <c r="C605" s="186" t="s">
        <v>363</v>
      </c>
      <c r="D605" s="188" t="s">
        <v>1671</v>
      </c>
      <c r="E605" s="186" t="s">
        <v>383</v>
      </c>
      <c r="F605" s="186" t="s">
        <v>363</v>
      </c>
      <c r="G605" s="188" t="s">
        <v>998</v>
      </c>
      <c r="H605" s="187" t="str">
        <f>IF(OR(AND('C6'!V61="",'C6'!W61=""),AND('C6'!V287="",'C6'!W287=""),AND('C6'!W61="X",'C6'!W287="X"),OR('C6'!W61="M",'C6'!W287="M")),"",SUM('C6'!V61,'C6'!V287))</f>
        <v/>
      </c>
      <c r="I605" s="187" t="str">
        <f>IF(AND(AND('C6'!W61="X",'C6'!W287="X"),SUM('C6'!V61,'C6'!V287)=0,ISNUMBER('C6'!V513)),"",IF(OR('C6'!W61="M",'C6'!W287="M"),"M",IF(AND('C6'!W61='C6'!W287,OR('C6'!W61="X",'C6'!W61="W",'C6'!W61="Z")),UPPER('C6'!W61),"")))</f>
        <v/>
      </c>
      <c r="J605" s="80" t="s">
        <v>383</v>
      </c>
      <c r="K605" s="187" t="str">
        <f>IF(AND(ISBLANK('C6'!V513),$L$605&lt;&gt;"Z"),"",'C6'!V513)</f>
        <v/>
      </c>
      <c r="L605" s="187" t="str">
        <f>IF(ISBLANK('C6'!W513),"",'C6'!W513)</f>
        <v/>
      </c>
      <c r="M605" s="77" t="str">
        <f t="shared" si="10"/>
        <v>OK</v>
      </c>
      <c r="N605" s="78"/>
    </row>
    <row r="606" spans="1:14" hidden="1">
      <c r="A606" s="79" t="s">
        <v>2589</v>
      </c>
      <c r="B606" s="185" t="s">
        <v>1672</v>
      </c>
      <c r="C606" s="186" t="s">
        <v>363</v>
      </c>
      <c r="D606" s="188" t="s">
        <v>1673</v>
      </c>
      <c r="E606" s="186" t="s">
        <v>383</v>
      </c>
      <c r="F606" s="186" t="s">
        <v>363</v>
      </c>
      <c r="G606" s="188" t="s">
        <v>999</v>
      </c>
      <c r="H606" s="187" t="str">
        <f>IF(OR(AND('C6'!V62="",'C6'!W62=""),AND('C6'!V288="",'C6'!W288=""),AND('C6'!W62="X",'C6'!W288="X"),OR('C6'!W62="M",'C6'!W288="M")),"",SUM('C6'!V62,'C6'!V288))</f>
        <v/>
      </c>
      <c r="I606" s="187" t="str">
        <f>IF(AND(AND('C6'!W62="X",'C6'!W288="X"),SUM('C6'!V62,'C6'!V288)=0,ISNUMBER('C6'!V514)),"",IF(OR('C6'!W62="M",'C6'!W288="M"),"M",IF(AND('C6'!W62='C6'!W288,OR('C6'!W62="X",'C6'!W62="W",'C6'!W62="Z")),UPPER('C6'!W62),"")))</f>
        <v/>
      </c>
      <c r="J606" s="80" t="s">
        <v>383</v>
      </c>
      <c r="K606" s="187" t="str">
        <f>IF(AND(ISBLANK('C6'!V514),$L$606&lt;&gt;"Z"),"",'C6'!V514)</f>
        <v/>
      </c>
      <c r="L606" s="187" t="str">
        <f>IF(ISBLANK('C6'!W514),"",'C6'!W514)</f>
        <v/>
      </c>
      <c r="M606" s="77" t="str">
        <f t="shared" si="10"/>
        <v>OK</v>
      </c>
      <c r="N606" s="78"/>
    </row>
    <row r="607" spans="1:14" hidden="1">
      <c r="A607" s="79" t="s">
        <v>2589</v>
      </c>
      <c r="B607" s="185" t="s">
        <v>1674</v>
      </c>
      <c r="C607" s="186" t="s">
        <v>363</v>
      </c>
      <c r="D607" s="188" t="s">
        <v>1675</v>
      </c>
      <c r="E607" s="186" t="s">
        <v>383</v>
      </c>
      <c r="F607" s="186" t="s">
        <v>363</v>
      </c>
      <c r="G607" s="188" t="s">
        <v>1000</v>
      </c>
      <c r="H607" s="187" t="str">
        <f>IF(OR(AND('C6'!V63="",'C6'!W63=""),AND('C6'!V289="",'C6'!W289=""),AND('C6'!W63="X",'C6'!W289="X"),OR('C6'!W63="M",'C6'!W289="M")),"",SUM('C6'!V63,'C6'!V289))</f>
        <v/>
      </c>
      <c r="I607" s="187" t="str">
        <f>IF(AND(AND('C6'!W63="X",'C6'!W289="X"),SUM('C6'!V63,'C6'!V289)=0,ISNUMBER('C6'!V515)),"",IF(OR('C6'!W63="M",'C6'!W289="M"),"M",IF(AND('C6'!W63='C6'!W289,OR('C6'!W63="X",'C6'!W63="W",'C6'!W63="Z")),UPPER('C6'!W63),"")))</f>
        <v/>
      </c>
      <c r="J607" s="80" t="s">
        <v>383</v>
      </c>
      <c r="K607" s="187" t="str">
        <f>IF(AND(ISBLANK('C6'!V515),$L$607&lt;&gt;"Z"),"",'C6'!V515)</f>
        <v/>
      </c>
      <c r="L607" s="187" t="str">
        <f>IF(ISBLANK('C6'!W515),"",'C6'!W515)</f>
        <v/>
      </c>
      <c r="M607" s="77" t="str">
        <f t="shared" si="10"/>
        <v>OK</v>
      </c>
      <c r="N607" s="78"/>
    </row>
    <row r="608" spans="1:14" hidden="1">
      <c r="A608" s="79" t="s">
        <v>2589</v>
      </c>
      <c r="B608" s="185" t="s">
        <v>1676</v>
      </c>
      <c r="C608" s="186" t="s">
        <v>363</v>
      </c>
      <c r="D608" s="188" t="s">
        <v>1677</v>
      </c>
      <c r="E608" s="186" t="s">
        <v>383</v>
      </c>
      <c r="F608" s="186" t="s">
        <v>363</v>
      </c>
      <c r="G608" s="188" t="s">
        <v>1001</v>
      </c>
      <c r="H608" s="187" t="str">
        <f>IF(OR(AND('C6'!V64="",'C6'!W64=""),AND('C6'!V290="",'C6'!W290=""),AND('C6'!W64="X",'C6'!W290="X"),OR('C6'!W64="M",'C6'!W290="M")),"",SUM('C6'!V64,'C6'!V290))</f>
        <v/>
      </c>
      <c r="I608" s="187" t="str">
        <f>IF(AND(AND('C6'!W64="X",'C6'!W290="X"),SUM('C6'!V64,'C6'!V290)=0,ISNUMBER('C6'!V516)),"",IF(OR('C6'!W64="M",'C6'!W290="M"),"M",IF(AND('C6'!W64='C6'!W290,OR('C6'!W64="X",'C6'!W64="W",'C6'!W64="Z")),UPPER('C6'!W64),"")))</f>
        <v/>
      </c>
      <c r="J608" s="80" t="s">
        <v>383</v>
      </c>
      <c r="K608" s="187" t="str">
        <f>IF(AND(ISBLANK('C6'!V516),$L$608&lt;&gt;"Z"),"",'C6'!V516)</f>
        <v/>
      </c>
      <c r="L608" s="187" t="str">
        <f>IF(ISBLANK('C6'!W516),"",'C6'!W516)</f>
        <v/>
      </c>
      <c r="M608" s="77" t="str">
        <f t="shared" si="10"/>
        <v>OK</v>
      </c>
      <c r="N608" s="78"/>
    </row>
    <row r="609" spans="1:14" hidden="1">
      <c r="A609" s="79" t="s">
        <v>2589</v>
      </c>
      <c r="B609" s="185" t="s">
        <v>1678</v>
      </c>
      <c r="C609" s="186" t="s">
        <v>363</v>
      </c>
      <c r="D609" s="188" t="s">
        <v>1679</v>
      </c>
      <c r="E609" s="186" t="s">
        <v>383</v>
      </c>
      <c r="F609" s="186" t="s">
        <v>363</v>
      </c>
      <c r="G609" s="188" t="s">
        <v>1002</v>
      </c>
      <c r="H609" s="187" t="str">
        <f>IF(OR(AND('C6'!V65="",'C6'!W65=""),AND('C6'!V291="",'C6'!W291=""),AND('C6'!W65="X",'C6'!W291="X"),OR('C6'!W65="M",'C6'!W291="M")),"",SUM('C6'!V65,'C6'!V291))</f>
        <v/>
      </c>
      <c r="I609" s="187" t="str">
        <f>IF(AND(AND('C6'!W65="X",'C6'!W291="X"),SUM('C6'!V65,'C6'!V291)=0,ISNUMBER('C6'!V517)),"",IF(OR('C6'!W65="M",'C6'!W291="M"),"M",IF(AND('C6'!W65='C6'!W291,OR('C6'!W65="X",'C6'!W65="W",'C6'!W65="Z")),UPPER('C6'!W65),"")))</f>
        <v/>
      </c>
      <c r="J609" s="80" t="s">
        <v>383</v>
      </c>
      <c r="K609" s="187" t="str">
        <f>IF(AND(ISBLANK('C6'!V517),$L$609&lt;&gt;"Z"),"",'C6'!V517)</f>
        <v/>
      </c>
      <c r="L609" s="187" t="str">
        <f>IF(ISBLANK('C6'!W517),"",'C6'!W517)</f>
        <v/>
      </c>
      <c r="M609" s="77" t="str">
        <f t="shared" si="10"/>
        <v>OK</v>
      </c>
      <c r="N609" s="78"/>
    </row>
    <row r="610" spans="1:14" hidden="1">
      <c r="A610" s="79" t="s">
        <v>2589</v>
      </c>
      <c r="B610" s="185" t="s">
        <v>1680</v>
      </c>
      <c r="C610" s="186" t="s">
        <v>363</v>
      </c>
      <c r="D610" s="188" t="s">
        <v>1681</v>
      </c>
      <c r="E610" s="186" t="s">
        <v>383</v>
      </c>
      <c r="F610" s="186" t="s">
        <v>363</v>
      </c>
      <c r="G610" s="188" t="s">
        <v>1003</v>
      </c>
      <c r="H610" s="187" t="str">
        <f>IF(OR(AND('C6'!V66="",'C6'!W66=""),AND('C6'!V292="",'C6'!W292=""),AND('C6'!W66="X",'C6'!W292="X"),OR('C6'!W66="M",'C6'!W292="M")),"",SUM('C6'!V66,'C6'!V292))</f>
        <v/>
      </c>
      <c r="I610" s="187" t="str">
        <f>IF(AND(AND('C6'!W66="X",'C6'!W292="X"),SUM('C6'!V66,'C6'!V292)=0,ISNUMBER('C6'!V518)),"",IF(OR('C6'!W66="M",'C6'!W292="M"),"M",IF(AND('C6'!W66='C6'!W292,OR('C6'!W66="X",'C6'!W66="W",'C6'!W66="Z")),UPPER('C6'!W66),"")))</f>
        <v/>
      </c>
      <c r="J610" s="80" t="s">
        <v>383</v>
      </c>
      <c r="K610" s="187" t="str">
        <f>IF(AND(ISBLANK('C6'!V518),$L$610&lt;&gt;"Z"),"",'C6'!V518)</f>
        <v/>
      </c>
      <c r="L610" s="187" t="str">
        <f>IF(ISBLANK('C6'!W518),"",'C6'!W518)</f>
        <v/>
      </c>
      <c r="M610" s="77" t="str">
        <f t="shared" si="10"/>
        <v>OK</v>
      </c>
      <c r="N610" s="78"/>
    </row>
    <row r="611" spans="1:14" hidden="1">
      <c r="A611" s="79" t="s">
        <v>2589</v>
      </c>
      <c r="B611" s="185" t="s">
        <v>1682</v>
      </c>
      <c r="C611" s="186" t="s">
        <v>363</v>
      </c>
      <c r="D611" s="188" t="s">
        <v>1683</v>
      </c>
      <c r="E611" s="186" t="s">
        <v>383</v>
      </c>
      <c r="F611" s="186" t="s">
        <v>363</v>
      </c>
      <c r="G611" s="188" t="s">
        <v>1004</v>
      </c>
      <c r="H611" s="187" t="str">
        <f>IF(OR(AND('C6'!V67="",'C6'!W67=""),AND('C6'!V293="",'C6'!W293=""),AND('C6'!W67="X",'C6'!W293="X"),OR('C6'!W67="M",'C6'!W293="M")),"",SUM('C6'!V67,'C6'!V293))</f>
        <v/>
      </c>
      <c r="I611" s="187" t="str">
        <f>IF(AND(AND('C6'!W67="X",'C6'!W293="X"),SUM('C6'!V67,'C6'!V293)=0,ISNUMBER('C6'!V519)),"",IF(OR('C6'!W67="M",'C6'!W293="M"),"M",IF(AND('C6'!W67='C6'!W293,OR('C6'!W67="X",'C6'!W67="W",'C6'!W67="Z")),UPPER('C6'!W67),"")))</f>
        <v/>
      </c>
      <c r="J611" s="80" t="s">
        <v>383</v>
      </c>
      <c r="K611" s="187" t="str">
        <f>IF(AND(ISBLANK('C6'!V519),$L$611&lt;&gt;"Z"),"",'C6'!V519)</f>
        <v/>
      </c>
      <c r="L611" s="187" t="str">
        <f>IF(ISBLANK('C6'!W519),"",'C6'!W519)</f>
        <v/>
      </c>
      <c r="M611" s="77" t="str">
        <f t="shared" si="10"/>
        <v>OK</v>
      </c>
      <c r="N611" s="78"/>
    </row>
    <row r="612" spans="1:14" hidden="1">
      <c r="A612" s="79" t="s">
        <v>2589</v>
      </c>
      <c r="B612" s="185" t="s">
        <v>1684</v>
      </c>
      <c r="C612" s="186" t="s">
        <v>363</v>
      </c>
      <c r="D612" s="188" t="s">
        <v>1685</v>
      </c>
      <c r="E612" s="186" t="s">
        <v>383</v>
      </c>
      <c r="F612" s="186" t="s">
        <v>363</v>
      </c>
      <c r="G612" s="188" t="s">
        <v>1005</v>
      </c>
      <c r="H612" s="187" t="str">
        <f>IF(OR(AND('C6'!V68="",'C6'!W68=""),AND('C6'!V294="",'C6'!W294=""),AND('C6'!W68="X",'C6'!W294="X"),OR('C6'!W68="M",'C6'!W294="M")),"",SUM('C6'!V68,'C6'!V294))</f>
        <v/>
      </c>
      <c r="I612" s="187" t="str">
        <f>IF(AND(AND('C6'!W68="X",'C6'!W294="X"),SUM('C6'!V68,'C6'!V294)=0,ISNUMBER('C6'!V520)),"",IF(OR('C6'!W68="M",'C6'!W294="M"),"M",IF(AND('C6'!W68='C6'!W294,OR('C6'!W68="X",'C6'!W68="W",'C6'!W68="Z")),UPPER('C6'!W68),"")))</f>
        <v/>
      </c>
      <c r="J612" s="80" t="s">
        <v>383</v>
      </c>
      <c r="K612" s="187" t="str">
        <f>IF(AND(ISBLANK('C6'!V520),$L$612&lt;&gt;"Z"),"",'C6'!V520)</f>
        <v/>
      </c>
      <c r="L612" s="187" t="str">
        <f>IF(ISBLANK('C6'!W520),"",'C6'!W520)</f>
        <v/>
      </c>
      <c r="M612" s="77" t="str">
        <f t="shared" si="10"/>
        <v>OK</v>
      </c>
      <c r="N612" s="78"/>
    </row>
    <row r="613" spans="1:14" hidden="1">
      <c r="A613" s="79" t="s">
        <v>2589</v>
      </c>
      <c r="B613" s="185" t="s">
        <v>1686</v>
      </c>
      <c r="C613" s="186" t="s">
        <v>363</v>
      </c>
      <c r="D613" s="188" t="s">
        <v>1687</v>
      </c>
      <c r="E613" s="186" t="s">
        <v>383</v>
      </c>
      <c r="F613" s="186" t="s">
        <v>363</v>
      </c>
      <c r="G613" s="188" t="s">
        <v>1006</v>
      </c>
      <c r="H613" s="187" t="str">
        <f>IF(OR(AND('C6'!V69="",'C6'!W69=""),AND('C6'!V295="",'C6'!W295=""),AND('C6'!W69="X",'C6'!W295="X"),OR('C6'!W69="M",'C6'!W295="M")),"",SUM('C6'!V69,'C6'!V295))</f>
        <v/>
      </c>
      <c r="I613" s="187" t="str">
        <f>IF(AND(AND('C6'!W69="X",'C6'!W295="X"),SUM('C6'!V69,'C6'!V295)=0,ISNUMBER('C6'!V521)),"",IF(OR('C6'!W69="M",'C6'!W295="M"),"M",IF(AND('C6'!W69='C6'!W295,OR('C6'!W69="X",'C6'!W69="W",'C6'!W69="Z")),UPPER('C6'!W69),"")))</f>
        <v/>
      </c>
      <c r="J613" s="80" t="s">
        <v>383</v>
      </c>
      <c r="K613" s="187" t="str">
        <f>IF(AND(ISBLANK('C6'!V521),$L$613&lt;&gt;"Z"),"",'C6'!V521)</f>
        <v/>
      </c>
      <c r="L613" s="187" t="str">
        <f>IF(ISBLANK('C6'!W521),"",'C6'!W521)</f>
        <v/>
      </c>
      <c r="M613" s="77" t="str">
        <f t="shared" si="10"/>
        <v>OK</v>
      </c>
      <c r="N613" s="78"/>
    </row>
    <row r="614" spans="1:14" hidden="1">
      <c r="A614" s="79" t="s">
        <v>2589</v>
      </c>
      <c r="B614" s="185" t="s">
        <v>1688</v>
      </c>
      <c r="C614" s="186" t="s">
        <v>363</v>
      </c>
      <c r="D614" s="188" t="s">
        <v>1689</v>
      </c>
      <c r="E614" s="186" t="s">
        <v>383</v>
      </c>
      <c r="F614" s="186" t="s">
        <v>363</v>
      </c>
      <c r="G614" s="188" t="s">
        <v>1007</v>
      </c>
      <c r="H614" s="187" t="str">
        <f>IF(OR(AND('C6'!V70="",'C6'!W70=""),AND('C6'!V296="",'C6'!W296=""),AND('C6'!W70="X",'C6'!W296="X"),OR('C6'!W70="M",'C6'!W296="M")),"",SUM('C6'!V70,'C6'!V296))</f>
        <v/>
      </c>
      <c r="I614" s="187" t="str">
        <f>IF(AND(AND('C6'!W70="X",'C6'!W296="X"),SUM('C6'!V70,'C6'!V296)=0,ISNUMBER('C6'!V522)),"",IF(OR('C6'!W70="M",'C6'!W296="M"),"M",IF(AND('C6'!W70='C6'!W296,OR('C6'!W70="X",'C6'!W70="W",'C6'!W70="Z")),UPPER('C6'!W70),"")))</f>
        <v/>
      </c>
      <c r="J614" s="80" t="s">
        <v>383</v>
      </c>
      <c r="K614" s="187" t="str">
        <f>IF(AND(ISBLANK('C6'!V522),$L$614&lt;&gt;"Z"),"",'C6'!V522)</f>
        <v/>
      </c>
      <c r="L614" s="187" t="str">
        <f>IF(ISBLANK('C6'!W522),"",'C6'!W522)</f>
        <v/>
      </c>
      <c r="M614" s="77" t="str">
        <f t="shared" si="10"/>
        <v>OK</v>
      </c>
      <c r="N614" s="78"/>
    </row>
    <row r="615" spans="1:14" hidden="1">
      <c r="A615" s="79" t="s">
        <v>2589</v>
      </c>
      <c r="B615" s="185" t="s">
        <v>1690</v>
      </c>
      <c r="C615" s="186" t="s">
        <v>363</v>
      </c>
      <c r="D615" s="188" t="s">
        <v>1691</v>
      </c>
      <c r="E615" s="186" t="s">
        <v>383</v>
      </c>
      <c r="F615" s="186" t="s">
        <v>363</v>
      </c>
      <c r="G615" s="188" t="s">
        <v>1008</v>
      </c>
      <c r="H615" s="187" t="str">
        <f>IF(OR(AND('C6'!V71="",'C6'!W71=""),AND('C6'!V297="",'C6'!W297=""),AND('C6'!W71="X",'C6'!W297="X"),OR('C6'!W71="M",'C6'!W297="M")),"",SUM('C6'!V71,'C6'!V297))</f>
        <v/>
      </c>
      <c r="I615" s="187" t="str">
        <f>IF(AND(AND('C6'!W71="X",'C6'!W297="X"),SUM('C6'!V71,'C6'!V297)=0,ISNUMBER('C6'!V523)),"",IF(OR('C6'!W71="M",'C6'!W297="M"),"M",IF(AND('C6'!W71='C6'!W297,OR('C6'!W71="X",'C6'!W71="W",'C6'!W71="Z")),UPPER('C6'!W71),"")))</f>
        <v/>
      </c>
      <c r="J615" s="80" t="s">
        <v>383</v>
      </c>
      <c r="K615" s="187" t="str">
        <f>IF(AND(ISBLANK('C6'!V523),$L$615&lt;&gt;"Z"),"",'C6'!V523)</f>
        <v/>
      </c>
      <c r="L615" s="187" t="str">
        <f>IF(ISBLANK('C6'!W523),"",'C6'!W523)</f>
        <v/>
      </c>
      <c r="M615" s="77" t="str">
        <f t="shared" si="10"/>
        <v>OK</v>
      </c>
      <c r="N615" s="78"/>
    </row>
    <row r="616" spans="1:14" hidden="1">
      <c r="A616" s="79" t="s">
        <v>2589</v>
      </c>
      <c r="B616" s="185" t="s">
        <v>1692</v>
      </c>
      <c r="C616" s="186" t="s">
        <v>363</v>
      </c>
      <c r="D616" s="188" t="s">
        <v>1693</v>
      </c>
      <c r="E616" s="186" t="s">
        <v>383</v>
      </c>
      <c r="F616" s="186" t="s">
        <v>363</v>
      </c>
      <c r="G616" s="188" t="s">
        <v>1009</v>
      </c>
      <c r="H616" s="187" t="str">
        <f>IF(OR(AND('C6'!V72="",'C6'!W72=""),AND('C6'!V298="",'C6'!W298=""),AND('C6'!W72="X",'C6'!W298="X"),OR('C6'!W72="M",'C6'!W298="M")),"",SUM('C6'!V72,'C6'!V298))</f>
        <v/>
      </c>
      <c r="I616" s="187" t="str">
        <f>IF(AND(AND('C6'!W72="X",'C6'!W298="X"),SUM('C6'!V72,'C6'!V298)=0,ISNUMBER('C6'!V524)),"",IF(OR('C6'!W72="M",'C6'!W298="M"),"M",IF(AND('C6'!W72='C6'!W298,OR('C6'!W72="X",'C6'!W72="W",'C6'!W72="Z")),UPPER('C6'!W72),"")))</f>
        <v/>
      </c>
      <c r="J616" s="80" t="s">
        <v>383</v>
      </c>
      <c r="K616" s="187" t="str">
        <f>IF(AND(ISBLANK('C6'!V524),$L$616&lt;&gt;"Z"),"",'C6'!V524)</f>
        <v/>
      </c>
      <c r="L616" s="187" t="str">
        <f>IF(ISBLANK('C6'!W524),"",'C6'!W524)</f>
        <v/>
      </c>
      <c r="M616" s="77" t="str">
        <f t="shared" si="10"/>
        <v>OK</v>
      </c>
      <c r="N616" s="78"/>
    </row>
    <row r="617" spans="1:14" hidden="1">
      <c r="A617" s="79" t="s">
        <v>2589</v>
      </c>
      <c r="B617" s="185" t="s">
        <v>1694</v>
      </c>
      <c r="C617" s="186" t="s">
        <v>363</v>
      </c>
      <c r="D617" s="188" t="s">
        <v>1695</v>
      </c>
      <c r="E617" s="186" t="s">
        <v>383</v>
      </c>
      <c r="F617" s="186" t="s">
        <v>363</v>
      </c>
      <c r="G617" s="188" t="s">
        <v>1010</v>
      </c>
      <c r="H617" s="187" t="str">
        <f>IF(OR(AND('C6'!V73="",'C6'!W73=""),AND('C6'!V299="",'C6'!W299=""),AND('C6'!W73="X",'C6'!W299="X"),OR('C6'!W73="M",'C6'!W299="M")),"",SUM('C6'!V73,'C6'!V299))</f>
        <v/>
      </c>
      <c r="I617" s="187" t="str">
        <f>IF(AND(AND('C6'!W73="X",'C6'!W299="X"),SUM('C6'!V73,'C6'!V299)=0,ISNUMBER('C6'!V525)),"",IF(OR('C6'!W73="M",'C6'!W299="M"),"M",IF(AND('C6'!W73='C6'!W299,OR('C6'!W73="X",'C6'!W73="W",'C6'!W73="Z")),UPPER('C6'!W73),"")))</f>
        <v/>
      </c>
      <c r="J617" s="80" t="s">
        <v>383</v>
      </c>
      <c r="K617" s="187" t="str">
        <f>IF(AND(ISBLANK('C6'!V525),$L$617&lt;&gt;"Z"),"",'C6'!V525)</f>
        <v/>
      </c>
      <c r="L617" s="187" t="str">
        <f>IF(ISBLANK('C6'!W525),"",'C6'!W525)</f>
        <v/>
      </c>
      <c r="M617" s="77" t="str">
        <f t="shared" si="10"/>
        <v>OK</v>
      </c>
      <c r="N617" s="78"/>
    </row>
    <row r="618" spans="1:14" hidden="1">
      <c r="A618" s="79" t="s">
        <v>2589</v>
      </c>
      <c r="B618" s="185" t="s">
        <v>1696</v>
      </c>
      <c r="C618" s="186" t="s">
        <v>363</v>
      </c>
      <c r="D618" s="188" t="s">
        <v>1697</v>
      </c>
      <c r="E618" s="186" t="s">
        <v>383</v>
      </c>
      <c r="F618" s="186" t="s">
        <v>363</v>
      </c>
      <c r="G618" s="188" t="s">
        <v>1011</v>
      </c>
      <c r="H618" s="187" t="str">
        <f>IF(OR(AND('C6'!V74="",'C6'!W74=""),AND('C6'!V300="",'C6'!W300=""),AND('C6'!W74="X",'C6'!W300="X"),OR('C6'!W74="M",'C6'!W300="M")),"",SUM('C6'!V74,'C6'!V300))</f>
        <v/>
      </c>
      <c r="I618" s="187" t="str">
        <f>IF(AND(AND('C6'!W74="X",'C6'!W300="X"),SUM('C6'!V74,'C6'!V300)=0,ISNUMBER('C6'!V526)),"",IF(OR('C6'!W74="M",'C6'!W300="M"),"M",IF(AND('C6'!W74='C6'!W300,OR('C6'!W74="X",'C6'!W74="W",'C6'!W74="Z")),UPPER('C6'!W74),"")))</f>
        <v/>
      </c>
      <c r="J618" s="80" t="s">
        <v>383</v>
      </c>
      <c r="K618" s="187" t="str">
        <f>IF(AND(ISBLANK('C6'!V526),$L$618&lt;&gt;"Z"),"",'C6'!V526)</f>
        <v/>
      </c>
      <c r="L618" s="187" t="str">
        <f>IF(ISBLANK('C6'!W526),"",'C6'!W526)</f>
        <v/>
      </c>
      <c r="M618" s="77" t="str">
        <f t="shared" si="10"/>
        <v>OK</v>
      </c>
      <c r="N618" s="78"/>
    </row>
    <row r="619" spans="1:14" hidden="1">
      <c r="A619" s="79" t="s">
        <v>2589</v>
      </c>
      <c r="B619" s="185" t="s">
        <v>1698</v>
      </c>
      <c r="C619" s="186" t="s">
        <v>363</v>
      </c>
      <c r="D619" s="188" t="s">
        <v>1699</v>
      </c>
      <c r="E619" s="186" t="s">
        <v>383</v>
      </c>
      <c r="F619" s="186" t="s">
        <v>363</v>
      </c>
      <c r="G619" s="188" t="s">
        <v>1012</v>
      </c>
      <c r="H619" s="187" t="str">
        <f>IF(OR(AND('C6'!V75="",'C6'!W75=""),AND('C6'!V301="",'C6'!W301=""),AND('C6'!W75="X",'C6'!W301="X"),OR('C6'!W75="M",'C6'!W301="M")),"",SUM('C6'!V75,'C6'!V301))</f>
        <v/>
      </c>
      <c r="I619" s="187" t="str">
        <f>IF(AND(AND('C6'!W75="X",'C6'!W301="X"),SUM('C6'!V75,'C6'!V301)=0,ISNUMBER('C6'!V527)),"",IF(OR('C6'!W75="M",'C6'!W301="M"),"M",IF(AND('C6'!W75='C6'!W301,OR('C6'!W75="X",'C6'!W75="W",'C6'!W75="Z")),UPPER('C6'!W75),"")))</f>
        <v/>
      </c>
      <c r="J619" s="80" t="s">
        <v>383</v>
      </c>
      <c r="K619" s="187" t="str">
        <f>IF(AND(ISBLANK('C6'!V527),$L$619&lt;&gt;"Z"),"",'C6'!V527)</f>
        <v/>
      </c>
      <c r="L619" s="187" t="str">
        <f>IF(ISBLANK('C6'!W527),"",'C6'!W527)</f>
        <v/>
      </c>
      <c r="M619" s="77" t="str">
        <f t="shared" si="10"/>
        <v>OK</v>
      </c>
      <c r="N619" s="78"/>
    </row>
    <row r="620" spans="1:14" hidden="1">
      <c r="A620" s="79" t="s">
        <v>2589</v>
      </c>
      <c r="B620" s="185" t="s">
        <v>1700</v>
      </c>
      <c r="C620" s="186" t="s">
        <v>363</v>
      </c>
      <c r="D620" s="188" t="s">
        <v>1701</v>
      </c>
      <c r="E620" s="186" t="s">
        <v>383</v>
      </c>
      <c r="F620" s="186" t="s">
        <v>363</v>
      </c>
      <c r="G620" s="188" t="s">
        <v>1013</v>
      </c>
      <c r="H620" s="187" t="str">
        <f>IF(OR(AND('C6'!V76="",'C6'!W76=""),AND('C6'!V302="",'C6'!W302=""),AND('C6'!W76="X",'C6'!W302="X"),OR('C6'!W76="M",'C6'!W302="M")),"",SUM('C6'!V76,'C6'!V302))</f>
        <v/>
      </c>
      <c r="I620" s="187" t="str">
        <f>IF(AND(AND('C6'!W76="X",'C6'!W302="X"),SUM('C6'!V76,'C6'!V302)=0,ISNUMBER('C6'!V528)),"",IF(OR('C6'!W76="M",'C6'!W302="M"),"M",IF(AND('C6'!W76='C6'!W302,OR('C6'!W76="X",'C6'!W76="W",'C6'!W76="Z")),UPPER('C6'!W76),"")))</f>
        <v/>
      </c>
      <c r="J620" s="80" t="s">
        <v>383</v>
      </c>
      <c r="K620" s="187" t="str">
        <f>IF(AND(ISBLANK('C6'!V528),$L$620&lt;&gt;"Z"),"",'C6'!V528)</f>
        <v/>
      </c>
      <c r="L620" s="187" t="str">
        <f>IF(ISBLANK('C6'!W528),"",'C6'!W528)</f>
        <v/>
      </c>
      <c r="M620" s="77" t="str">
        <f t="shared" si="10"/>
        <v>OK</v>
      </c>
      <c r="N620" s="78"/>
    </row>
    <row r="621" spans="1:14" hidden="1">
      <c r="A621" s="79" t="s">
        <v>2589</v>
      </c>
      <c r="B621" s="185" t="s">
        <v>1702</v>
      </c>
      <c r="C621" s="186" t="s">
        <v>363</v>
      </c>
      <c r="D621" s="188" t="s">
        <v>1703</v>
      </c>
      <c r="E621" s="186" t="s">
        <v>383</v>
      </c>
      <c r="F621" s="186" t="s">
        <v>363</v>
      </c>
      <c r="G621" s="188" t="s">
        <v>1014</v>
      </c>
      <c r="H621" s="187" t="str">
        <f>IF(OR(AND('C6'!V77="",'C6'!W77=""),AND('C6'!V303="",'C6'!W303=""),AND('C6'!W77="X",'C6'!W303="X"),OR('C6'!W77="M",'C6'!W303="M")),"",SUM('C6'!V77,'C6'!V303))</f>
        <v/>
      </c>
      <c r="I621" s="187" t="str">
        <f>IF(AND(AND('C6'!W77="X",'C6'!W303="X"),SUM('C6'!V77,'C6'!V303)=0,ISNUMBER('C6'!V529)),"",IF(OR('C6'!W77="M",'C6'!W303="M"),"M",IF(AND('C6'!W77='C6'!W303,OR('C6'!W77="X",'C6'!W77="W",'C6'!W77="Z")),UPPER('C6'!W77),"")))</f>
        <v/>
      </c>
      <c r="J621" s="80" t="s">
        <v>383</v>
      </c>
      <c r="K621" s="187" t="str">
        <f>IF(AND(ISBLANK('C6'!V529),$L$621&lt;&gt;"Z"),"",'C6'!V529)</f>
        <v/>
      </c>
      <c r="L621" s="187" t="str">
        <f>IF(ISBLANK('C6'!W529),"",'C6'!W529)</f>
        <v/>
      </c>
      <c r="M621" s="77" t="str">
        <f t="shared" si="10"/>
        <v>OK</v>
      </c>
      <c r="N621" s="78"/>
    </row>
    <row r="622" spans="1:14" hidden="1">
      <c r="A622" s="79" t="s">
        <v>2589</v>
      </c>
      <c r="B622" s="185" t="s">
        <v>1704</v>
      </c>
      <c r="C622" s="186" t="s">
        <v>363</v>
      </c>
      <c r="D622" s="188" t="s">
        <v>1705</v>
      </c>
      <c r="E622" s="186" t="s">
        <v>383</v>
      </c>
      <c r="F622" s="186" t="s">
        <v>363</v>
      </c>
      <c r="G622" s="188" t="s">
        <v>1015</v>
      </c>
      <c r="H622" s="187" t="str">
        <f>IF(OR(AND('C6'!V78="",'C6'!W78=""),AND('C6'!V304="",'C6'!W304=""),AND('C6'!W78="X",'C6'!W304="X"),OR('C6'!W78="M",'C6'!W304="M")),"",SUM('C6'!V78,'C6'!V304))</f>
        <v/>
      </c>
      <c r="I622" s="187" t="str">
        <f>IF(AND(AND('C6'!W78="X",'C6'!W304="X"),SUM('C6'!V78,'C6'!V304)=0,ISNUMBER('C6'!V530)),"",IF(OR('C6'!W78="M",'C6'!W304="M"),"M",IF(AND('C6'!W78='C6'!W304,OR('C6'!W78="X",'C6'!W78="W",'C6'!W78="Z")),UPPER('C6'!W78),"")))</f>
        <v/>
      </c>
      <c r="J622" s="80" t="s">
        <v>383</v>
      </c>
      <c r="K622" s="187" t="str">
        <f>IF(AND(ISBLANK('C6'!V530),$L$622&lt;&gt;"Z"),"",'C6'!V530)</f>
        <v/>
      </c>
      <c r="L622" s="187" t="str">
        <f>IF(ISBLANK('C6'!W530),"",'C6'!W530)</f>
        <v/>
      </c>
      <c r="M622" s="77" t="str">
        <f t="shared" si="10"/>
        <v>OK</v>
      </c>
      <c r="N622" s="78"/>
    </row>
    <row r="623" spans="1:14" hidden="1">
      <c r="A623" s="79" t="s">
        <v>2589</v>
      </c>
      <c r="B623" s="185" t="s">
        <v>1706</v>
      </c>
      <c r="C623" s="186" t="s">
        <v>363</v>
      </c>
      <c r="D623" s="188" t="s">
        <v>1707</v>
      </c>
      <c r="E623" s="186" t="s">
        <v>383</v>
      </c>
      <c r="F623" s="186" t="s">
        <v>363</v>
      </c>
      <c r="G623" s="188" t="s">
        <v>1016</v>
      </c>
      <c r="H623" s="187" t="str">
        <f>IF(OR(AND('C6'!V79="",'C6'!W79=""),AND('C6'!V305="",'C6'!W305=""),AND('C6'!W79="X",'C6'!W305="X"),OR('C6'!W79="M",'C6'!W305="M")),"",SUM('C6'!V79,'C6'!V305))</f>
        <v/>
      </c>
      <c r="I623" s="187" t="str">
        <f>IF(AND(AND('C6'!W79="X",'C6'!W305="X"),SUM('C6'!V79,'C6'!V305)=0,ISNUMBER('C6'!V531)),"",IF(OR('C6'!W79="M",'C6'!W305="M"),"M",IF(AND('C6'!W79='C6'!W305,OR('C6'!W79="X",'C6'!W79="W",'C6'!W79="Z")),UPPER('C6'!W79),"")))</f>
        <v/>
      </c>
      <c r="J623" s="80" t="s">
        <v>383</v>
      </c>
      <c r="K623" s="187" t="str">
        <f>IF(AND(ISBLANK('C6'!V531),$L$623&lt;&gt;"Z"),"",'C6'!V531)</f>
        <v/>
      </c>
      <c r="L623" s="187" t="str">
        <f>IF(ISBLANK('C6'!W531),"",'C6'!W531)</f>
        <v/>
      </c>
      <c r="M623" s="77" t="str">
        <f t="shared" si="10"/>
        <v>OK</v>
      </c>
      <c r="N623" s="78"/>
    </row>
    <row r="624" spans="1:14" hidden="1">
      <c r="A624" s="79" t="s">
        <v>2589</v>
      </c>
      <c r="B624" s="185" t="s">
        <v>1708</v>
      </c>
      <c r="C624" s="186" t="s">
        <v>363</v>
      </c>
      <c r="D624" s="188" t="s">
        <v>1709</v>
      </c>
      <c r="E624" s="186" t="s">
        <v>383</v>
      </c>
      <c r="F624" s="186" t="s">
        <v>363</v>
      </c>
      <c r="G624" s="188" t="s">
        <v>1017</v>
      </c>
      <c r="H624" s="187" t="str">
        <f>IF(OR(AND('C6'!V80="",'C6'!W80=""),AND('C6'!V306="",'C6'!W306=""),AND('C6'!W80="X",'C6'!W306="X"),OR('C6'!W80="M",'C6'!W306="M")),"",SUM('C6'!V80,'C6'!V306))</f>
        <v/>
      </c>
      <c r="I624" s="187" t="str">
        <f>IF(AND(AND('C6'!W80="X",'C6'!W306="X"),SUM('C6'!V80,'C6'!V306)=0,ISNUMBER('C6'!V532)),"",IF(OR('C6'!W80="M",'C6'!W306="M"),"M",IF(AND('C6'!W80='C6'!W306,OR('C6'!W80="X",'C6'!W80="W",'C6'!W80="Z")),UPPER('C6'!W80),"")))</f>
        <v/>
      </c>
      <c r="J624" s="80" t="s">
        <v>383</v>
      </c>
      <c r="K624" s="187" t="str">
        <f>IF(AND(ISBLANK('C6'!V532),$L$624&lt;&gt;"Z"),"",'C6'!V532)</f>
        <v/>
      </c>
      <c r="L624" s="187" t="str">
        <f>IF(ISBLANK('C6'!W532),"",'C6'!W532)</f>
        <v/>
      </c>
      <c r="M624" s="77" t="str">
        <f t="shared" si="10"/>
        <v>OK</v>
      </c>
      <c r="N624" s="78"/>
    </row>
    <row r="625" spans="1:14" hidden="1">
      <c r="A625" s="79" t="s">
        <v>2589</v>
      </c>
      <c r="B625" s="185" t="s">
        <v>1710</v>
      </c>
      <c r="C625" s="186" t="s">
        <v>363</v>
      </c>
      <c r="D625" s="188" t="s">
        <v>1711</v>
      </c>
      <c r="E625" s="186" t="s">
        <v>383</v>
      </c>
      <c r="F625" s="186" t="s">
        <v>363</v>
      </c>
      <c r="G625" s="188" t="s">
        <v>1018</v>
      </c>
      <c r="H625" s="187" t="str">
        <f>IF(OR(AND('C6'!V81="",'C6'!W81=""),AND('C6'!V307="",'C6'!W307=""),AND('C6'!W81="X",'C6'!W307="X"),OR('C6'!W81="M",'C6'!W307="M")),"",SUM('C6'!V81,'C6'!V307))</f>
        <v/>
      </c>
      <c r="I625" s="187" t="str">
        <f>IF(AND(AND('C6'!W81="X",'C6'!W307="X"),SUM('C6'!V81,'C6'!V307)=0,ISNUMBER('C6'!V533)),"",IF(OR('C6'!W81="M",'C6'!W307="M"),"M",IF(AND('C6'!W81='C6'!W307,OR('C6'!W81="X",'C6'!W81="W",'C6'!W81="Z")),UPPER('C6'!W81),"")))</f>
        <v/>
      </c>
      <c r="J625" s="80" t="s">
        <v>383</v>
      </c>
      <c r="K625" s="187" t="str">
        <f>IF(AND(ISBLANK('C6'!V533),$L$625&lt;&gt;"Z"),"",'C6'!V533)</f>
        <v/>
      </c>
      <c r="L625" s="187" t="str">
        <f>IF(ISBLANK('C6'!W533),"",'C6'!W533)</f>
        <v/>
      </c>
      <c r="M625" s="77" t="str">
        <f t="shared" ref="M625:M688" si="11">IF(AND(ISNUMBER(H625),ISNUMBER(K625)),IF(OR(ROUND(H625,0)&lt;&gt;ROUND(K625,0),I625&lt;&gt;L625),"Check","OK"),IF(OR(AND(H625&lt;&gt;K625,I625&lt;&gt;"Z",L625&lt;&gt;"Z"),I625&lt;&gt;L625),"Check","OK"))</f>
        <v>OK</v>
      </c>
      <c r="N625" s="78"/>
    </row>
    <row r="626" spans="1:14" hidden="1">
      <c r="A626" s="79" t="s">
        <v>2589</v>
      </c>
      <c r="B626" s="185" t="s">
        <v>1712</v>
      </c>
      <c r="C626" s="186" t="s">
        <v>363</v>
      </c>
      <c r="D626" s="188" t="s">
        <v>1713</v>
      </c>
      <c r="E626" s="186" t="s">
        <v>383</v>
      </c>
      <c r="F626" s="186" t="s">
        <v>363</v>
      </c>
      <c r="G626" s="188" t="s">
        <v>1019</v>
      </c>
      <c r="H626" s="187" t="str">
        <f>IF(OR(AND('C6'!V82="",'C6'!W82=""),AND('C6'!V308="",'C6'!W308=""),AND('C6'!W82="X",'C6'!W308="X"),OR('C6'!W82="M",'C6'!W308="M")),"",SUM('C6'!V82,'C6'!V308))</f>
        <v/>
      </c>
      <c r="I626" s="187" t="str">
        <f>IF(AND(AND('C6'!W82="X",'C6'!W308="X"),SUM('C6'!V82,'C6'!V308)=0,ISNUMBER('C6'!V534)),"",IF(OR('C6'!W82="M",'C6'!W308="M"),"M",IF(AND('C6'!W82='C6'!W308,OR('C6'!W82="X",'C6'!W82="W",'C6'!W82="Z")),UPPER('C6'!W82),"")))</f>
        <v/>
      </c>
      <c r="J626" s="80" t="s">
        <v>383</v>
      </c>
      <c r="K626" s="187" t="str">
        <f>IF(AND(ISBLANK('C6'!V534),$L$626&lt;&gt;"Z"),"",'C6'!V534)</f>
        <v/>
      </c>
      <c r="L626" s="187" t="str">
        <f>IF(ISBLANK('C6'!W534),"",'C6'!W534)</f>
        <v/>
      </c>
      <c r="M626" s="77" t="str">
        <f t="shared" si="11"/>
        <v>OK</v>
      </c>
      <c r="N626" s="78"/>
    </row>
    <row r="627" spans="1:14" hidden="1">
      <c r="A627" s="79" t="s">
        <v>2589</v>
      </c>
      <c r="B627" s="185" t="s">
        <v>1714</v>
      </c>
      <c r="C627" s="186" t="s">
        <v>363</v>
      </c>
      <c r="D627" s="188" t="s">
        <v>1715</v>
      </c>
      <c r="E627" s="186" t="s">
        <v>383</v>
      </c>
      <c r="F627" s="186" t="s">
        <v>363</v>
      </c>
      <c r="G627" s="188" t="s">
        <v>1020</v>
      </c>
      <c r="H627" s="187" t="str">
        <f>IF(OR(AND('C6'!V83="",'C6'!W83=""),AND('C6'!V309="",'C6'!W309=""),AND('C6'!W83="X",'C6'!W309="X"),OR('C6'!W83="M",'C6'!W309="M")),"",SUM('C6'!V83,'C6'!V309))</f>
        <v/>
      </c>
      <c r="I627" s="187" t="str">
        <f>IF(AND(AND('C6'!W83="X",'C6'!W309="X"),SUM('C6'!V83,'C6'!V309)=0,ISNUMBER('C6'!V535)),"",IF(OR('C6'!W83="M",'C6'!W309="M"),"M",IF(AND('C6'!W83='C6'!W309,OR('C6'!W83="X",'C6'!W83="W",'C6'!W83="Z")),UPPER('C6'!W83),"")))</f>
        <v/>
      </c>
      <c r="J627" s="80" t="s">
        <v>383</v>
      </c>
      <c r="K627" s="187" t="str">
        <f>IF(AND(ISBLANK('C6'!V535),$L$627&lt;&gt;"Z"),"",'C6'!V535)</f>
        <v/>
      </c>
      <c r="L627" s="187" t="str">
        <f>IF(ISBLANK('C6'!W535),"",'C6'!W535)</f>
        <v/>
      </c>
      <c r="M627" s="77" t="str">
        <f t="shared" si="11"/>
        <v>OK</v>
      </c>
      <c r="N627" s="78"/>
    </row>
    <row r="628" spans="1:14" hidden="1">
      <c r="A628" s="79" t="s">
        <v>2589</v>
      </c>
      <c r="B628" s="185" t="s">
        <v>1716</v>
      </c>
      <c r="C628" s="186" t="s">
        <v>363</v>
      </c>
      <c r="D628" s="188" t="s">
        <v>1717</v>
      </c>
      <c r="E628" s="186" t="s">
        <v>383</v>
      </c>
      <c r="F628" s="186" t="s">
        <v>363</v>
      </c>
      <c r="G628" s="188" t="s">
        <v>1021</v>
      </c>
      <c r="H628" s="187" t="str">
        <f>IF(OR(AND('C6'!V84="",'C6'!W84=""),AND('C6'!V310="",'C6'!W310=""),AND('C6'!W84="X",'C6'!W310="X"),OR('C6'!W84="M",'C6'!W310="M")),"",SUM('C6'!V84,'C6'!V310))</f>
        <v/>
      </c>
      <c r="I628" s="187" t="str">
        <f>IF(AND(AND('C6'!W84="X",'C6'!W310="X"),SUM('C6'!V84,'C6'!V310)=0,ISNUMBER('C6'!V536)),"",IF(OR('C6'!W84="M",'C6'!W310="M"),"M",IF(AND('C6'!W84='C6'!W310,OR('C6'!W84="X",'C6'!W84="W",'C6'!W84="Z")),UPPER('C6'!W84),"")))</f>
        <v/>
      </c>
      <c r="J628" s="80" t="s">
        <v>383</v>
      </c>
      <c r="K628" s="187" t="str">
        <f>IF(AND(ISBLANK('C6'!V536),$L$628&lt;&gt;"Z"),"",'C6'!V536)</f>
        <v/>
      </c>
      <c r="L628" s="187" t="str">
        <f>IF(ISBLANK('C6'!W536),"",'C6'!W536)</f>
        <v/>
      </c>
      <c r="M628" s="77" t="str">
        <f t="shared" si="11"/>
        <v>OK</v>
      </c>
      <c r="N628" s="78"/>
    </row>
    <row r="629" spans="1:14" hidden="1">
      <c r="A629" s="79" t="s">
        <v>2589</v>
      </c>
      <c r="B629" s="185" t="s">
        <v>1718</v>
      </c>
      <c r="C629" s="186" t="s">
        <v>363</v>
      </c>
      <c r="D629" s="188" t="s">
        <v>1719</v>
      </c>
      <c r="E629" s="186" t="s">
        <v>383</v>
      </c>
      <c r="F629" s="186" t="s">
        <v>363</v>
      </c>
      <c r="G629" s="188" t="s">
        <v>1022</v>
      </c>
      <c r="H629" s="187" t="str">
        <f>IF(OR(AND('C6'!V85="",'C6'!W85=""),AND('C6'!V311="",'C6'!W311=""),AND('C6'!W85="X",'C6'!W311="X"),OR('C6'!W85="M",'C6'!W311="M")),"",SUM('C6'!V85,'C6'!V311))</f>
        <v/>
      </c>
      <c r="I629" s="187" t="str">
        <f>IF(AND(AND('C6'!W85="X",'C6'!W311="X"),SUM('C6'!V85,'C6'!V311)=0,ISNUMBER('C6'!V537)),"",IF(OR('C6'!W85="M",'C6'!W311="M"),"M",IF(AND('C6'!W85='C6'!W311,OR('C6'!W85="X",'C6'!W85="W",'C6'!W85="Z")),UPPER('C6'!W85),"")))</f>
        <v/>
      </c>
      <c r="J629" s="80" t="s">
        <v>383</v>
      </c>
      <c r="K629" s="187" t="str">
        <f>IF(AND(ISBLANK('C6'!V537),$L$629&lt;&gt;"Z"),"",'C6'!V537)</f>
        <v/>
      </c>
      <c r="L629" s="187" t="str">
        <f>IF(ISBLANK('C6'!W537),"",'C6'!W537)</f>
        <v/>
      </c>
      <c r="M629" s="77" t="str">
        <f t="shared" si="11"/>
        <v>OK</v>
      </c>
      <c r="N629" s="78"/>
    </row>
    <row r="630" spans="1:14" hidden="1">
      <c r="A630" s="79" t="s">
        <v>2589</v>
      </c>
      <c r="B630" s="185" t="s">
        <v>1720</v>
      </c>
      <c r="C630" s="186" t="s">
        <v>363</v>
      </c>
      <c r="D630" s="188" t="s">
        <v>1721</v>
      </c>
      <c r="E630" s="186" t="s">
        <v>383</v>
      </c>
      <c r="F630" s="186" t="s">
        <v>363</v>
      </c>
      <c r="G630" s="188" t="s">
        <v>1023</v>
      </c>
      <c r="H630" s="187" t="str">
        <f>IF(OR(AND('C6'!V86="",'C6'!W86=""),AND('C6'!V312="",'C6'!W312=""),AND('C6'!W86="X",'C6'!W312="X"),OR('C6'!W86="M",'C6'!W312="M")),"",SUM('C6'!V86,'C6'!V312))</f>
        <v/>
      </c>
      <c r="I630" s="187" t="str">
        <f>IF(AND(AND('C6'!W86="X",'C6'!W312="X"),SUM('C6'!V86,'C6'!V312)=0,ISNUMBER('C6'!V538)),"",IF(OR('C6'!W86="M",'C6'!W312="M"),"M",IF(AND('C6'!W86='C6'!W312,OR('C6'!W86="X",'C6'!W86="W",'C6'!W86="Z")),UPPER('C6'!W86),"")))</f>
        <v/>
      </c>
      <c r="J630" s="80" t="s">
        <v>383</v>
      </c>
      <c r="K630" s="187" t="str">
        <f>IF(AND(ISBLANK('C6'!V538),$L$630&lt;&gt;"Z"),"",'C6'!V538)</f>
        <v/>
      </c>
      <c r="L630" s="187" t="str">
        <f>IF(ISBLANK('C6'!W538),"",'C6'!W538)</f>
        <v/>
      </c>
      <c r="M630" s="77" t="str">
        <f t="shared" si="11"/>
        <v>OK</v>
      </c>
      <c r="N630" s="78"/>
    </row>
    <row r="631" spans="1:14" hidden="1">
      <c r="A631" s="79" t="s">
        <v>2589</v>
      </c>
      <c r="B631" s="185" t="s">
        <v>1722</v>
      </c>
      <c r="C631" s="186" t="s">
        <v>363</v>
      </c>
      <c r="D631" s="188" t="s">
        <v>1723</v>
      </c>
      <c r="E631" s="186" t="s">
        <v>383</v>
      </c>
      <c r="F631" s="186" t="s">
        <v>363</v>
      </c>
      <c r="G631" s="188" t="s">
        <v>1024</v>
      </c>
      <c r="H631" s="187" t="str">
        <f>IF(OR(AND('C6'!V87="",'C6'!W87=""),AND('C6'!V313="",'C6'!W313=""),AND('C6'!W87="X",'C6'!W313="X"),OR('C6'!W87="M",'C6'!W313="M")),"",SUM('C6'!V87,'C6'!V313))</f>
        <v/>
      </c>
      <c r="I631" s="187" t="str">
        <f>IF(AND(AND('C6'!W87="X",'C6'!W313="X"),SUM('C6'!V87,'C6'!V313)=0,ISNUMBER('C6'!V539)),"",IF(OR('C6'!W87="M",'C6'!W313="M"),"M",IF(AND('C6'!W87='C6'!W313,OR('C6'!W87="X",'C6'!W87="W",'C6'!W87="Z")),UPPER('C6'!W87),"")))</f>
        <v/>
      </c>
      <c r="J631" s="80" t="s">
        <v>383</v>
      </c>
      <c r="K631" s="187" t="str">
        <f>IF(AND(ISBLANK('C6'!V539),$L$631&lt;&gt;"Z"),"",'C6'!V539)</f>
        <v/>
      </c>
      <c r="L631" s="187" t="str">
        <f>IF(ISBLANK('C6'!W539),"",'C6'!W539)</f>
        <v/>
      </c>
      <c r="M631" s="77" t="str">
        <f t="shared" si="11"/>
        <v>OK</v>
      </c>
      <c r="N631" s="78"/>
    </row>
    <row r="632" spans="1:14" hidden="1">
      <c r="A632" s="79" t="s">
        <v>2589</v>
      </c>
      <c r="B632" s="185" t="s">
        <v>1724</v>
      </c>
      <c r="C632" s="186" t="s">
        <v>363</v>
      </c>
      <c r="D632" s="188" t="s">
        <v>1725</v>
      </c>
      <c r="E632" s="186" t="s">
        <v>383</v>
      </c>
      <c r="F632" s="186" t="s">
        <v>363</v>
      </c>
      <c r="G632" s="188" t="s">
        <v>1025</v>
      </c>
      <c r="H632" s="187" t="str">
        <f>IF(OR(AND('C6'!V88="",'C6'!W88=""),AND('C6'!V314="",'C6'!W314=""),AND('C6'!W88="X",'C6'!W314="X"),OR('C6'!W88="M",'C6'!W314="M")),"",SUM('C6'!V88,'C6'!V314))</f>
        <v/>
      </c>
      <c r="I632" s="187" t="str">
        <f>IF(AND(AND('C6'!W88="X",'C6'!W314="X"),SUM('C6'!V88,'C6'!V314)=0,ISNUMBER('C6'!V540)),"",IF(OR('C6'!W88="M",'C6'!W314="M"),"M",IF(AND('C6'!W88='C6'!W314,OR('C6'!W88="X",'C6'!W88="W",'C6'!W88="Z")),UPPER('C6'!W88),"")))</f>
        <v/>
      </c>
      <c r="J632" s="80" t="s">
        <v>383</v>
      </c>
      <c r="K632" s="187" t="str">
        <f>IF(AND(ISBLANK('C6'!V540),$L$632&lt;&gt;"Z"),"",'C6'!V540)</f>
        <v/>
      </c>
      <c r="L632" s="187" t="str">
        <f>IF(ISBLANK('C6'!W540),"",'C6'!W540)</f>
        <v/>
      </c>
      <c r="M632" s="77" t="str">
        <f t="shared" si="11"/>
        <v>OK</v>
      </c>
      <c r="N632" s="78"/>
    </row>
    <row r="633" spans="1:14" hidden="1">
      <c r="A633" s="79" t="s">
        <v>2589</v>
      </c>
      <c r="B633" s="185" t="s">
        <v>1726</v>
      </c>
      <c r="C633" s="186" t="s">
        <v>363</v>
      </c>
      <c r="D633" s="188" t="s">
        <v>1727</v>
      </c>
      <c r="E633" s="186" t="s">
        <v>383</v>
      </c>
      <c r="F633" s="186" t="s">
        <v>363</v>
      </c>
      <c r="G633" s="188" t="s">
        <v>1026</v>
      </c>
      <c r="H633" s="187" t="str">
        <f>IF(OR(AND('C6'!V89="",'C6'!W89=""),AND('C6'!V315="",'C6'!W315=""),AND('C6'!W89="X",'C6'!W315="X"),OR('C6'!W89="M",'C6'!W315="M")),"",SUM('C6'!V89,'C6'!V315))</f>
        <v/>
      </c>
      <c r="I633" s="187" t="str">
        <f>IF(AND(AND('C6'!W89="X",'C6'!W315="X"),SUM('C6'!V89,'C6'!V315)=0,ISNUMBER('C6'!V541)),"",IF(OR('C6'!W89="M",'C6'!W315="M"),"M",IF(AND('C6'!W89='C6'!W315,OR('C6'!W89="X",'C6'!W89="W",'C6'!W89="Z")),UPPER('C6'!W89),"")))</f>
        <v/>
      </c>
      <c r="J633" s="80" t="s">
        <v>383</v>
      </c>
      <c r="K633" s="187" t="str">
        <f>IF(AND(ISBLANK('C6'!V541),$L$633&lt;&gt;"Z"),"",'C6'!V541)</f>
        <v/>
      </c>
      <c r="L633" s="187" t="str">
        <f>IF(ISBLANK('C6'!W541),"",'C6'!W541)</f>
        <v/>
      </c>
      <c r="M633" s="77" t="str">
        <f t="shared" si="11"/>
        <v>OK</v>
      </c>
      <c r="N633" s="78"/>
    </row>
    <row r="634" spans="1:14" hidden="1">
      <c r="A634" s="79" t="s">
        <v>2589</v>
      </c>
      <c r="B634" s="185" t="s">
        <v>1728</v>
      </c>
      <c r="C634" s="186" t="s">
        <v>363</v>
      </c>
      <c r="D634" s="188" t="s">
        <v>1729</v>
      </c>
      <c r="E634" s="186" t="s">
        <v>383</v>
      </c>
      <c r="F634" s="186" t="s">
        <v>363</v>
      </c>
      <c r="G634" s="188" t="s">
        <v>1027</v>
      </c>
      <c r="H634" s="187" t="str">
        <f>IF(OR(AND('C6'!V90="",'C6'!W90=""),AND('C6'!V316="",'C6'!W316=""),AND('C6'!W90="X",'C6'!W316="X"),OR('C6'!W90="M",'C6'!W316="M")),"",SUM('C6'!V90,'C6'!V316))</f>
        <v/>
      </c>
      <c r="I634" s="187" t="str">
        <f>IF(AND(AND('C6'!W90="X",'C6'!W316="X"),SUM('C6'!V90,'C6'!V316)=0,ISNUMBER('C6'!V542)),"",IF(OR('C6'!W90="M",'C6'!W316="M"),"M",IF(AND('C6'!W90='C6'!W316,OR('C6'!W90="X",'C6'!W90="W",'C6'!W90="Z")),UPPER('C6'!W90),"")))</f>
        <v/>
      </c>
      <c r="J634" s="80" t="s">
        <v>383</v>
      </c>
      <c r="K634" s="187" t="str">
        <f>IF(AND(ISBLANK('C6'!V542),$L$634&lt;&gt;"Z"),"",'C6'!V542)</f>
        <v/>
      </c>
      <c r="L634" s="187" t="str">
        <f>IF(ISBLANK('C6'!W542),"",'C6'!W542)</f>
        <v/>
      </c>
      <c r="M634" s="77" t="str">
        <f t="shared" si="11"/>
        <v>OK</v>
      </c>
      <c r="N634" s="78"/>
    </row>
    <row r="635" spans="1:14" hidden="1">
      <c r="A635" s="79" t="s">
        <v>2589</v>
      </c>
      <c r="B635" s="185" t="s">
        <v>1730</v>
      </c>
      <c r="C635" s="186" t="s">
        <v>363</v>
      </c>
      <c r="D635" s="188" t="s">
        <v>1731</v>
      </c>
      <c r="E635" s="186" t="s">
        <v>383</v>
      </c>
      <c r="F635" s="186" t="s">
        <v>363</v>
      </c>
      <c r="G635" s="188" t="s">
        <v>1028</v>
      </c>
      <c r="H635" s="187" t="str">
        <f>IF(OR(AND('C6'!V91="",'C6'!W91=""),AND('C6'!V317="",'C6'!W317=""),AND('C6'!W91="X",'C6'!W317="X"),OR('C6'!W91="M",'C6'!W317="M")),"",SUM('C6'!V91,'C6'!V317))</f>
        <v/>
      </c>
      <c r="I635" s="187" t="str">
        <f>IF(AND(AND('C6'!W91="X",'C6'!W317="X"),SUM('C6'!V91,'C6'!V317)=0,ISNUMBER('C6'!V543)),"",IF(OR('C6'!W91="M",'C6'!W317="M"),"M",IF(AND('C6'!W91='C6'!W317,OR('C6'!W91="X",'C6'!W91="W",'C6'!W91="Z")),UPPER('C6'!W91),"")))</f>
        <v/>
      </c>
      <c r="J635" s="80" t="s">
        <v>383</v>
      </c>
      <c r="K635" s="187" t="str">
        <f>IF(AND(ISBLANK('C6'!V543),$L$635&lt;&gt;"Z"),"",'C6'!V543)</f>
        <v/>
      </c>
      <c r="L635" s="187" t="str">
        <f>IF(ISBLANK('C6'!W543),"",'C6'!W543)</f>
        <v/>
      </c>
      <c r="M635" s="77" t="str">
        <f t="shared" si="11"/>
        <v>OK</v>
      </c>
      <c r="N635" s="78"/>
    </row>
    <row r="636" spans="1:14" hidden="1">
      <c r="A636" s="79" t="s">
        <v>2589</v>
      </c>
      <c r="B636" s="185" t="s">
        <v>1732</v>
      </c>
      <c r="C636" s="186" t="s">
        <v>363</v>
      </c>
      <c r="D636" s="188" t="s">
        <v>1733</v>
      </c>
      <c r="E636" s="186" t="s">
        <v>383</v>
      </c>
      <c r="F636" s="186" t="s">
        <v>363</v>
      </c>
      <c r="G636" s="188" t="s">
        <v>1029</v>
      </c>
      <c r="H636" s="187" t="str">
        <f>IF(OR(AND('C6'!V92="",'C6'!W92=""),AND('C6'!V318="",'C6'!W318=""),AND('C6'!W92="X",'C6'!W318="X"),OR('C6'!W92="M",'C6'!W318="M")),"",SUM('C6'!V92,'C6'!V318))</f>
        <v/>
      </c>
      <c r="I636" s="187" t="str">
        <f>IF(AND(AND('C6'!W92="X",'C6'!W318="X"),SUM('C6'!V92,'C6'!V318)=0,ISNUMBER('C6'!V544)),"",IF(OR('C6'!W92="M",'C6'!W318="M"),"M",IF(AND('C6'!W92='C6'!W318,OR('C6'!W92="X",'C6'!W92="W",'C6'!W92="Z")),UPPER('C6'!W92),"")))</f>
        <v/>
      </c>
      <c r="J636" s="80" t="s">
        <v>383</v>
      </c>
      <c r="K636" s="187" t="str">
        <f>IF(AND(ISBLANK('C6'!V544),$L$636&lt;&gt;"Z"),"",'C6'!V544)</f>
        <v/>
      </c>
      <c r="L636" s="187" t="str">
        <f>IF(ISBLANK('C6'!W544),"",'C6'!W544)</f>
        <v/>
      </c>
      <c r="M636" s="77" t="str">
        <f t="shared" si="11"/>
        <v>OK</v>
      </c>
      <c r="N636" s="78"/>
    </row>
    <row r="637" spans="1:14" hidden="1">
      <c r="A637" s="79" t="s">
        <v>2589</v>
      </c>
      <c r="B637" s="185" t="s">
        <v>1734</v>
      </c>
      <c r="C637" s="186" t="s">
        <v>363</v>
      </c>
      <c r="D637" s="188" t="s">
        <v>1735</v>
      </c>
      <c r="E637" s="186" t="s">
        <v>383</v>
      </c>
      <c r="F637" s="186" t="s">
        <v>363</v>
      </c>
      <c r="G637" s="188" t="s">
        <v>1030</v>
      </c>
      <c r="H637" s="187" t="str">
        <f>IF(OR(AND('C6'!V93="",'C6'!W93=""),AND('C6'!V319="",'C6'!W319=""),AND('C6'!W93="X",'C6'!W319="X"),OR('C6'!W93="M",'C6'!W319="M")),"",SUM('C6'!V93,'C6'!V319))</f>
        <v/>
      </c>
      <c r="I637" s="187" t="str">
        <f>IF(AND(AND('C6'!W93="X",'C6'!W319="X"),SUM('C6'!V93,'C6'!V319)=0,ISNUMBER('C6'!V545)),"",IF(OR('C6'!W93="M",'C6'!W319="M"),"M",IF(AND('C6'!W93='C6'!W319,OR('C6'!W93="X",'C6'!W93="W",'C6'!W93="Z")),UPPER('C6'!W93),"")))</f>
        <v/>
      </c>
      <c r="J637" s="80" t="s">
        <v>383</v>
      </c>
      <c r="K637" s="187" t="str">
        <f>IF(AND(ISBLANK('C6'!V545),$L$637&lt;&gt;"Z"),"",'C6'!V545)</f>
        <v/>
      </c>
      <c r="L637" s="187" t="str">
        <f>IF(ISBLANK('C6'!W545),"",'C6'!W545)</f>
        <v/>
      </c>
      <c r="M637" s="77" t="str">
        <f t="shared" si="11"/>
        <v>OK</v>
      </c>
      <c r="N637" s="78"/>
    </row>
    <row r="638" spans="1:14" hidden="1">
      <c r="A638" s="79" t="s">
        <v>2589</v>
      </c>
      <c r="B638" s="185" t="s">
        <v>1736</v>
      </c>
      <c r="C638" s="186" t="s">
        <v>363</v>
      </c>
      <c r="D638" s="188" t="s">
        <v>1737</v>
      </c>
      <c r="E638" s="186" t="s">
        <v>383</v>
      </c>
      <c r="F638" s="186" t="s">
        <v>363</v>
      </c>
      <c r="G638" s="188" t="s">
        <v>1031</v>
      </c>
      <c r="H638" s="187" t="str">
        <f>IF(OR(AND('C6'!V94="",'C6'!W94=""),AND('C6'!V320="",'C6'!W320=""),AND('C6'!W94="X",'C6'!W320="X"),OR('C6'!W94="M",'C6'!W320="M")),"",SUM('C6'!V94,'C6'!V320))</f>
        <v/>
      </c>
      <c r="I638" s="187" t="str">
        <f>IF(AND(AND('C6'!W94="X",'C6'!W320="X"),SUM('C6'!V94,'C6'!V320)=0,ISNUMBER('C6'!V546)),"",IF(OR('C6'!W94="M",'C6'!W320="M"),"M",IF(AND('C6'!W94='C6'!W320,OR('C6'!W94="X",'C6'!W94="W",'C6'!W94="Z")),UPPER('C6'!W94),"")))</f>
        <v/>
      </c>
      <c r="J638" s="80" t="s">
        <v>383</v>
      </c>
      <c r="K638" s="187" t="str">
        <f>IF(AND(ISBLANK('C6'!V546),$L$638&lt;&gt;"Z"),"",'C6'!V546)</f>
        <v/>
      </c>
      <c r="L638" s="187" t="str">
        <f>IF(ISBLANK('C6'!W546),"",'C6'!W546)</f>
        <v/>
      </c>
      <c r="M638" s="77" t="str">
        <f t="shared" si="11"/>
        <v>OK</v>
      </c>
      <c r="N638" s="78"/>
    </row>
    <row r="639" spans="1:14" hidden="1">
      <c r="A639" s="79" t="s">
        <v>2589</v>
      </c>
      <c r="B639" s="185" t="s">
        <v>1738</v>
      </c>
      <c r="C639" s="186" t="s">
        <v>363</v>
      </c>
      <c r="D639" s="188" t="s">
        <v>1739</v>
      </c>
      <c r="E639" s="186" t="s">
        <v>383</v>
      </c>
      <c r="F639" s="186" t="s">
        <v>363</v>
      </c>
      <c r="G639" s="188" t="s">
        <v>1032</v>
      </c>
      <c r="H639" s="187" t="str">
        <f>IF(OR(AND('C6'!V95="",'C6'!W95=""),AND('C6'!V321="",'C6'!W321=""),AND('C6'!W95="X",'C6'!W321="X"),OR('C6'!W95="M",'C6'!W321="M")),"",SUM('C6'!V95,'C6'!V321))</f>
        <v/>
      </c>
      <c r="I639" s="187" t="str">
        <f>IF(AND(AND('C6'!W95="X",'C6'!W321="X"),SUM('C6'!V95,'C6'!V321)=0,ISNUMBER('C6'!V547)),"",IF(OR('C6'!W95="M",'C6'!W321="M"),"M",IF(AND('C6'!W95='C6'!W321,OR('C6'!W95="X",'C6'!W95="W",'C6'!W95="Z")),UPPER('C6'!W95),"")))</f>
        <v/>
      </c>
      <c r="J639" s="80" t="s">
        <v>383</v>
      </c>
      <c r="K639" s="187" t="str">
        <f>IF(AND(ISBLANK('C6'!V547),$L$639&lt;&gt;"Z"),"",'C6'!V547)</f>
        <v/>
      </c>
      <c r="L639" s="187" t="str">
        <f>IF(ISBLANK('C6'!W547),"",'C6'!W547)</f>
        <v/>
      </c>
      <c r="M639" s="77" t="str">
        <f t="shared" si="11"/>
        <v>OK</v>
      </c>
      <c r="N639" s="78"/>
    </row>
    <row r="640" spans="1:14" hidden="1">
      <c r="A640" s="79" t="s">
        <v>2589</v>
      </c>
      <c r="B640" s="185" t="s">
        <v>1740</v>
      </c>
      <c r="C640" s="186" t="s">
        <v>363</v>
      </c>
      <c r="D640" s="188" t="s">
        <v>1741</v>
      </c>
      <c r="E640" s="186" t="s">
        <v>383</v>
      </c>
      <c r="F640" s="186" t="s">
        <v>363</v>
      </c>
      <c r="G640" s="188" t="s">
        <v>1033</v>
      </c>
      <c r="H640" s="187" t="str">
        <f>IF(OR(AND('C6'!V96="",'C6'!W96=""),AND('C6'!V322="",'C6'!W322=""),AND('C6'!W96="X",'C6'!W322="X"),OR('C6'!W96="M",'C6'!W322="M")),"",SUM('C6'!V96,'C6'!V322))</f>
        <v/>
      </c>
      <c r="I640" s="187" t="str">
        <f>IF(AND(AND('C6'!W96="X",'C6'!W322="X"),SUM('C6'!V96,'C6'!V322)=0,ISNUMBER('C6'!V548)),"",IF(OR('C6'!W96="M",'C6'!W322="M"),"M",IF(AND('C6'!W96='C6'!W322,OR('C6'!W96="X",'C6'!W96="W",'C6'!W96="Z")),UPPER('C6'!W96),"")))</f>
        <v/>
      </c>
      <c r="J640" s="80" t="s">
        <v>383</v>
      </c>
      <c r="K640" s="187" t="str">
        <f>IF(AND(ISBLANK('C6'!V548),$L$640&lt;&gt;"Z"),"",'C6'!V548)</f>
        <v/>
      </c>
      <c r="L640" s="187" t="str">
        <f>IF(ISBLANK('C6'!W548),"",'C6'!W548)</f>
        <v/>
      </c>
      <c r="M640" s="77" t="str">
        <f t="shared" si="11"/>
        <v>OK</v>
      </c>
      <c r="N640" s="78"/>
    </row>
    <row r="641" spans="1:14" hidden="1">
      <c r="A641" s="79" t="s">
        <v>2589</v>
      </c>
      <c r="B641" s="185" t="s">
        <v>1742</v>
      </c>
      <c r="C641" s="186" t="s">
        <v>363</v>
      </c>
      <c r="D641" s="188" t="s">
        <v>1743</v>
      </c>
      <c r="E641" s="186" t="s">
        <v>383</v>
      </c>
      <c r="F641" s="186" t="s">
        <v>363</v>
      </c>
      <c r="G641" s="188" t="s">
        <v>1034</v>
      </c>
      <c r="H641" s="187" t="str">
        <f>IF(OR(AND('C6'!V97="",'C6'!W97=""),AND('C6'!V323="",'C6'!W323=""),AND('C6'!W97="X",'C6'!W323="X"),OR('C6'!W97="M",'C6'!W323="M")),"",SUM('C6'!V97,'C6'!V323))</f>
        <v/>
      </c>
      <c r="I641" s="187" t="str">
        <f>IF(AND(AND('C6'!W97="X",'C6'!W323="X"),SUM('C6'!V97,'C6'!V323)=0,ISNUMBER('C6'!V549)),"",IF(OR('C6'!W97="M",'C6'!W323="M"),"M",IF(AND('C6'!W97='C6'!W323,OR('C6'!W97="X",'C6'!W97="W",'C6'!W97="Z")),UPPER('C6'!W97),"")))</f>
        <v/>
      </c>
      <c r="J641" s="80" t="s">
        <v>383</v>
      </c>
      <c r="K641" s="187" t="str">
        <f>IF(AND(ISBLANK('C6'!V549),$L$641&lt;&gt;"Z"),"",'C6'!V549)</f>
        <v/>
      </c>
      <c r="L641" s="187" t="str">
        <f>IF(ISBLANK('C6'!W549),"",'C6'!W549)</f>
        <v/>
      </c>
      <c r="M641" s="77" t="str">
        <f t="shared" si="11"/>
        <v>OK</v>
      </c>
      <c r="N641" s="78"/>
    </row>
    <row r="642" spans="1:14" hidden="1">
      <c r="A642" s="79" t="s">
        <v>2589</v>
      </c>
      <c r="B642" s="185" t="s">
        <v>1744</v>
      </c>
      <c r="C642" s="186" t="s">
        <v>363</v>
      </c>
      <c r="D642" s="188" t="s">
        <v>1745</v>
      </c>
      <c r="E642" s="186" t="s">
        <v>383</v>
      </c>
      <c r="F642" s="186" t="s">
        <v>363</v>
      </c>
      <c r="G642" s="188" t="s">
        <v>1035</v>
      </c>
      <c r="H642" s="187" t="str">
        <f>IF(OR(AND('C6'!V98="",'C6'!W98=""),AND('C6'!V324="",'C6'!W324=""),AND('C6'!W98="X",'C6'!W324="X"),OR('C6'!W98="M",'C6'!W324="M")),"",SUM('C6'!V98,'C6'!V324))</f>
        <v/>
      </c>
      <c r="I642" s="187" t="str">
        <f>IF(AND(AND('C6'!W98="X",'C6'!W324="X"),SUM('C6'!V98,'C6'!V324)=0,ISNUMBER('C6'!V550)),"",IF(OR('C6'!W98="M",'C6'!W324="M"),"M",IF(AND('C6'!W98='C6'!W324,OR('C6'!W98="X",'C6'!W98="W",'C6'!W98="Z")),UPPER('C6'!W98),"")))</f>
        <v/>
      </c>
      <c r="J642" s="80" t="s">
        <v>383</v>
      </c>
      <c r="K642" s="187" t="str">
        <f>IF(AND(ISBLANK('C6'!V550),$L$642&lt;&gt;"Z"),"",'C6'!V550)</f>
        <v/>
      </c>
      <c r="L642" s="187" t="str">
        <f>IF(ISBLANK('C6'!W550),"",'C6'!W550)</f>
        <v/>
      </c>
      <c r="M642" s="77" t="str">
        <f t="shared" si="11"/>
        <v>OK</v>
      </c>
      <c r="N642" s="78"/>
    </row>
    <row r="643" spans="1:14" hidden="1">
      <c r="A643" s="79" t="s">
        <v>2589</v>
      </c>
      <c r="B643" s="185" t="s">
        <v>1746</v>
      </c>
      <c r="C643" s="186" t="s">
        <v>363</v>
      </c>
      <c r="D643" s="188" t="s">
        <v>1747</v>
      </c>
      <c r="E643" s="186" t="s">
        <v>383</v>
      </c>
      <c r="F643" s="186" t="s">
        <v>363</v>
      </c>
      <c r="G643" s="188" t="s">
        <v>1036</v>
      </c>
      <c r="H643" s="187" t="str">
        <f>IF(OR(AND('C6'!V99="",'C6'!W99=""),AND('C6'!V325="",'C6'!W325=""),AND('C6'!W99="X",'C6'!W325="X"),OR('C6'!W99="M",'C6'!W325="M")),"",SUM('C6'!V99,'C6'!V325))</f>
        <v/>
      </c>
      <c r="I643" s="187" t="str">
        <f>IF(AND(AND('C6'!W99="X",'C6'!W325="X"),SUM('C6'!V99,'C6'!V325)=0,ISNUMBER('C6'!V551)),"",IF(OR('C6'!W99="M",'C6'!W325="M"),"M",IF(AND('C6'!W99='C6'!W325,OR('C6'!W99="X",'C6'!W99="W",'C6'!W99="Z")),UPPER('C6'!W99),"")))</f>
        <v/>
      </c>
      <c r="J643" s="80" t="s">
        <v>383</v>
      </c>
      <c r="K643" s="187" t="str">
        <f>IF(AND(ISBLANK('C6'!V551),$L$643&lt;&gt;"Z"),"",'C6'!V551)</f>
        <v/>
      </c>
      <c r="L643" s="187" t="str">
        <f>IF(ISBLANK('C6'!W551),"",'C6'!W551)</f>
        <v/>
      </c>
      <c r="M643" s="77" t="str">
        <f t="shared" si="11"/>
        <v>OK</v>
      </c>
      <c r="N643" s="78"/>
    </row>
    <row r="644" spans="1:14" hidden="1">
      <c r="A644" s="79" t="s">
        <v>2589</v>
      </c>
      <c r="B644" s="185" t="s">
        <v>1748</v>
      </c>
      <c r="C644" s="186" t="s">
        <v>363</v>
      </c>
      <c r="D644" s="188" t="s">
        <v>1749</v>
      </c>
      <c r="E644" s="186" t="s">
        <v>383</v>
      </c>
      <c r="F644" s="186" t="s">
        <v>363</v>
      </c>
      <c r="G644" s="188" t="s">
        <v>1037</v>
      </c>
      <c r="H644" s="187" t="str">
        <f>IF(OR(AND('C6'!V100="",'C6'!W100=""),AND('C6'!V326="",'C6'!W326=""),AND('C6'!W100="X",'C6'!W326="X"),OR('C6'!W100="M",'C6'!W326="M")),"",SUM('C6'!V100,'C6'!V326))</f>
        <v/>
      </c>
      <c r="I644" s="187" t="str">
        <f>IF(AND(AND('C6'!W100="X",'C6'!W326="X"),SUM('C6'!V100,'C6'!V326)=0,ISNUMBER('C6'!V552)),"",IF(OR('C6'!W100="M",'C6'!W326="M"),"M",IF(AND('C6'!W100='C6'!W326,OR('C6'!W100="X",'C6'!W100="W",'C6'!W100="Z")),UPPER('C6'!W100),"")))</f>
        <v/>
      </c>
      <c r="J644" s="80" t="s">
        <v>383</v>
      </c>
      <c r="K644" s="187" t="str">
        <f>IF(AND(ISBLANK('C6'!V552),$L$644&lt;&gt;"Z"),"",'C6'!V552)</f>
        <v/>
      </c>
      <c r="L644" s="187" t="str">
        <f>IF(ISBLANK('C6'!W552),"",'C6'!W552)</f>
        <v/>
      </c>
      <c r="M644" s="77" t="str">
        <f t="shared" si="11"/>
        <v>OK</v>
      </c>
      <c r="N644" s="78"/>
    </row>
    <row r="645" spans="1:14" hidden="1">
      <c r="A645" s="79" t="s">
        <v>2589</v>
      </c>
      <c r="B645" s="185" t="s">
        <v>1750</v>
      </c>
      <c r="C645" s="186" t="s">
        <v>363</v>
      </c>
      <c r="D645" s="188" t="s">
        <v>1751</v>
      </c>
      <c r="E645" s="186" t="s">
        <v>383</v>
      </c>
      <c r="F645" s="186" t="s">
        <v>363</v>
      </c>
      <c r="G645" s="188" t="s">
        <v>1038</v>
      </c>
      <c r="H645" s="187" t="str">
        <f>IF(OR(AND('C6'!V101="",'C6'!W101=""),AND('C6'!V327="",'C6'!W327=""),AND('C6'!W101="X",'C6'!W327="X"),OR('C6'!W101="M",'C6'!W327="M")),"",SUM('C6'!V101,'C6'!V327))</f>
        <v/>
      </c>
      <c r="I645" s="187" t="str">
        <f>IF(AND(AND('C6'!W101="X",'C6'!W327="X"),SUM('C6'!V101,'C6'!V327)=0,ISNUMBER('C6'!V553)),"",IF(OR('C6'!W101="M",'C6'!W327="M"),"M",IF(AND('C6'!W101='C6'!W327,OR('C6'!W101="X",'C6'!W101="W",'C6'!W101="Z")),UPPER('C6'!W101),"")))</f>
        <v/>
      </c>
      <c r="J645" s="80" t="s">
        <v>383</v>
      </c>
      <c r="K645" s="187" t="str">
        <f>IF(AND(ISBLANK('C6'!V553),$L$645&lt;&gt;"Z"),"",'C6'!V553)</f>
        <v/>
      </c>
      <c r="L645" s="187" t="str">
        <f>IF(ISBLANK('C6'!W553),"",'C6'!W553)</f>
        <v/>
      </c>
      <c r="M645" s="77" t="str">
        <f t="shared" si="11"/>
        <v>OK</v>
      </c>
      <c r="N645" s="78"/>
    </row>
    <row r="646" spans="1:14" hidden="1">
      <c r="A646" s="79" t="s">
        <v>2589</v>
      </c>
      <c r="B646" s="185" t="s">
        <v>1752</v>
      </c>
      <c r="C646" s="186" t="s">
        <v>363</v>
      </c>
      <c r="D646" s="188" t="s">
        <v>1753</v>
      </c>
      <c r="E646" s="186" t="s">
        <v>383</v>
      </c>
      <c r="F646" s="186" t="s">
        <v>363</v>
      </c>
      <c r="G646" s="188" t="s">
        <v>1039</v>
      </c>
      <c r="H646" s="187" t="str">
        <f>IF(OR(AND('C6'!V102="",'C6'!W102=""),AND('C6'!V328="",'C6'!W328=""),AND('C6'!W102="X",'C6'!W328="X"),OR('C6'!W102="M",'C6'!W328="M")),"",SUM('C6'!V102,'C6'!V328))</f>
        <v/>
      </c>
      <c r="I646" s="187" t="str">
        <f>IF(AND(AND('C6'!W102="X",'C6'!W328="X"),SUM('C6'!V102,'C6'!V328)=0,ISNUMBER('C6'!V554)),"",IF(OR('C6'!W102="M",'C6'!W328="M"),"M",IF(AND('C6'!W102='C6'!W328,OR('C6'!W102="X",'C6'!W102="W",'C6'!W102="Z")),UPPER('C6'!W102),"")))</f>
        <v/>
      </c>
      <c r="J646" s="80" t="s">
        <v>383</v>
      </c>
      <c r="K646" s="187" t="str">
        <f>IF(AND(ISBLANK('C6'!V554),$L$646&lt;&gt;"Z"),"",'C6'!V554)</f>
        <v/>
      </c>
      <c r="L646" s="187" t="str">
        <f>IF(ISBLANK('C6'!W554),"",'C6'!W554)</f>
        <v/>
      </c>
      <c r="M646" s="77" t="str">
        <f t="shared" si="11"/>
        <v>OK</v>
      </c>
      <c r="N646" s="78"/>
    </row>
    <row r="647" spans="1:14" hidden="1">
      <c r="A647" s="79" t="s">
        <v>2589</v>
      </c>
      <c r="B647" s="185" t="s">
        <v>1754</v>
      </c>
      <c r="C647" s="186" t="s">
        <v>363</v>
      </c>
      <c r="D647" s="188" t="s">
        <v>1755</v>
      </c>
      <c r="E647" s="186" t="s">
        <v>383</v>
      </c>
      <c r="F647" s="186" t="s">
        <v>363</v>
      </c>
      <c r="G647" s="188" t="s">
        <v>1040</v>
      </c>
      <c r="H647" s="187" t="str">
        <f>IF(OR(AND('C6'!V103="",'C6'!W103=""),AND('C6'!V329="",'C6'!W329=""),AND('C6'!W103="X",'C6'!W329="X"),OR('C6'!W103="M",'C6'!W329="M")),"",SUM('C6'!V103,'C6'!V329))</f>
        <v/>
      </c>
      <c r="I647" s="187" t="str">
        <f>IF(AND(AND('C6'!W103="X",'C6'!W329="X"),SUM('C6'!V103,'C6'!V329)=0,ISNUMBER('C6'!V555)),"",IF(OR('C6'!W103="M",'C6'!W329="M"),"M",IF(AND('C6'!W103='C6'!W329,OR('C6'!W103="X",'C6'!W103="W",'C6'!W103="Z")),UPPER('C6'!W103),"")))</f>
        <v/>
      </c>
      <c r="J647" s="80" t="s">
        <v>383</v>
      </c>
      <c r="K647" s="187" t="str">
        <f>IF(AND(ISBLANK('C6'!V555),$L$647&lt;&gt;"Z"),"",'C6'!V555)</f>
        <v/>
      </c>
      <c r="L647" s="187" t="str">
        <f>IF(ISBLANK('C6'!W555),"",'C6'!W555)</f>
        <v/>
      </c>
      <c r="M647" s="77" t="str">
        <f t="shared" si="11"/>
        <v>OK</v>
      </c>
      <c r="N647" s="78"/>
    </row>
    <row r="648" spans="1:14" hidden="1">
      <c r="A648" s="79" t="s">
        <v>2589</v>
      </c>
      <c r="B648" s="185" t="s">
        <v>1756</v>
      </c>
      <c r="C648" s="186" t="s">
        <v>363</v>
      </c>
      <c r="D648" s="188" t="s">
        <v>1757</v>
      </c>
      <c r="E648" s="186" t="s">
        <v>383</v>
      </c>
      <c r="F648" s="186" t="s">
        <v>363</v>
      </c>
      <c r="G648" s="188" t="s">
        <v>1041</v>
      </c>
      <c r="H648" s="187" t="str">
        <f>IF(OR(AND('C6'!V104="",'C6'!W104=""),AND('C6'!V330="",'C6'!W330=""),AND('C6'!W104="X",'C6'!W330="X"),OR('C6'!W104="M",'C6'!W330="M")),"",SUM('C6'!V104,'C6'!V330))</f>
        <v/>
      </c>
      <c r="I648" s="187" t="str">
        <f>IF(AND(AND('C6'!W104="X",'C6'!W330="X"),SUM('C6'!V104,'C6'!V330)=0,ISNUMBER('C6'!V556)),"",IF(OR('C6'!W104="M",'C6'!W330="M"),"M",IF(AND('C6'!W104='C6'!W330,OR('C6'!W104="X",'C6'!W104="W",'C6'!W104="Z")),UPPER('C6'!W104),"")))</f>
        <v/>
      </c>
      <c r="J648" s="80" t="s">
        <v>383</v>
      </c>
      <c r="K648" s="187" t="str">
        <f>IF(AND(ISBLANK('C6'!V556),$L$648&lt;&gt;"Z"),"",'C6'!V556)</f>
        <v/>
      </c>
      <c r="L648" s="187" t="str">
        <f>IF(ISBLANK('C6'!W556),"",'C6'!W556)</f>
        <v/>
      </c>
      <c r="M648" s="77" t="str">
        <f t="shared" si="11"/>
        <v>OK</v>
      </c>
      <c r="N648" s="78"/>
    </row>
    <row r="649" spans="1:14" hidden="1">
      <c r="A649" s="79" t="s">
        <v>2589</v>
      </c>
      <c r="B649" s="185" t="s">
        <v>1758</v>
      </c>
      <c r="C649" s="186" t="s">
        <v>363</v>
      </c>
      <c r="D649" s="188" t="s">
        <v>1759</v>
      </c>
      <c r="E649" s="186" t="s">
        <v>383</v>
      </c>
      <c r="F649" s="186" t="s">
        <v>363</v>
      </c>
      <c r="G649" s="188" t="s">
        <v>1042</v>
      </c>
      <c r="H649" s="187" t="str">
        <f>IF(OR(AND('C6'!V105="",'C6'!W105=""),AND('C6'!V331="",'C6'!W331=""),AND('C6'!W105="X",'C6'!W331="X"),OR('C6'!W105="M",'C6'!W331="M")),"",SUM('C6'!V105,'C6'!V331))</f>
        <v/>
      </c>
      <c r="I649" s="187" t="str">
        <f>IF(AND(AND('C6'!W105="X",'C6'!W331="X"),SUM('C6'!V105,'C6'!V331)=0,ISNUMBER('C6'!V557)),"",IF(OR('C6'!W105="M",'C6'!W331="M"),"M",IF(AND('C6'!W105='C6'!W331,OR('C6'!W105="X",'C6'!W105="W",'C6'!W105="Z")),UPPER('C6'!W105),"")))</f>
        <v/>
      </c>
      <c r="J649" s="80" t="s">
        <v>383</v>
      </c>
      <c r="K649" s="187" t="str">
        <f>IF(AND(ISBLANK('C6'!V557),$L$649&lt;&gt;"Z"),"",'C6'!V557)</f>
        <v/>
      </c>
      <c r="L649" s="187" t="str">
        <f>IF(ISBLANK('C6'!W557),"",'C6'!W557)</f>
        <v/>
      </c>
      <c r="M649" s="77" t="str">
        <f t="shared" si="11"/>
        <v>OK</v>
      </c>
      <c r="N649" s="78"/>
    </row>
    <row r="650" spans="1:14" hidden="1">
      <c r="A650" s="79" t="s">
        <v>2589</v>
      </c>
      <c r="B650" s="185" t="s">
        <v>1760</v>
      </c>
      <c r="C650" s="186" t="s">
        <v>363</v>
      </c>
      <c r="D650" s="188" t="s">
        <v>1761</v>
      </c>
      <c r="E650" s="186" t="s">
        <v>383</v>
      </c>
      <c r="F650" s="186" t="s">
        <v>363</v>
      </c>
      <c r="G650" s="188" t="s">
        <v>1043</v>
      </c>
      <c r="H650" s="187" t="str">
        <f>IF(OR(AND('C6'!V106="",'C6'!W106=""),AND('C6'!V332="",'C6'!W332=""),AND('C6'!W106="X",'C6'!W332="X"),OR('C6'!W106="M",'C6'!W332="M")),"",SUM('C6'!V106,'C6'!V332))</f>
        <v/>
      </c>
      <c r="I650" s="187" t="str">
        <f>IF(AND(AND('C6'!W106="X",'C6'!W332="X"),SUM('C6'!V106,'C6'!V332)=0,ISNUMBER('C6'!V558)),"",IF(OR('C6'!W106="M",'C6'!W332="M"),"M",IF(AND('C6'!W106='C6'!W332,OR('C6'!W106="X",'C6'!W106="W",'C6'!W106="Z")),UPPER('C6'!W106),"")))</f>
        <v/>
      </c>
      <c r="J650" s="80" t="s">
        <v>383</v>
      </c>
      <c r="K650" s="187" t="str">
        <f>IF(AND(ISBLANK('C6'!V558),$L$650&lt;&gt;"Z"),"",'C6'!V558)</f>
        <v/>
      </c>
      <c r="L650" s="187" t="str">
        <f>IF(ISBLANK('C6'!W558),"",'C6'!W558)</f>
        <v/>
      </c>
      <c r="M650" s="77" t="str">
        <f t="shared" si="11"/>
        <v>OK</v>
      </c>
      <c r="N650" s="78"/>
    </row>
    <row r="651" spans="1:14" hidden="1">
      <c r="A651" s="79" t="s">
        <v>2589</v>
      </c>
      <c r="B651" s="185" t="s">
        <v>1762</v>
      </c>
      <c r="C651" s="186" t="s">
        <v>363</v>
      </c>
      <c r="D651" s="188" t="s">
        <v>1763</v>
      </c>
      <c r="E651" s="186" t="s">
        <v>383</v>
      </c>
      <c r="F651" s="186" t="s">
        <v>363</v>
      </c>
      <c r="G651" s="188" t="s">
        <v>1044</v>
      </c>
      <c r="H651" s="187" t="str">
        <f>IF(OR(AND('C6'!V107="",'C6'!W107=""),AND('C6'!V333="",'C6'!W333=""),AND('C6'!W107="X",'C6'!W333="X"),OR('C6'!W107="M",'C6'!W333="M")),"",SUM('C6'!V107,'C6'!V333))</f>
        <v/>
      </c>
      <c r="I651" s="187" t="str">
        <f>IF(AND(AND('C6'!W107="X",'C6'!W333="X"),SUM('C6'!V107,'C6'!V333)=0,ISNUMBER('C6'!V559)),"",IF(OR('C6'!W107="M",'C6'!W333="M"),"M",IF(AND('C6'!W107='C6'!W333,OR('C6'!W107="X",'C6'!W107="W",'C6'!W107="Z")),UPPER('C6'!W107),"")))</f>
        <v/>
      </c>
      <c r="J651" s="80" t="s">
        <v>383</v>
      </c>
      <c r="K651" s="187" t="str">
        <f>IF(AND(ISBLANK('C6'!V559),$L$651&lt;&gt;"Z"),"",'C6'!V559)</f>
        <v/>
      </c>
      <c r="L651" s="187" t="str">
        <f>IF(ISBLANK('C6'!W559),"",'C6'!W559)</f>
        <v/>
      </c>
      <c r="M651" s="77" t="str">
        <f t="shared" si="11"/>
        <v>OK</v>
      </c>
      <c r="N651" s="78"/>
    </row>
    <row r="652" spans="1:14" hidden="1">
      <c r="A652" s="79" t="s">
        <v>2589</v>
      </c>
      <c r="B652" s="185" t="s">
        <v>1764</v>
      </c>
      <c r="C652" s="186" t="s">
        <v>363</v>
      </c>
      <c r="D652" s="188" t="s">
        <v>1765</v>
      </c>
      <c r="E652" s="186" t="s">
        <v>383</v>
      </c>
      <c r="F652" s="186" t="s">
        <v>363</v>
      </c>
      <c r="G652" s="188" t="s">
        <v>1045</v>
      </c>
      <c r="H652" s="187" t="str">
        <f>IF(OR(AND('C6'!V108="",'C6'!W108=""),AND('C6'!V334="",'C6'!W334=""),AND('C6'!W108="X",'C6'!W334="X"),OR('C6'!W108="M",'C6'!W334="M")),"",SUM('C6'!V108,'C6'!V334))</f>
        <v/>
      </c>
      <c r="I652" s="187" t="str">
        <f>IF(AND(AND('C6'!W108="X",'C6'!W334="X"),SUM('C6'!V108,'C6'!V334)=0,ISNUMBER('C6'!V560)),"",IF(OR('C6'!W108="M",'C6'!W334="M"),"M",IF(AND('C6'!W108='C6'!W334,OR('C6'!W108="X",'C6'!W108="W",'C6'!W108="Z")),UPPER('C6'!W108),"")))</f>
        <v/>
      </c>
      <c r="J652" s="80" t="s">
        <v>383</v>
      </c>
      <c r="K652" s="187" t="str">
        <f>IF(AND(ISBLANK('C6'!V560),$L$652&lt;&gt;"Z"),"",'C6'!V560)</f>
        <v/>
      </c>
      <c r="L652" s="187" t="str">
        <f>IF(ISBLANK('C6'!W560),"",'C6'!W560)</f>
        <v/>
      </c>
      <c r="M652" s="77" t="str">
        <f t="shared" si="11"/>
        <v>OK</v>
      </c>
      <c r="N652" s="78"/>
    </row>
    <row r="653" spans="1:14" hidden="1">
      <c r="A653" s="79" t="s">
        <v>2589</v>
      </c>
      <c r="B653" s="185" t="s">
        <v>1766</v>
      </c>
      <c r="C653" s="186" t="s">
        <v>363</v>
      </c>
      <c r="D653" s="188" t="s">
        <v>1767</v>
      </c>
      <c r="E653" s="186" t="s">
        <v>383</v>
      </c>
      <c r="F653" s="186" t="s">
        <v>363</v>
      </c>
      <c r="G653" s="188" t="s">
        <v>1046</v>
      </c>
      <c r="H653" s="187" t="str">
        <f>IF(OR(AND('C6'!V109="",'C6'!W109=""),AND('C6'!V335="",'C6'!W335=""),AND('C6'!W109="X",'C6'!W335="X"),OR('C6'!W109="M",'C6'!W335="M")),"",SUM('C6'!V109,'C6'!V335))</f>
        <v/>
      </c>
      <c r="I653" s="187" t="str">
        <f>IF(AND(AND('C6'!W109="X",'C6'!W335="X"),SUM('C6'!V109,'C6'!V335)=0,ISNUMBER('C6'!V561)),"",IF(OR('C6'!W109="M",'C6'!W335="M"),"M",IF(AND('C6'!W109='C6'!W335,OR('C6'!W109="X",'C6'!W109="W",'C6'!W109="Z")),UPPER('C6'!W109),"")))</f>
        <v/>
      </c>
      <c r="J653" s="80" t="s">
        <v>383</v>
      </c>
      <c r="K653" s="187" t="str">
        <f>IF(AND(ISBLANK('C6'!V561),$L$653&lt;&gt;"Z"),"",'C6'!V561)</f>
        <v/>
      </c>
      <c r="L653" s="187" t="str">
        <f>IF(ISBLANK('C6'!W561),"",'C6'!W561)</f>
        <v/>
      </c>
      <c r="M653" s="77" t="str">
        <f t="shared" si="11"/>
        <v>OK</v>
      </c>
      <c r="N653" s="78"/>
    </row>
    <row r="654" spans="1:14" hidden="1">
      <c r="A654" s="79" t="s">
        <v>2589</v>
      </c>
      <c r="B654" s="185" t="s">
        <v>1768</v>
      </c>
      <c r="C654" s="186" t="s">
        <v>363</v>
      </c>
      <c r="D654" s="188" t="s">
        <v>1769</v>
      </c>
      <c r="E654" s="186" t="s">
        <v>383</v>
      </c>
      <c r="F654" s="186" t="s">
        <v>363</v>
      </c>
      <c r="G654" s="188" t="s">
        <v>1047</v>
      </c>
      <c r="H654" s="187" t="str">
        <f>IF(OR(AND('C6'!V110="",'C6'!W110=""),AND('C6'!V336="",'C6'!W336=""),AND('C6'!W110="X",'C6'!W336="X"),OR('C6'!W110="M",'C6'!W336="M")),"",SUM('C6'!V110,'C6'!V336))</f>
        <v/>
      </c>
      <c r="I654" s="187" t="str">
        <f>IF(AND(AND('C6'!W110="X",'C6'!W336="X"),SUM('C6'!V110,'C6'!V336)=0,ISNUMBER('C6'!V562)),"",IF(OR('C6'!W110="M",'C6'!W336="M"),"M",IF(AND('C6'!W110='C6'!W336,OR('C6'!W110="X",'C6'!W110="W",'C6'!W110="Z")),UPPER('C6'!W110),"")))</f>
        <v/>
      </c>
      <c r="J654" s="80" t="s">
        <v>383</v>
      </c>
      <c r="K654" s="187" t="str">
        <f>IF(AND(ISBLANK('C6'!V562),$L$654&lt;&gt;"Z"),"",'C6'!V562)</f>
        <v/>
      </c>
      <c r="L654" s="187" t="str">
        <f>IF(ISBLANK('C6'!W562),"",'C6'!W562)</f>
        <v/>
      </c>
      <c r="M654" s="77" t="str">
        <f t="shared" si="11"/>
        <v>OK</v>
      </c>
      <c r="N654" s="78"/>
    </row>
    <row r="655" spans="1:14" hidden="1">
      <c r="A655" s="79" t="s">
        <v>2589</v>
      </c>
      <c r="B655" s="185" t="s">
        <v>1770</v>
      </c>
      <c r="C655" s="186" t="s">
        <v>363</v>
      </c>
      <c r="D655" s="188" t="s">
        <v>1771</v>
      </c>
      <c r="E655" s="186" t="s">
        <v>383</v>
      </c>
      <c r="F655" s="186" t="s">
        <v>363</v>
      </c>
      <c r="G655" s="188" t="s">
        <v>1048</v>
      </c>
      <c r="H655" s="187" t="str">
        <f>IF(OR(AND('C6'!V111="",'C6'!W111=""),AND('C6'!V337="",'C6'!W337=""),AND('C6'!W111="X",'C6'!W337="X"),OR('C6'!W111="M",'C6'!W337="M")),"",SUM('C6'!V111,'C6'!V337))</f>
        <v/>
      </c>
      <c r="I655" s="187" t="str">
        <f>IF(AND(AND('C6'!W111="X",'C6'!W337="X"),SUM('C6'!V111,'C6'!V337)=0,ISNUMBER('C6'!V563)),"",IF(OR('C6'!W111="M",'C6'!W337="M"),"M",IF(AND('C6'!W111='C6'!W337,OR('C6'!W111="X",'C6'!W111="W",'C6'!W111="Z")),UPPER('C6'!W111),"")))</f>
        <v/>
      </c>
      <c r="J655" s="80" t="s">
        <v>383</v>
      </c>
      <c r="K655" s="187" t="str">
        <f>IF(AND(ISBLANK('C6'!V563),$L$655&lt;&gt;"Z"),"",'C6'!V563)</f>
        <v/>
      </c>
      <c r="L655" s="187" t="str">
        <f>IF(ISBLANK('C6'!W563),"",'C6'!W563)</f>
        <v/>
      </c>
      <c r="M655" s="77" t="str">
        <f t="shared" si="11"/>
        <v>OK</v>
      </c>
      <c r="N655" s="78"/>
    </row>
    <row r="656" spans="1:14" hidden="1">
      <c r="A656" s="79" t="s">
        <v>2589</v>
      </c>
      <c r="B656" s="185" t="s">
        <v>1772</v>
      </c>
      <c r="C656" s="186" t="s">
        <v>363</v>
      </c>
      <c r="D656" s="188" t="s">
        <v>1773</v>
      </c>
      <c r="E656" s="186" t="s">
        <v>383</v>
      </c>
      <c r="F656" s="186" t="s">
        <v>363</v>
      </c>
      <c r="G656" s="188" t="s">
        <v>1049</v>
      </c>
      <c r="H656" s="187" t="str">
        <f>IF(OR(AND('C6'!V112="",'C6'!W112=""),AND('C6'!V338="",'C6'!W338=""),AND('C6'!W112="X",'C6'!W338="X"),OR('C6'!W112="M",'C6'!W338="M")),"",SUM('C6'!V112,'C6'!V338))</f>
        <v/>
      </c>
      <c r="I656" s="187" t="str">
        <f>IF(AND(AND('C6'!W112="X",'C6'!W338="X"),SUM('C6'!V112,'C6'!V338)=0,ISNUMBER('C6'!V564)),"",IF(OR('C6'!W112="M",'C6'!W338="M"),"M",IF(AND('C6'!W112='C6'!W338,OR('C6'!W112="X",'C6'!W112="W",'C6'!W112="Z")),UPPER('C6'!W112),"")))</f>
        <v/>
      </c>
      <c r="J656" s="80" t="s">
        <v>383</v>
      </c>
      <c r="K656" s="187" t="str">
        <f>IF(AND(ISBLANK('C6'!V564),$L$656&lt;&gt;"Z"),"",'C6'!V564)</f>
        <v/>
      </c>
      <c r="L656" s="187" t="str">
        <f>IF(ISBLANK('C6'!W564),"",'C6'!W564)</f>
        <v/>
      </c>
      <c r="M656" s="77" t="str">
        <f t="shared" si="11"/>
        <v>OK</v>
      </c>
      <c r="N656" s="78"/>
    </row>
    <row r="657" spans="1:14" hidden="1">
      <c r="A657" s="79" t="s">
        <v>2589</v>
      </c>
      <c r="B657" s="185" t="s">
        <v>1774</v>
      </c>
      <c r="C657" s="186" t="s">
        <v>363</v>
      </c>
      <c r="D657" s="188" t="s">
        <v>1775</v>
      </c>
      <c r="E657" s="186" t="s">
        <v>383</v>
      </c>
      <c r="F657" s="186" t="s">
        <v>363</v>
      </c>
      <c r="G657" s="188" t="s">
        <v>1050</v>
      </c>
      <c r="H657" s="187" t="str">
        <f>IF(OR(AND('C6'!V113="",'C6'!W113=""),AND('C6'!V339="",'C6'!W339=""),AND('C6'!W113="X",'C6'!W339="X"),OR('C6'!W113="M",'C6'!W339="M")),"",SUM('C6'!V113,'C6'!V339))</f>
        <v/>
      </c>
      <c r="I657" s="187" t="str">
        <f>IF(AND(AND('C6'!W113="X",'C6'!W339="X"),SUM('C6'!V113,'C6'!V339)=0,ISNUMBER('C6'!V565)),"",IF(OR('C6'!W113="M",'C6'!W339="M"),"M",IF(AND('C6'!W113='C6'!W339,OR('C6'!W113="X",'C6'!W113="W",'C6'!W113="Z")),UPPER('C6'!W113),"")))</f>
        <v/>
      </c>
      <c r="J657" s="80" t="s">
        <v>383</v>
      </c>
      <c r="K657" s="187" t="str">
        <f>IF(AND(ISBLANK('C6'!V565),$L$657&lt;&gt;"Z"),"",'C6'!V565)</f>
        <v/>
      </c>
      <c r="L657" s="187" t="str">
        <f>IF(ISBLANK('C6'!W565),"",'C6'!W565)</f>
        <v/>
      </c>
      <c r="M657" s="77" t="str">
        <f t="shared" si="11"/>
        <v>OK</v>
      </c>
      <c r="N657" s="78"/>
    </row>
    <row r="658" spans="1:14" hidden="1">
      <c r="A658" s="79" t="s">
        <v>2589</v>
      </c>
      <c r="B658" s="185" t="s">
        <v>1776</v>
      </c>
      <c r="C658" s="186" t="s">
        <v>363</v>
      </c>
      <c r="D658" s="188" t="s">
        <v>1777</v>
      </c>
      <c r="E658" s="186" t="s">
        <v>383</v>
      </c>
      <c r="F658" s="186" t="s">
        <v>363</v>
      </c>
      <c r="G658" s="188" t="s">
        <v>1051</v>
      </c>
      <c r="H658" s="187" t="str">
        <f>IF(OR(AND('C6'!V114="",'C6'!W114=""),AND('C6'!V340="",'C6'!W340=""),AND('C6'!W114="X",'C6'!W340="X"),OR('C6'!W114="M",'C6'!W340="M")),"",SUM('C6'!V114,'C6'!V340))</f>
        <v/>
      </c>
      <c r="I658" s="187" t="str">
        <f>IF(AND(AND('C6'!W114="X",'C6'!W340="X"),SUM('C6'!V114,'C6'!V340)=0,ISNUMBER('C6'!V566)),"",IF(OR('C6'!W114="M",'C6'!W340="M"),"M",IF(AND('C6'!W114='C6'!W340,OR('C6'!W114="X",'C6'!W114="W",'C6'!W114="Z")),UPPER('C6'!W114),"")))</f>
        <v/>
      </c>
      <c r="J658" s="80" t="s">
        <v>383</v>
      </c>
      <c r="K658" s="187" t="str">
        <f>IF(AND(ISBLANK('C6'!V566),$L$658&lt;&gt;"Z"),"",'C6'!V566)</f>
        <v/>
      </c>
      <c r="L658" s="187" t="str">
        <f>IF(ISBLANK('C6'!W566),"",'C6'!W566)</f>
        <v/>
      </c>
      <c r="M658" s="77" t="str">
        <f t="shared" si="11"/>
        <v>OK</v>
      </c>
      <c r="N658" s="78"/>
    </row>
    <row r="659" spans="1:14" hidden="1">
      <c r="A659" s="79" t="s">
        <v>2589</v>
      </c>
      <c r="B659" s="185" t="s">
        <v>1778</v>
      </c>
      <c r="C659" s="186" t="s">
        <v>363</v>
      </c>
      <c r="D659" s="188" t="s">
        <v>1779</v>
      </c>
      <c r="E659" s="186" t="s">
        <v>383</v>
      </c>
      <c r="F659" s="186" t="s">
        <v>363</v>
      </c>
      <c r="G659" s="188" t="s">
        <v>1052</v>
      </c>
      <c r="H659" s="187" t="str">
        <f>IF(OR(AND('C6'!V115="",'C6'!W115=""),AND('C6'!V341="",'C6'!W341=""),AND('C6'!W115="X",'C6'!W341="X"),OR('C6'!W115="M",'C6'!W341="M")),"",SUM('C6'!V115,'C6'!V341))</f>
        <v/>
      </c>
      <c r="I659" s="187" t="str">
        <f>IF(AND(AND('C6'!W115="X",'C6'!W341="X"),SUM('C6'!V115,'C6'!V341)=0,ISNUMBER('C6'!V567)),"",IF(OR('C6'!W115="M",'C6'!W341="M"),"M",IF(AND('C6'!W115='C6'!W341,OR('C6'!W115="X",'C6'!W115="W",'C6'!W115="Z")),UPPER('C6'!W115),"")))</f>
        <v/>
      </c>
      <c r="J659" s="80" t="s">
        <v>383</v>
      </c>
      <c r="K659" s="187" t="str">
        <f>IF(AND(ISBLANK('C6'!V567),$L$659&lt;&gt;"Z"),"",'C6'!V567)</f>
        <v/>
      </c>
      <c r="L659" s="187" t="str">
        <f>IF(ISBLANK('C6'!W567),"",'C6'!W567)</f>
        <v/>
      </c>
      <c r="M659" s="77" t="str">
        <f t="shared" si="11"/>
        <v>OK</v>
      </c>
      <c r="N659" s="78"/>
    </row>
    <row r="660" spans="1:14" hidden="1">
      <c r="A660" s="79" t="s">
        <v>2589</v>
      </c>
      <c r="B660" s="185" t="s">
        <v>1780</v>
      </c>
      <c r="C660" s="186" t="s">
        <v>363</v>
      </c>
      <c r="D660" s="188" t="s">
        <v>1781</v>
      </c>
      <c r="E660" s="186" t="s">
        <v>383</v>
      </c>
      <c r="F660" s="186" t="s">
        <v>363</v>
      </c>
      <c r="G660" s="188" t="s">
        <v>1053</v>
      </c>
      <c r="H660" s="187" t="str">
        <f>IF(OR(AND('C6'!V116="",'C6'!W116=""),AND('C6'!V342="",'C6'!W342=""),AND('C6'!W116="X",'C6'!W342="X"),OR('C6'!W116="M",'C6'!W342="M")),"",SUM('C6'!V116,'C6'!V342))</f>
        <v/>
      </c>
      <c r="I660" s="187" t="str">
        <f>IF(AND(AND('C6'!W116="X",'C6'!W342="X"),SUM('C6'!V116,'C6'!V342)=0,ISNUMBER('C6'!V568)),"",IF(OR('C6'!W116="M",'C6'!W342="M"),"M",IF(AND('C6'!W116='C6'!W342,OR('C6'!W116="X",'C6'!W116="W",'C6'!W116="Z")),UPPER('C6'!W116),"")))</f>
        <v/>
      </c>
      <c r="J660" s="80" t="s">
        <v>383</v>
      </c>
      <c r="K660" s="187" t="str">
        <f>IF(AND(ISBLANK('C6'!V568),$L$660&lt;&gt;"Z"),"",'C6'!V568)</f>
        <v/>
      </c>
      <c r="L660" s="187" t="str">
        <f>IF(ISBLANK('C6'!W568),"",'C6'!W568)</f>
        <v/>
      </c>
      <c r="M660" s="77" t="str">
        <f t="shared" si="11"/>
        <v>OK</v>
      </c>
      <c r="N660" s="78"/>
    </row>
    <row r="661" spans="1:14" hidden="1">
      <c r="A661" s="79" t="s">
        <v>2589</v>
      </c>
      <c r="B661" s="185" t="s">
        <v>1782</v>
      </c>
      <c r="C661" s="186" t="s">
        <v>363</v>
      </c>
      <c r="D661" s="188" t="s">
        <v>1783</v>
      </c>
      <c r="E661" s="186" t="s">
        <v>383</v>
      </c>
      <c r="F661" s="186" t="s">
        <v>363</v>
      </c>
      <c r="G661" s="188" t="s">
        <v>1054</v>
      </c>
      <c r="H661" s="187" t="str">
        <f>IF(OR(AND('C6'!V117="",'C6'!W117=""),AND('C6'!V343="",'C6'!W343=""),AND('C6'!W117="X",'C6'!W343="X"),OR('C6'!W117="M",'C6'!W343="M")),"",SUM('C6'!V117,'C6'!V343))</f>
        <v/>
      </c>
      <c r="I661" s="187" t="str">
        <f>IF(AND(AND('C6'!W117="X",'C6'!W343="X"),SUM('C6'!V117,'C6'!V343)=0,ISNUMBER('C6'!V569)),"",IF(OR('C6'!W117="M",'C6'!W343="M"),"M",IF(AND('C6'!W117='C6'!W343,OR('C6'!W117="X",'C6'!W117="W",'C6'!W117="Z")),UPPER('C6'!W117),"")))</f>
        <v/>
      </c>
      <c r="J661" s="80" t="s">
        <v>383</v>
      </c>
      <c r="K661" s="187" t="str">
        <f>IF(AND(ISBLANK('C6'!V569),$L$661&lt;&gt;"Z"),"",'C6'!V569)</f>
        <v/>
      </c>
      <c r="L661" s="187" t="str">
        <f>IF(ISBLANK('C6'!W569),"",'C6'!W569)</f>
        <v/>
      </c>
      <c r="M661" s="77" t="str">
        <f t="shared" si="11"/>
        <v>OK</v>
      </c>
      <c r="N661" s="78"/>
    </row>
    <row r="662" spans="1:14" hidden="1">
      <c r="A662" s="79" t="s">
        <v>2589</v>
      </c>
      <c r="B662" s="185" t="s">
        <v>1784</v>
      </c>
      <c r="C662" s="186" t="s">
        <v>363</v>
      </c>
      <c r="D662" s="188" t="s">
        <v>1785</v>
      </c>
      <c r="E662" s="186" t="s">
        <v>383</v>
      </c>
      <c r="F662" s="186" t="s">
        <v>363</v>
      </c>
      <c r="G662" s="188" t="s">
        <v>1055</v>
      </c>
      <c r="H662" s="187" t="str">
        <f>IF(OR(AND('C6'!V118="",'C6'!W118=""),AND('C6'!V344="",'C6'!W344=""),AND('C6'!W118="X",'C6'!W344="X"),OR('C6'!W118="M",'C6'!W344="M")),"",SUM('C6'!V118,'C6'!V344))</f>
        <v/>
      </c>
      <c r="I662" s="187" t="str">
        <f>IF(AND(AND('C6'!W118="X",'C6'!W344="X"),SUM('C6'!V118,'C6'!V344)=0,ISNUMBER('C6'!V570)),"",IF(OR('C6'!W118="M",'C6'!W344="M"),"M",IF(AND('C6'!W118='C6'!W344,OR('C6'!W118="X",'C6'!W118="W",'C6'!W118="Z")),UPPER('C6'!W118),"")))</f>
        <v/>
      </c>
      <c r="J662" s="80" t="s">
        <v>383</v>
      </c>
      <c r="K662" s="187" t="str">
        <f>IF(AND(ISBLANK('C6'!V570),$L$662&lt;&gt;"Z"),"",'C6'!V570)</f>
        <v/>
      </c>
      <c r="L662" s="187" t="str">
        <f>IF(ISBLANK('C6'!W570),"",'C6'!W570)</f>
        <v/>
      </c>
      <c r="M662" s="77" t="str">
        <f t="shared" si="11"/>
        <v>OK</v>
      </c>
      <c r="N662" s="78"/>
    </row>
    <row r="663" spans="1:14" hidden="1">
      <c r="A663" s="79" t="s">
        <v>2589</v>
      </c>
      <c r="B663" s="185" t="s">
        <v>1786</v>
      </c>
      <c r="C663" s="186" t="s">
        <v>363</v>
      </c>
      <c r="D663" s="188" t="s">
        <v>1787</v>
      </c>
      <c r="E663" s="186" t="s">
        <v>383</v>
      </c>
      <c r="F663" s="186" t="s">
        <v>363</v>
      </c>
      <c r="G663" s="188" t="s">
        <v>1056</v>
      </c>
      <c r="H663" s="187" t="str">
        <f>IF(OR(AND('C6'!V119="",'C6'!W119=""),AND('C6'!V345="",'C6'!W345=""),AND('C6'!W119="X",'C6'!W345="X"),OR('C6'!W119="M",'C6'!W345="M")),"",SUM('C6'!V119,'C6'!V345))</f>
        <v/>
      </c>
      <c r="I663" s="187" t="str">
        <f>IF(AND(AND('C6'!W119="X",'C6'!W345="X"),SUM('C6'!V119,'C6'!V345)=0,ISNUMBER('C6'!V571)),"",IF(OR('C6'!W119="M",'C6'!W345="M"),"M",IF(AND('C6'!W119='C6'!W345,OR('C6'!W119="X",'C6'!W119="W",'C6'!W119="Z")),UPPER('C6'!W119),"")))</f>
        <v/>
      </c>
      <c r="J663" s="80" t="s">
        <v>383</v>
      </c>
      <c r="K663" s="187" t="str">
        <f>IF(AND(ISBLANK('C6'!V571),$L$663&lt;&gt;"Z"),"",'C6'!V571)</f>
        <v/>
      </c>
      <c r="L663" s="187" t="str">
        <f>IF(ISBLANK('C6'!W571),"",'C6'!W571)</f>
        <v/>
      </c>
      <c r="M663" s="77" t="str">
        <f t="shared" si="11"/>
        <v>OK</v>
      </c>
      <c r="N663" s="78"/>
    </row>
    <row r="664" spans="1:14" hidden="1">
      <c r="A664" s="79" t="s">
        <v>2589</v>
      </c>
      <c r="B664" s="185" t="s">
        <v>1788</v>
      </c>
      <c r="C664" s="186" t="s">
        <v>363</v>
      </c>
      <c r="D664" s="188" t="s">
        <v>1789</v>
      </c>
      <c r="E664" s="186" t="s">
        <v>383</v>
      </c>
      <c r="F664" s="186" t="s">
        <v>363</v>
      </c>
      <c r="G664" s="188" t="s">
        <v>1057</v>
      </c>
      <c r="H664" s="187" t="str">
        <f>IF(OR(AND('C6'!V120="",'C6'!W120=""),AND('C6'!V346="",'C6'!W346=""),AND('C6'!W120="X",'C6'!W346="X"),OR('C6'!W120="M",'C6'!W346="M")),"",SUM('C6'!V120,'C6'!V346))</f>
        <v/>
      </c>
      <c r="I664" s="187" t="str">
        <f>IF(AND(AND('C6'!W120="X",'C6'!W346="X"),SUM('C6'!V120,'C6'!V346)=0,ISNUMBER('C6'!V572)),"",IF(OR('C6'!W120="M",'C6'!W346="M"),"M",IF(AND('C6'!W120='C6'!W346,OR('C6'!W120="X",'C6'!W120="W",'C6'!W120="Z")),UPPER('C6'!W120),"")))</f>
        <v/>
      </c>
      <c r="J664" s="80" t="s">
        <v>383</v>
      </c>
      <c r="K664" s="187" t="str">
        <f>IF(AND(ISBLANK('C6'!V572),$L$664&lt;&gt;"Z"),"",'C6'!V572)</f>
        <v/>
      </c>
      <c r="L664" s="187" t="str">
        <f>IF(ISBLANK('C6'!W572),"",'C6'!W572)</f>
        <v/>
      </c>
      <c r="M664" s="77" t="str">
        <f t="shared" si="11"/>
        <v>OK</v>
      </c>
      <c r="N664" s="78"/>
    </row>
    <row r="665" spans="1:14" hidden="1">
      <c r="A665" s="79" t="s">
        <v>2589</v>
      </c>
      <c r="B665" s="185" t="s">
        <v>1790</v>
      </c>
      <c r="C665" s="186" t="s">
        <v>363</v>
      </c>
      <c r="D665" s="188" t="s">
        <v>1791</v>
      </c>
      <c r="E665" s="186" t="s">
        <v>383</v>
      </c>
      <c r="F665" s="186" t="s">
        <v>363</v>
      </c>
      <c r="G665" s="188" t="s">
        <v>1058</v>
      </c>
      <c r="H665" s="187" t="str">
        <f>IF(OR(AND('C6'!V121="",'C6'!W121=""),AND('C6'!V347="",'C6'!W347=""),AND('C6'!W121="X",'C6'!W347="X"),OR('C6'!W121="M",'C6'!W347="M")),"",SUM('C6'!V121,'C6'!V347))</f>
        <v/>
      </c>
      <c r="I665" s="187" t="str">
        <f>IF(AND(AND('C6'!W121="X",'C6'!W347="X"),SUM('C6'!V121,'C6'!V347)=0,ISNUMBER('C6'!V573)),"",IF(OR('C6'!W121="M",'C6'!W347="M"),"M",IF(AND('C6'!W121='C6'!W347,OR('C6'!W121="X",'C6'!W121="W",'C6'!W121="Z")),UPPER('C6'!W121),"")))</f>
        <v/>
      </c>
      <c r="J665" s="80" t="s">
        <v>383</v>
      </c>
      <c r="K665" s="187" t="str">
        <f>IF(AND(ISBLANK('C6'!V573),$L$665&lt;&gt;"Z"),"",'C6'!V573)</f>
        <v/>
      </c>
      <c r="L665" s="187" t="str">
        <f>IF(ISBLANK('C6'!W573),"",'C6'!W573)</f>
        <v/>
      </c>
      <c r="M665" s="77" t="str">
        <f t="shared" si="11"/>
        <v>OK</v>
      </c>
      <c r="N665" s="78"/>
    </row>
    <row r="666" spans="1:14" hidden="1">
      <c r="A666" s="79" t="s">
        <v>2589</v>
      </c>
      <c r="B666" s="185" t="s">
        <v>1792</v>
      </c>
      <c r="C666" s="186" t="s">
        <v>363</v>
      </c>
      <c r="D666" s="188" t="s">
        <v>1793</v>
      </c>
      <c r="E666" s="186" t="s">
        <v>383</v>
      </c>
      <c r="F666" s="186" t="s">
        <v>363</v>
      </c>
      <c r="G666" s="188" t="s">
        <v>1059</v>
      </c>
      <c r="H666" s="187" t="str">
        <f>IF(OR(AND('C6'!V122="",'C6'!W122=""),AND('C6'!V348="",'C6'!W348=""),AND('C6'!W122="X",'C6'!W348="X"),OR('C6'!W122="M",'C6'!W348="M")),"",SUM('C6'!V122,'C6'!V348))</f>
        <v/>
      </c>
      <c r="I666" s="187" t="str">
        <f>IF(AND(AND('C6'!W122="X",'C6'!W348="X"),SUM('C6'!V122,'C6'!V348)=0,ISNUMBER('C6'!V574)),"",IF(OR('C6'!W122="M",'C6'!W348="M"),"M",IF(AND('C6'!W122='C6'!W348,OR('C6'!W122="X",'C6'!W122="W",'C6'!W122="Z")),UPPER('C6'!W122),"")))</f>
        <v/>
      </c>
      <c r="J666" s="80" t="s">
        <v>383</v>
      </c>
      <c r="K666" s="187" t="str">
        <f>IF(AND(ISBLANK('C6'!V574),$L$666&lt;&gt;"Z"),"",'C6'!V574)</f>
        <v/>
      </c>
      <c r="L666" s="187" t="str">
        <f>IF(ISBLANK('C6'!W574),"",'C6'!W574)</f>
        <v/>
      </c>
      <c r="M666" s="77" t="str">
        <f t="shared" si="11"/>
        <v>OK</v>
      </c>
      <c r="N666" s="78"/>
    </row>
    <row r="667" spans="1:14" hidden="1">
      <c r="A667" s="79" t="s">
        <v>2589</v>
      </c>
      <c r="B667" s="185" t="s">
        <v>1794</v>
      </c>
      <c r="C667" s="186" t="s">
        <v>363</v>
      </c>
      <c r="D667" s="188" t="s">
        <v>1795</v>
      </c>
      <c r="E667" s="186" t="s">
        <v>383</v>
      </c>
      <c r="F667" s="186" t="s">
        <v>363</v>
      </c>
      <c r="G667" s="188" t="s">
        <v>1060</v>
      </c>
      <c r="H667" s="187" t="str">
        <f>IF(OR(AND('C6'!V123="",'C6'!W123=""),AND('C6'!V349="",'C6'!W349=""),AND('C6'!W123="X",'C6'!W349="X"),OR('C6'!W123="M",'C6'!W349="M")),"",SUM('C6'!V123,'C6'!V349))</f>
        <v/>
      </c>
      <c r="I667" s="187" t="str">
        <f>IF(AND(AND('C6'!W123="X",'C6'!W349="X"),SUM('C6'!V123,'C6'!V349)=0,ISNUMBER('C6'!V575)),"",IF(OR('C6'!W123="M",'C6'!W349="M"),"M",IF(AND('C6'!W123='C6'!W349,OR('C6'!W123="X",'C6'!W123="W",'C6'!W123="Z")),UPPER('C6'!W123),"")))</f>
        <v/>
      </c>
      <c r="J667" s="80" t="s">
        <v>383</v>
      </c>
      <c r="K667" s="187" t="str">
        <f>IF(AND(ISBLANK('C6'!V575),$L$667&lt;&gt;"Z"),"",'C6'!V575)</f>
        <v/>
      </c>
      <c r="L667" s="187" t="str">
        <f>IF(ISBLANK('C6'!W575),"",'C6'!W575)</f>
        <v/>
      </c>
      <c r="M667" s="77" t="str">
        <f t="shared" si="11"/>
        <v>OK</v>
      </c>
      <c r="N667" s="78"/>
    </row>
    <row r="668" spans="1:14" hidden="1">
      <c r="A668" s="79" t="s">
        <v>2589</v>
      </c>
      <c r="B668" s="185" t="s">
        <v>1796</v>
      </c>
      <c r="C668" s="186" t="s">
        <v>363</v>
      </c>
      <c r="D668" s="188" t="s">
        <v>1797</v>
      </c>
      <c r="E668" s="186" t="s">
        <v>383</v>
      </c>
      <c r="F668" s="186" t="s">
        <v>363</v>
      </c>
      <c r="G668" s="188" t="s">
        <v>1061</v>
      </c>
      <c r="H668" s="187" t="str">
        <f>IF(OR(AND('C6'!V124="",'C6'!W124=""),AND('C6'!V350="",'C6'!W350=""),AND('C6'!W124="X",'C6'!W350="X"),OR('C6'!W124="M",'C6'!W350="M")),"",SUM('C6'!V124,'C6'!V350))</f>
        <v/>
      </c>
      <c r="I668" s="187" t="str">
        <f>IF(AND(AND('C6'!W124="X",'C6'!W350="X"),SUM('C6'!V124,'C6'!V350)=0,ISNUMBER('C6'!V576)),"",IF(OR('C6'!W124="M",'C6'!W350="M"),"M",IF(AND('C6'!W124='C6'!W350,OR('C6'!W124="X",'C6'!W124="W",'C6'!W124="Z")),UPPER('C6'!W124),"")))</f>
        <v/>
      </c>
      <c r="J668" s="80" t="s">
        <v>383</v>
      </c>
      <c r="K668" s="187" t="str">
        <f>IF(AND(ISBLANK('C6'!V576),$L$668&lt;&gt;"Z"),"",'C6'!V576)</f>
        <v/>
      </c>
      <c r="L668" s="187" t="str">
        <f>IF(ISBLANK('C6'!W576),"",'C6'!W576)</f>
        <v/>
      </c>
      <c r="M668" s="77" t="str">
        <f t="shared" si="11"/>
        <v>OK</v>
      </c>
      <c r="N668" s="78"/>
    </row>
    <row r="669" spans="1:14" hidden="1">
      <c r="A669" s="79" t="s">
        <v>2589</v>
      </c>
      <c r="B669" s="185" t="s">
        <v>1798</v>
      </c>
      <c r="C669" s="186" t="s">
        <v>363</v>
      </c>
      <c r="D669" s="188" t="s">
        <v>1799</v>
      </c>
      <c r="E669" s="186" t="s">
        <v>383</v>
      </c>
      <c r="F669" s="186" t="s">
        <v>363</v>
      </c>
      <c r="G669" s="188" t="s">
        <v>1062</v>
      </c>
      <c r="H669" s="187" t="str">
        <f>IF(OR(AND('C6'!V125="",'C6'!W125=""),AND('C6'!V351="",'C6'!W351=""),AND('C6'!W125="X",'C6'!W351="X"),OR('C6'!W125="M",'C6'!W351="M")),"",SUM('C6'!V125,'C6'!V351))</f>
        <v/>
      </c>
      <c r="I669" s="187" t="str">
        <f>IF(AND(AND('C6'!W125="X",'C6'!W351="X"),SUM('C6'!V125,'C6'!V351)=0,ISNUMBER('C6'!V577)),"",IF(OR('C6'!W125="M",'C6'!W351="M"),"M",IF(AND('C6'!W125='C6'!W351,OR('C6'!W125="X",'C6'!W125="W",'C6'!W125="Z")),UPPER('C6'!W125),"")))</f>
        <v/>
      </c>
      <c r="J669" s="80" t="s">
        <v>383</v>
      </c>
      <c r="K669" s="187" t="str">
        <f>IF(AND(ISBLANK('C6'!V577),$L$669&lt;&gt;"Z"),"",'C6'!V577)</f>
        <v/>
      </c>
      <c r="L669" s="187" t="str">
        <f>IF(ISBLANK('C6'!W577),"",'C6'!W577)</f>
        <v/>
      </c>
      <c r="M669" s="77" t="str">
        <f t="shared" si="11"/>
        <v>OK</v>
      </c>
      <c r="N669" s="78"/>
    </row>
    <row r="670" spans="1:14" hidden="1">
      <c r="A670" s="79" t="s">
        <v>2589</v>
      </c>
      <c r="B670" s="185" t="s">
        <v>1800</v>
      </c>
      <c r="C670" s="186" t="s">
        <v>363</v>
      </c>
      <c r="D670" s="188" t="s">
        <v>1801</v>
      </c>
      <c r="E670" s="186" t="s">
        <v>383</v>
      </c>
      <c r="F670" s="186" t="s">
        <v>363</v>
      </c>
      <c r="G670" s="188" t="s">
        <v>1063</v>
      </c>
      <c r="H670" s="187" t="str">
        <f>IF(OR(AND('C6'!V126="",'C6'!W126=""),AND('C6'!V352="",'C6'!W352=""),AND('C6'!W126="X",'C6'!W352="X"),OR('C6'!W126="M",'C6'!W352="M")),"",SUM('C6'!V126,'C6'!V352))</f>
        <v/>
      </c>
      <c r="I670" s="187" t="str">
        <f>IF(AND(AND('C6'!W126="X",'C6'!W352="X"),SUM('C6'!V126,'C6'!V352)=0,ISNUMBER('C6'!V578)),"",IF(OR('C6'!W126="M",'C6'!W352="M"),"M",IF(AND('C6'!W126='C6'!W352,OR('C6'!W126="X",'C6'!W126="W",'C6'!W126="Z")),UPPER('C6'!W126),"")))</f>
        <v/>
      </c>
      <c r="J670" s="80" t="s">
        <v>383</v>
      </c>
      <c r="K670" s="187" t="str">
        <f>IF(AND(ISBLANK('C6'!V578),$L$670&lt;&gt;"Z"),"",'C6'!V578)</f>
        <v/>
      </c>
      <c r="L670" s="187" t="str">
        <f>IF(ISBLANK('C6'!W578),"",'C6'!W578)</f>
        <v/>
      </c>
      <c r="M670" s="77" t="str">
        <f t="shared" si="11"/>
        <v>OK</v>
      </c>
      <c r="N670" s="78"/>
    </row>
    <row r="671" spans="1:14" hidden="1">
      <c r="A671" s="79" t="s">
        <v>2589</v>
      </c>
      <c r="B671" s="185" t="s">
        <v>1802</v>
      </c>
      <c r="C671" s="186" t="s">
        <v>363</v>
      </c>
      <c r="D671" s="188" t="s">
        <v>1803</v>
      </c>
      <c r="E671" s="186" t="s">
        <v>383</v>
      </c>
      <c r="F671" s="186" t="s">
        <v>363</v>
      </c>
      <c r="G671" s="188" t="s">
        <v>1064</v>
      </c>
      <c r="H671" s="187" t="str">
        <f>IF(OR(AND('C6'!V127="",'C6'!W127=""),AND('C6'!V353="",'C6'!W353=""),AND('C6'!W127="X",'C6'!W353="X"),OR('C6'!W127="M",'C6'!W353="M")),"",SUM('C6'!V127,'C6'!V353))</f>
        <v/>
      </c>
      <c r="I671" s="187" t="str">
        <f>IF(AND(AND('C6'!W127="X",'C6'!W353="X"),SUM('C6'!V127,'C6'!V353)=0,ISNUMBER('C6'!V579)),"",IF(OR('C6'!W127="M",'C6'!W353="M"),"M",IF(AND('C6'!W127='C6'!W353,OR('C6'!W127="X",'C6'!W127="W",'C6'!W127="Z")),UPPER('C6'!W127),"")))</f>
        <v/>
      </c>
      <c r="J671" s="80" t="s">
        <v>383</v>
      </c>
      <c r="K671" s="187" t="str">
        <f>IF(AND(ISBLANK('C6'!V579),$L$671&lt;&gt;"Z"),"",'C6'!V579)</f>
        <v/>
      </c>
      <c r="L671" s="187" t="str">
        <f>IF(ISBLANK('C6'!W579),"",'C6'!W579)</f>
        <v/>
      </c>
      <c r="M671" s="77" t="str">
        <f t="shared" si="11"/>
        <v>OK</v>
      </c>
      <c r="N671" s="78"/>
    </row>
    <row r="672" spans="1:14" hidden="1">
      <c r="A672" s="79" t="s">
        <v>2589</v>
      </c>
      <c r="B672" s="185" t="s">
        <v>1804</v>
      </c>
      <c r="C672" s="186" t="s">
        <v>363</v>
      </c>
      <c r="D672" s="188" t="s">
        <v>1805</v>
      </c>
      <c r="E672" s="186" t="s">
        <v>383</v>
      </c>
      <c r="F672" s="186" t="s">
        <v>363</v>
      </c>
      <c r="G672" s="188" t="s">
        <v>1065</v>
      </c>
      <c r="H672" s="187" t="str">
        <f>IF(OR(AND('C6'!V128="",'C6'!W128=""),AND('C6'!V354="",'C6'!W354=""),AND('C6'!W128="X",'C6'!W354="X"),OR('C6'!W128="M",'C6'!W354="M")),"",SUM('C6'!V128,'C6'!V354))</f>
        <v/>
      </c>
      <c r="I672" s="187" t="str">
        <f>IF(AND(AND('C6'!W128="X",'C6'!W354="X"),SUM('C6'!V128,'C6'!V354)=0,ISNUMBER('C6'!V580)),"",IF(OR('C6'!W128="M",'C6'!W354="M"),"M",IF(AND('C6'!W128='C6'!W354,OR('C6'!W128="X",'C6'!W128="W",'C6'!W128="Z")),UPPER('C6'!W128),"")))</f>
        <v/>
      </c>
      <c r="J672" s="80" t="s">
        <v>383</v>
      </c>
      <c r="K672" s="187" t="str">
        <f>IF(AND(ISBLANK('C6'!V580),$L$672&lt;&gt;"Z"),"",'C6'!V580)</f>
        <v/>
      </c>
      <c r="L672" s="187" t="str">
        <f>IF(ISBLANK('C6'!W580),"",'C6'!W580)</f>
        <v/>
      </c>
      <c r="M672" s="77" t="str">
        <f t="shared" si="11"/>
        <v>OK</v>
      </c>
      <c r="N672" s="78"/>
    </row>
    <row r="673" spans="1:14" hidden="1">
      <c r="A673" s="79" t="s">
        <v>2589</v>
      </c>
      <c r="B673" s="185" t="s">
        <v>1806</v>
      </c>
      <c r="C673" s="186" t="s">
        <v>363</v>
      </c>
      <c r="D673" s="188" t="s">
        <v>1807</v>
      </c>
      <c r="E673" s="186" t="s">
        <v>383</v>
      </c>
      <c r="F673" s="186" t="s">
        <v>363</v>
      </c>
      <c r="G673" s="188" t="s">
        <v>1066</v>
      </c>
      <c r="H673" s="187" t="str">
        <f>IF(OR(AND('C6'!V129="",'C6'!W129=""),AND('C6'!V355="",'C6'!W355=""),AND('C6'!W129="X",'C6'!W355="X"),OR('C6'!W129="M",'C6'!W355="M")),"",SUM('C6'!V129,'C6'!V355))</f>
        <v/>
      </c>
      <c r="I673" s="187" t="str">
        <f>IF(AND(AND('C6'!W129="X",'C6'!W355="X"),SUM('C6'!V129,'C6'!V355)=0,ISNUMBER('C6'!V581)),"",IF(OR('C6'!W129="M",'C6'!W355="M"),"M",IF(AND('C6'!W129='C6'!W355,OR('C6'!W129="X",'C6'!W129="W",'C6'!W129="Z")),UPPER('C6'!W129),"")))</f>
        <v/>
      </c>
      <c r="J673" s="80" t="s">
        <v>383</v>
      </c>
      <c r="K673" s="187" t="str">
        <f>IF(AND(ISBLANK('C6'!V581),$L$673&lt;&gt;"Z"),"",'C6'!V581)</f>
        <v/>
      </c>
      <c r="L673" s="187" t="str">
        <f>IF(ISBLANK('C6'!W581),"",'C6'!W581)</f>
        <v/>
      </c>
      <c r="M673" s="77" t="str">
        <f t="shared" si="11"/>
        <v>OK</v>
      </c>
      <c r="N673" s="78"/>
    </row>
    <row r="674" spans="1:14" hidden="1">
      <c r="A674" s="79" t="s">
        <v>2589</v>
      </c>
      <c r="B674" s="185" t="s">
        <v>1808</v>
      </c>
      <c r="C674" s="186" t="s">
        <v>363</v>
      </c>
      <c r="D674" s="188" t="s">
        <v>1809</v>
      </c>
      <c r="E674" s="186" t="s">
        <v>383</v>
      </c>
      <c r="F674" s="186" t="s">
        <v>363</v>
      </c>
      <c r="G674" s="188" t="s">
        <v>1067</v>
      </c>
      <c r="H674" s="187" t="str">
        <f>IF(OR(AND('C6'!V130="",'C6'!W130=""),AND('C6'!V356="",'C6'!W356=""),AND('C6'!W130="X",'C6'!W356="X"),OR('C6'!W130="M",'C6'!W356="M")),"",SUM('C6'!V130,'C6'!V356))</f>
        <v/>
      </c>
      <c r="I674" s="187" t="str">
        <f>IF(AND(AND('C6'!W130="X",'C6'!W356="X"),SUM('C6'!V130,'C6'!V356)=0,ISNUMBER('C6'!V582)),"",IF(OR('C6'!W130="M",'C6'!W356="M"),"M",IF(AND('C6'!W130='C6'!W356,OR('C6'!W130="X",'C6'!W130="W",'C6'!W130="Z")),UPPER('C6'!W130),"")))</f>
        <v/>
      </c>
      <c r="J674" s="80" t="s">
        <v>383</v>
      </c>
      <c r="K674" s="187" t="str">
        <f>IF(AND(ISBLANK('C6'!V582),$L$674&lt;&gt;"Z"),"",'C6'!V582)</f>
        <v/>
      </c>
      <c r="L674" s="187" t="str">
        <f>IF(ISBLANK('C6'!W582),"",'C6'!W582)</f>
        <v/>
      </c>
      <c r="M674" s="77" t="str">
        <f t="shared" si="11"/>
        <v>OK</v>
      </c>
      <c r="N674" s="78"/>
    </row>
    <row r="675" spans="1:14" hidden="1">
      <c r="A675" s="79" t="s">
        <v>2589</v>
      </c>
      <c r="B675" s="185" t="s">
        <v>1810</v>
      </c>
      <c r="C675" s="186" t="s">
        <v>363</v>
      </c>
      <c r="D675" s="188" t="s">
        <v>1811</v>
      </c>
      <c r="E675" s="186" t="s">
        <v>383</v>
      </c>
      <c r="F675" s="186" t="s">
        <v>363</v>
      </c>
      <c r="G675" s="188" t="s">
        <v>1068</v>
      </c>
      <c r="H675" s="187" t="str">
        <f>IF(OR(AND('C6'!V131="",'C6'!W131=""),AND('C6'!V357="",'C6'!W357=""),AND('C6'!W131="X",'C6'!W357="X"),OR('C6'!W131="M",'C6'!W357="M")),"",SUM('C6'!V131,'C6'!V357))</f>
        <v/>
      </c>
      <c r="I675" s="187" t="str">
        <f>IF(AND(AND('C6'!W131="X",'C6'!W357="X"),SUM('C6'!V131,'C6'!V357)=0,ISNUMBER('C6'!V583)),"",IF(OR('C6'!W131="M",'C6'!W357="M"),"M",IF(AND('C6'!W131='C6'!W357,OR('C6'!W131="X",'C6'!W131="W",'C6'!W131="Z")),UPPER('C6'!W131),"")))</f>
        <v/>
      </c>
      <c r="J675" s="80" t="s">
        <v>383</v>
      </c>
      <c r="K675" s="187" t="str">
        <f>IF(AND(ISBLANK('C6'!V583),$L$675&lt;&gt;"Z"),"",'C6'!V583)</f>
        <v/>
      </c>
      <c r="L675" s="187" t="str">
        <f>IF(ISBLANK('C6'!W583),"",'C6'!W583)</f>
        <v/>
      </c>
      <c r="M675" s="77" t="str">
        <f t="shared" si="11"/>
        <v>OK</v>
      </c>
      <c r="N675" s="78"/>
    </row>
    <row r="676" spans="1:14" hidden="1">
      <c r="A676" s="79" t="s">
        <v>2589</v>
      </c>
      <c r="B676" s="185" t="s">
        <v>1812</v>
      </c>
      <c r="C676" s="186" t="s">
        <v>363</v>
      </c>
      <c r="D676" s="188" t="s">
        <v>1813</v>
      </c>
      <c r="E676" s="186" t="s">
        <v>383</v>
      </c>
      <c r="F676" s="186" t="s">
        <v>363</v>
      </c>
      <c r="G676" s="188" t="s">
        <v>1069</v>
      </c>
      <c r="H676" s="187" t="str">
        <f>IF(OR(AND('C6'!V132="",'C6'!W132=""),AND('C6'!V358="",'C6'!W358=""),AND('C6'!W132="X",'C6'!W358="X"),OR('C6'!W132="M",'C6'!W358="M")),"",SUM('C6'!V132,'C6'!V358))</f>
        <v/>
      </c>
      <c r="I676" s="187" t="str">
        <f>IF(AND(AND('C6'!W132="X",'C6'!W358="X"),SUM('C6'!V132,'C6'!V358)=0,ISNUMBER('C6'!V584)),"",IF(OR('C6'!W132="M",'C6'!W358="M"),"M",IF(AND('C6'!W132='C6'!W358,OR('C6'!W132="X",'C6'!W132="W",'C6'!W132="Z")),UPPER('C6'!W132),"")))</f>
        <v/>
      </c>
      <c r="J676" s="80" t="s">
        <v>383</v>
      </c>
      <c r="K676" s="187" t="str">
        <f>IF(AND(ISBLANK('C6'!V584),$L$676&lt;&gt;"Z"),"",'C6'!V584)</f>
        <v/>
      </c>
      <c r="L676" s="187" t="str">
        <f>IF(ISBLANK('C6'!W584),"",'C6'!W584)</f>
        <v/>
      </c>
      <c r="M676" s="77" t="str">
        <f t="shared" si="11"/>
        <v>OK</v>
      </c>
      <c r="N676" s="78"/>
    </row>
    <row r="677" spans="1:14" hidden="1">
      <c r="A677" s="79" t="s">
        <v>2589</v>
      </c>
      <c r="B677" s="185" t="s">
        <v>1814</v>
      </c>
      <c r="C677" s="186" t="s">
        <v>363</v>
      </c>
      <c r="D677" s="188" t="s">
        <v>1815</v>
      </c>
      <c r="E677" s="186" t="s">
        <v>383</v>
      </c>
      <c r="F677" s="186" t="s">
        <v>363</v>
      </c>
      <c r="G677" s="188" t="s">
        <v>1070</v>
      </c>
      <c r="H677" s="187" t="str">
        <f>IF(OR(AND('C6'!V133="",'C6'!W133=""),AND('C6'!V359="",'C6'!W359=""),AND('C6'!W133="X",'C6'!W359="X"),OR('C6'!W133="M",'C6'!W359="M")),"",SUM('C6'!V133,'C6'!V359))</f>
        <v/>
      </c>
      <c r="I677" s="187" t="str">
        <f>IF(AND(AND('C6'!W133="X",'C6'!W359="X"),SUM('C6'!V133,'C6'!V359)=0,ISNUMBER('C6'!V585)),"",IF(OR('C6'!W133="M",'C6'!W359="M"),"M",IF(AND('C6'!W133='C6'!W359,OR('C6'!W133="X",'C6'!W133="W",'C6'!W133="Z")),UPPER('C6'!W133),"")))</f>
        <v/>
      </c>
      <c r="J677" s="80" t="s">
        <v>383</v>
      </c>
      <c r="K677" s="187" t="str">
        <f>IF(AND(ISBLANK('C6'!V585),$L$677&lt;&gt;"Z"),"",'C6'!V585)</f>
        <v/>
      </c>
      <c r="L677" s="187" t="str">
        <f>IF(ISBLANK('C6'!W585),"",'C6'!W585)</f>
        <v/>
      </c>
      <c r="M677" s="77" t="str">
        <f t="shared" si="11"/>
        <v>OK</v>
      </c>
      <c r="N677" s="78"/>
    </row>
    <row r="678" spans="1:14" hidden="1">
      <c r="A678" s="79" t="s">
        <v>2589</v>
      </c>
      <c r="B678" s="185" t="s">
        <v>1816</v>
      </c>
      <c r="C678" s="186" t="s">
        <v>363</v>
      </c>
      <c r="D678" s="188" t="s">
        <v>1817</v>
      </c>
      <c r="E678" s="186" t="s">
        <v>383</v>
      </c>
      <c r="F678" s="186" t="s">
        <v>363</v>
      </c>
      <c r="G678" s="188" t="s">
        <v>1071</v>
      </c>
      <c r="H678" s="187" t="str">
        <f>IF(OR(AND('C6'!V134="",'C6'!W134=""),AND('C6'!V360="",'C6'!W360=""),AND('C6'!W134="X",'C6'!W360="X"),OR('C6'!W134="M",'C6'!W360="M")),"",SUM('C6'!V134,'C6'!V360))</f>
        <v/>
      </c>
      <c r="I678" s="187" t="str">
        <f>IF(AND(AND('C6'!W134="X",'C6'!W360="X"),SUM('C6'!V134,'C6'!V360)=0,ISNUMBER('C6'!V586)),"",IF(OR('C6'!W134="M",'C6'!W360="M"),"M",IF(AND('C6'!W134='C6'!W360,OR('C6'!W134="X",'C6'!W134="W",'C6'!W134="Z")),UPPER('C6'!W134),"")))</f>
        <v/>
      </c>
      <c r="J678" s="80" t="s">
        <v>383</v>
      </c>
      <c r="K678" s="187" t="str">
        <f>IF(AND(ISBLANK('C6'!V586),$L$678&lt;&gt;"Z"),"",'C6'!V586)</f>
        <v/>
      </c>
      <c r="L678" s="187" t="str">
        <f>IF(ISBLANK('C6'!W586),"",'C6'!W586)</f>
        <v/>
      </c>
      <c r="M678" s="77" t="str">
        <f t="shared" si="11"/>
        <v>OK</v>
      </c>
      <c r="N678" s="78"/>
    </row>
    <row r="679" spans="1:14" hidden="1">
      <c r="A679" s="79" t="s">
        <v>2589</v>
      </c>
      <c r="B679" s="185" t="s">
        <v>1818</v>
      </c>
      <c r="C679" s="186" t="s">
        <v>363</v>
      </c>
      <c r="D679" s="188" t="s">
        <v>1819</v>
      </c>
      <c r="E679" s="186" t="s">
        <v>383</v>
      </c>
      <c r="F679" s="186" t="s">
        <v>363</v>
      </c>
      <c r="G679" s="188" t="s">
        <v>1072</v>
      </c>
      <c r="H679" s="187" t="str">
        <f>IF(OR(AND('C6'!V135="",'C6'!W135=""),AND('C6'!V361="",'C6'!W361=""),AND('C6'!W135="X",'C6'!W361="X"),OR('C6'!W135="M",'C6'!W361="M")),"",SUM('C6'!V135,'C6'!V361))</f>
        <v/>
      </c>
      <c r="I679" s="187" t="str">
        <f>IF(AND(AND('C6'!W135="X",'C6'!W361="X"),SUM('C6'!V135,'C6'!V361)=0,ISNUMBER('C6'!V587)),"",IF(OR('C6'!W135="M",'C6'!W361="M"),"M",IF(AND('C6'!W135='C6'!W361,OR('C6'!W135="X",'C6'!W135="W",'C6'!W135="Z")),UPPER('C6'!W135),"")))</f>
        <v/>
      </c>
      <c r="J679" s="80" t="s">
        <v>383</v>
      </c>
      <c r="K679" s="187" t="str">
        <f>IF(AND(ISBLANK('C6'!V587),$L$679&lt;&gt;"Z"),"",'C6'!V587)</f>
        <v/>
      </c>
      <c r="L679" s="187" t="str">
        <f>IF(ISBLANK('C6'!W587),"",'C6'!W587)</f>
        <v/>
      </c>
      <c r="M679" s="77" t="str">
        <f t="shared" si="11"/>
        <v>OK</v>
      </c>
      <c r="N679" s="78"/>
    </row>
    <row r="680" spans="1:14" hidden="1">
      <c r="A680" s="79" t="s">
        <v>2589</v>
      </c>
      <c r="B680" s="185" t="s">
        <v>1820</v>
      </c>
      <c r="C680" s="186" t="s">
        <v>363</v>
      </c>
      <c r="D680" s="188" t="s">
        <v>1821</v>
      </c>
      <c r="E680" s="186" t="s">
        <v>383</v>
      </c>
      <c r="F680" s="186" t="s">
        <v>363</v>
      </c>
      <c r="G680" s="188" t="s">
        <v>1073</v>
      </c>
      <c r="H680" s="187" t="str">
        <f>IF(OR(AND('C6'!V136="",'C6'!W136=""),AND('C6'!V362="",'C6'!W362=""),AND('C6'!W136="X",'C6'!W362="X"),OR('C6'!W136="M",'C6'!W362="M")),"",SUM('C6'!V136,'C6'!V362))</f>
        <v/>
      </c>
      <c r="I680" s="187" t="str">
        <f>IF(AND(AND('C6'!W136="X",'C6'!W362="X"),SUM('C6'!V136,'C6'!V362)=0,ISNUMBER('C6'!V588)),"",IF(OR('C6'!W136="M",'C6'!W362="M"),"M",IF(AND('C6'!W136='C6'!W362,OR('C6'!W136="X",'C6'!W136="W",'C6'!W136="Z")),UPPER('C6'!W136),"")))</f>
        <v/>
      </c>
      <c r="J680" s="80" t="s">
        <v>383</v>
      </c>
      <c r="K680" s="187" t="str">
        <f>IF(AND(ISBLANK('C6'!V588),$L$680&lt;&gt;"Z"),"",'C6'!V588)</f>
        <v/>
      </c>
      <c r="L680" s="187" t="str">
        <f>IF(ISBLANK('C6'!W588),"",'C6'!W588)</f>
        <v/>
      </c>
      <c r="M680" s="77" t="str">
        <f t="shared" si="11"/>
        <v>OK</v>
      </c>
      <c r="N680" s="78"/>
    </row>
    <row r="681" spans="1:14" hidden="1">
      <c r="A681" s="79" t="s">
        <v>2589</v>
      </c>
      <c r="B681" s="185" t="s">
        <v>1822</v>
      </c>
      <c r="C681" s="186" t="s">
        <v>363</v>
      </c>
      <c r="D681" s="188" t="s">
        <v>1823</v>
      </c>
      <c r="E681" s="186" t="s">
        <v>383</v>
      </c>
      <c r="F681" s="186" t="s">
        <v>363</v>
      </c>
      <c r="G681" s="188" t="s">
        <v>1074</v>
      </c>
      <c r="H681" s="187" t="str">
        <f>IF(OR(AND('C6'!V137="",'C6'!W137=""),AND('C6'!V363="",'C6'!W363=""),AND('C6'!W137="X",'C6'!W363="X"),OR('C6'!W137="M",'C6'!W363="M")),"",SUM('C6'!V137,'C6'!V363))</f>
        <v/>
      </c>
      <c r="I681" s="187" t="str">
        <f>IF(AND(AND('C6'!W137="X",'C6'!W363="X"),SUM('C6'!V137,'C6'!V363)=0,ISNUMBER('C6'!V589)),"",IF(OR('C6'!W137="M",'C6'!W363="M"),"M",IF(AND('C6'!W137='C6'!W363,OR('C6'!W137="X",'C6'!W137="W",'C6'!W137="Z")),UPPER('C6'!W137),"")))</f>
        <v/>
      </c>
      <c r="J681" s="80" t="s">
        <v>383</v>
      </c>
      <c r="K681" s="187" t="str">
        <f>IF(AND(ISBLANK('C6'!V589),$L$681&lt;&gt;"Z"),"",'C6'!V589)</f>
        <v/>
      </c>
      <c r="L681" s="187" t="str">
        <f>IF(ISBLANK('C6'!W589),"",'C6'!W589)</f>
        <v/>
      </c>
      <c r="M681" s="77" t="str">
        <f t="shared" si="11"/>
        <v>OK</v>
      </c>
      <c r="N681" s="78"/>
    </row>
    <row r="682" spans="1:14" hidden="1">
      <c r="A682" s="79" t="s">
        <v>2589</v>
      </c>
      <c r="B682" s="185" t="s">
        <v>1824</v>
      </c>
      <c r="C682" s="186" t="s">
        <v>363</v>
      </c>
      <c r="D682" s="188" t="s">
        <v>1825</v>
      </c>
      <c r="E682" s="186" t="s">
        <v>383</v>
      </c>
      <c r="F682" s="186" t="s">
        <v>363</v>
      </c>
      <c r="G682" s="188" t="s">
        <v>1075</v>
      </c>
      <c r="H682" s="187" t="str">
        <f>IF(OR(AND('C6'!V138="",'C6'!W138=""),AND('C6'!V364="",'C6'!W364=""),AND('C6'!W138="X",'C6'!W364="X"),OR('C6'!W138="M",'C6'!W364="M")),"",SUM('C6'!V138,'C6'!V364))</f>
        <v/>
      </c>
      <c r="I682" s="187" t="str">
        <f>IF(AND(AND('C6'!W138="X",'C6'!W364="X"),SUM('C6'!V138,'C6'!V364)=0,ISNUMBER('C6'!V590)),"",IF(OR('C6'!W138="M",'C6'!W364="M"),"M",IF(AND('C6'!W138='C6'!W364,OR('C6'!W138="X",'C6'!W138="W",'C6'!W138="Z")),UPPER('C6'!W138),"")))</f>
        <v/>
      </c>
      <c r="J682" s="80" t="s">
        <v>383</v>
      </c>
      <c r="K682" s="187" t="str">
        <f>IF(AND(ISBLANK('C6'!V590),$L$682&lt;&gt;"Z"),"",'C6'!V590)</f>
        <v/>
      </c>
      <c r="L682" s="187" t="str">
        <f>IF(ISBLANK('C6'!W590),"",'C6'!W590)</f>
        <v/>
      </c>
      <c r="M682" s="77" t="str">
        <f t="shared" si="11"/>
        <v>OK</v>
      </c>
      <c r="N682" s="78"/>
    </row>
    <row r="683" spans="1:14" hidden="1">
      <c r="A683" s="79" t="s">
        <v>2589</v>
      </c>
      <c r="B683" s="185" t="s">
        <v>1826</v>
      </c>
      <c r="C683" s="186" t="s">
        <v>363</v>
      </c>
      <c r="D683" s="188" t="s">
        <v>1827</v>
      </c>
      <c r="E683" s="186" t="s">
        <v>383</v>
      </c>
      <c r="F683" s="186" t="s">
        <v>363</v>
      </c>
      <c r="G683" s="188" t="s">
        <v>1076</v>
      </c>
      <c r="H683" s="187" t="str">
        <f>IF(OR(AND('C6'!V139="",'C6'!W139=""),AND('C6'!V365="",'C6'!W365=""),AND('C6'!W139="X",'C6'!W365="X"),OR('C6'!W139="M",'C6'!W365="M")),"",SUM('C6'!V139,'C6'!V365))</f>
        <v/>
      </c>
      <c r="I683" s="187" t="str">
        <f>IF(AND(AND('C6'!W139="X",'C6'!W365="X"),SUM('C6'!V139,'C6'!V365)=0,ISNUMBER('C6'!V591)),"",IF(OR('C6'!W139="M",'C6'!W365="M"),"M",IF(AND('C6'!W139='C6'!W365,OR('C6'!W139="X",'C6'!W139="W",'C6'!W139="Z")),UPPER('C6'!W139),"")))</f>
        <v/>
      </c>
      <c r="J683" s="80" t="s">
        <v>383</v>
      </c>
      <c r="K683" s="187" t="str">
        <f>IF(AND(ISBLANK('C6'!V591),$L$683&lt;&gt;"Z"),"",'C6'!V591)</f>
        <v/>
      </c>
      <c r="L683" s="187" t="str">
        <f>IF(ISBLANK('C6'!W591),"",'C6'!W591)</f>
        <v/>
      </c>
      <c r="M683" s="77" t="str">
        <f t="shared" si="11"/>
        <v>OK</v>
      </c>
      <c r="N683" s="78"/>
    </row>
    <row r="684" spans="1:14" hidden="1">
      <c r="A684" s="79" t="s">
        <v>2589</v>
      </c>
      <c r="B684" s="185" t="s">
        <v>1828</v>
      </c>
      <c r="C684" s="186" t="s">
        <v>363</v>
      </c>
      <c r="D684" s="188" t="s">
        <v>1829</v>
      </c>
      <c r="E684" s="186" t="s">
        <v>383</v>
      </c>
      <c r="F684" s="186" t="s">
        <v>363</v>
      </c>
      <c r="G684" s="188" t="s">
        <v>1077</v>
      </c>
      <c r="H684" s="187" t="str">
        <f>IF(OR(AND('C6'!V140="",'C6'!W140=""),AND('C6'!V366="",'C6'!W366=""),AND('C6'!W140="X",'C6'!W366="X"),OR('C6'!W140="M",'C6'!W366="M")),"",SUM('C6'!V140,'C6'!V366))</f>
        <v/>
      </c>
      <c r="I684" s="187" t="str">
        <f>IF(AND(AND('C6'!W140="X",'C6'!W366="X"),SUM('C6'!V140,'C6'!V366)=0,ISNUMBER('C6'!V592)),"",IF(OR('C6'!W140="M",'C6'!W366="M"),"M",IF(AND('C6'!W140='C6'!W366,OR('C6'!W140="X",'C6'!W140="W",'C6'!W140="Z")),UPPER('C6'!W140),"")))</f>
        <v/>
      </c>
      <c r="J684" s="80" t="s">
        <v>383</v>
      </c>
      <c r="K684" s="187" t="str">
        <f>IF(AND(ISBLANK('C6'!V592),$L$684&lt;&gt;"Z"),"",'C6'!V592)</f>
        <v/>
      </c>
      <c r="L684" s="187" t="str">
        <f>IF(ISBLANK('C6'!W592),"",'C6'!W592)</f>
        <v/>
      </c>
      <c r="M684" s="77" t="str">
        <f t="shared" si="11"/>
        <v>OK</v>
      </c>
      <c r="N684" s="78"/>
    </row>
    <row r="685" spans="1:14" hidden="1">
      <c r="A685" s="79" t="s">
        <v>2589</v>
      </c>
      <c r="B685" s="185" t="s">
        <v>1830</v>
      </c>
      <c r="C685" s="186" t="s">
        <v>363</v>
      </c>
      <c r="D685" s="188" t="s">
        <v>1831</v>
      </c>
      <c r="E685" s="186" t="s">
        <v>383</v>
      </c>
      <c r="F685" s="186" t="s">
        <v>363</v>
      </c>
      <c r="G685" s="188" t="s">
        <v>1078</v>
      </c>
      <c r="H685" s="187" t="str">
        <f>IF(OR(AND('C6'!V141="",'C6'!W141=""),AND('C6'!V367="",'C6'!W367=""),AND('C6'!W141="X",'C6'!W367="X"),OR('C6'!W141="M",'C6'!W367="M")),"",SUM('C6'!V141,'C6'!V367))</f>
        <v/>
      </c>
      <c r="I685" s="187" t="str">
        <f>IF(AND(AND('C6'!W141="X",'C6'!W367="X"),SUM('C6'!V141,'C6'!V367)=0,ISNUMBER('C6'!V593)),"",IF(OR('C6'!W141="M",'C6'!W367="M"),"M",IF(AND('C6'!W141='C6'!W367,OR('C6'!W141="X",'C6'!W141="W",'C6'!W141="Z")),UPPER('C6'!W141),"")))</f>
        <v/>
      </c>
      <c r="J685" s="80" t="s">
        <v>383</v>
      </c>
      <c r="K685" s="187" t="str">
        <f>IF(AND(ISBLANK('C6'!V593),$L$685&lt;&gt;"Z"),"",'C6'!V593)</f>
        <v/>
      </c>
      <c r="L685" s="187" t="str">
        <f>IF(ISBLANK('C6'!W593),"",'C6'!W593)</f>
        <v/>
      </c>
      <c r="M685" s="77" t="str">
        <f t="shared" si="11"/>
        <v>OK</v>
      </c>
      <c r="N685" s="78"/>
    </row>
    <row r="686" spans="1:14" hidden="1">
      <c r="A686" s="79" t="s">
        <v>2589</v>
      </c>
      <c r="B686" s="185" t="s">
        <v>1832</v>
      </c>
      <c r="C686" s="186" t="s">
        <v>363</v>
      </c>
      <c r="D686" s="188" t="s">
        <v>1833</v>
      </c>
      <c r="E686" s="186" t="s">
        <v>383</v>
      </c>
      <c r="F686" s="186" t="s">
        <v>363</v>
      </c>
      <c r="G686" s="188" t="s">
        <v>1079</v>
      </c>
      <c r="H686" s="187" t="str">
        <f>IF(OR(AND('C6'!V142="",'C6'!W142=""),AND('C6'!V368="",'C6'!W368=""),AND('C6'!W142="X",'C6'!W368="X"),OR('C6'!W142="M",'C6'!W368="M")),"",SUM('C6'!V142,'C6'!V368))</f>
        <v/>
      </c>
      <c r="I686" s="187" t="str">
        <f>IF(AND(AND('C6'!W142="X",'C6'!W368="X"),SUM('C6'!V142,'C6'!V368)=0,ISNUMBER('C6'!V594)),"",IF(OR('C6'!W142="M",'C6'!W368="M"),"M",IF(AND('C6'!W142='C6'!W368,OR('C6'!W142="X",'C6'!W142="W",'C6'!W142="Z")),UPPER('C6'!W142),"")))</f>
        <v/>
      </c>
      <c r="J686" s="80" t="s">
        <v>383</v>
      </c>
      <c r="K686" s="187" t="str">
        <f>IF(AND(ISBLANK('C6'!V594),$L$686&lt;&gt;"Z"),"",'C6'!V594)</f>
        <v/>
      </c>
      <c r="L686" s="187" t="str">
        <f>IF(ISBLANK('C6'!W594),"",'C6'!W594)</f>
        <v/>
      </c>
      <c r="M686" s="77" t="str">
        <f t="shared" si="11"/>
        <v>OK</v>
      </c>
      <c r="N686" s="78"/>
    </row>
    <row r="687" spans="1:14" hidden="1">
      <c r="A687" s="79" t="s">
        <v>2589</v>
      </c>
      <c r="B687" s="185" t="s">
        <v>1834</v>
      </c>
      <c r="C687" s="186" t="s">
        <v>363</v>
      </c>
      <c r="D687" s="188" t="s">
        <v>1835</v>
      </c>
      <c r="E687" s="186" t="s">
        <v>383</v>
      </c>
      <c r="F687" s="186" t="s">
        <v>363</v>
      </c>
      <c r="G687" s="188" t="s">
        <v>1080</v>
      </c>
      <c r="H687" s="187" t="str">
        <f>IF(OR(AND('C6'!V143="",'C6'!W143=""),AND('C6'!V369="",'C6'!W369=""),AND('C6'!W143="X",'C6'!W369="X"),OR('C6'!W143="M",'C6'!W369="M")),"",SUM('C6'!V143,'C6'!V369))</f>
        <v/>
      </c>
      <c r="I687" s="187" t="str">
        <f>IF(AND(AND('C6'!W143="X",'C6'!W369="X"),SUM('C6'!V143,'C6'!V369)=0,ISNUMBER('C6'!V595)),"",IF(OR('C6'!W143="M",'C6'!W369="M"),"M",IF(AND('C6'!W143='C6'!W369,OR('C6'!W143="X",'C6'!W143="W",'C6'!W143="Z")),UPPER('C6'!W143),"")))</f>
        <v/>
      </c>
      <c r="J687" s="80" t="s">
        <v>383</v>
      </c>
      <c r="K687" s="187" t="str">
        <f>IF(AND(ISBLANK('C6'!V595),$L$687&lt;&gt;"Z"),"",'C6'!V595)</f>
        <v/>
      </c>
      <c r="L687" s="187" t="str">
        <f>IF(ISBLANK('C6'!W595),"",'C6'!W595)</f>
        <v/>
      </c>
      <c r="M687" s="77" t="str">
        <f t="shared" si="11"/>
        <v>OK</v>
      </c>
      <c r="N687" s="78"/>
    </row>
    <row r="688" spans="1:14" hidden="1">
      <c r="A688" s="79" t="s">
        <v>2589</v>
      </c>
      <c r="B688" s="185" t="s">
        <v>1836</v>
      </c>
      <c r="C688" s="186" t="s">
        <v>363</v>
      </c>
      <c r="D688" s="188" t="s">
        <v>1837</v>
      </c>
      <c r="E688" s="186" t="s">
        <v>383</v>
      </c>
      <c r="F688" s="186" t="s">
        <v>363</v>
      </c>
      <c r="G688" s="188" t="s">
        <v>1081</v>
      </c>
      <c r="H688" s="187" t="str">
        <f>IF(OR(AND('C6'!V144="",'C6'!W144=""),AND('C6'!V370="",'C6'!W370=""),AND('C6'!W144="X",'C6'!W370="X"),OR('C6'!W144="M",'C6'!W370="M")),"",SUM('C6'!V144,'C6'!V370))</f>
        <v/>
      </c>
      <c r="I688" s="187" t="str">
        <f>IF(AND(AND('C6'!W144="X",'C6'!W370="X"),SUM('C6'!V144,'C6'!V370)=0,ISNUMBER('C6'!V596)),"",IF(OR('C6'!W144="M",'C6'!W370="M"),"M",IF(AND('C6'!W144='C6'!W370,OR('C6'!W144="X",'C6'!W144="W",'C6'!W144="Z")),UPPER('C6'!W144),"")))</f>
        <v/>
      </c>
      <c r="J688" s="80" t="s">
        <v>383</v>
      </c>
      <c r="K688" s="187" t="str">
        <f>IF(AND(ISBLANK('C6'!V596),$L$688&lt;&gt;"Z"),"",'C6'!V596)</f>
        <v/>
      </c>
      <c r="L688" s="187" t="str">
        <f>IF(ISBLANK('C6'!W596),"",'C6'!W596)</f>
        <v/>
      </c>
      <c r="M688" s="77" t="str">
        <f t="shared" si="11"/>
        <v>OK</v>
      </c>
      <c r="N688" s="78"/>
    </row>
    <row r="689" spans="1:14" hidden="1">
      <c r="A689" s="79" t="s">
        <v>2589</v>
      </c>
      <c r="B689" s="185" t="s">
        <v>1838</v>
      </c>
      <c r="C689" s="186" t="s">
        <v>363</v>
      </c>
      <c r="D689" s="188" t="s">
        <v>1839</v>
      </c>
      <c r="E689" s="186" t="s">
        <v>383</v>
      </c>
      <c r="F689" s="186" t="s">
        <v>363</v>
      </c>
      <c r="G689" s="188" t="s">
        <v>1082</v>
      </c>
      <c r="H689" s="187" t="str">
        <f>IF(OR(AND('C6'!V145="",'C6'!W145=""),AND('C6'!V371="",'C6'!W371=""),AND('C6'!W145="X",'C6'!W371="X"),OR('C6'!W145="M",'C6'!W371="M")),"",SUM('C6'!V145,'C6'!V371))</f>
        <v/>
      </c>
      <c r="I689" s="187" t="str">
        <f>IF(AND(AND('C6'!W145="X",'C6'!W371="X"),SUM('C6'!V145,'C6'!V371)=0,ISNUMBER('C6'!V597)),"",IF(OR('C6'!W145="M",'C6'!W371="M"),"M",IF(AND('C6'!W145='C6'!W371,OR('C6'!W145="X",'C6'!W145="W",'C6'!W145="Z")),UPPER('C6'!W145),"")))</f>
        <v/>
      </c>
      <c r="J689" s="80" t="s">
        <v>383</v>
      </c>
      <c r="K689" s="187" t="str">
        <f>IF(AND(ISBLANK('C6'!V597),$L$689&lt;&gt;"Z"),"",'C6'!V597)</f>
        <v/>
      </c>
      <c r="L689" s="187" t="str">
        <f>IF(ISBLANK('C6'!W597),"",'C6'!W597)</f>
        <v/>
      </c>
      <c r="M689" s="77" t="str">
        <f t="shared" ref="M689:M752" si="12">IF(AND(ISNUMBER(H689),ISNUMBER(K689)),IF(OR(ROUND(H689,0)&lt;&gt;ROUND(K689,0),I689&lt;&gt;L689),"Check","OK"),IF(OR(AND(H689&lt;&gt;K689,I689&lt;&gt;"Z",L689&lt;&gt;"Z"),I689&lt;&gt;L689),"Check","OK"))</f>
        <v>OK</v>
      </c>
      <c r="N689" s="78"/>
    </row>
    <row r="690" spans="1:14" hidden="1">
      <c r="A690" s="79" t="s">
        <v>2589</v>
      </c>
      <c r="B690" s="185" t="s">
        <v>1840</v>
      </c>
      <c r="C690" s="186" t="s">
        <v>363</v>
      </c>
      <c r="D690" s="188" t="s">
        <v>1841</v>
      </c>
      <c r="E690" s="186" t="s">
        <v>383</v>
      </c>
      <c r="F690" s="186" t="s">
        <v>363</v>
      </c>
      <c r="G690" s="188" t="s">
        <v>1083</v>
      </c>
      <c r="H690" s="187" t="str">
        <f>IF(OR(AND('C6'!V146="",'C6'!W146=""),AND('C6'!V372="",'C6'!W372=""),AND('C6'!W146="X",'C6'!W372="X"),OR('C6'!W146="M",'C6'!W372="M")),"",SUM('C6'!V146,'C6'!V372))</f>
        <v/>
      </c>
      <c r="I690" s="187" t="str">
        <f>IF(AND(AND('C6'!W146="X",'C6'!W372="X"),SUM('C6'!V146,'C6'!V372)=0,ISNUMBER('C6'!V598)),"",IF(OR('C6'!W146="M",'C6'!W372="M"),"M",IF(AND('C6'!W146='C6'!W372,OR('C6'!W146="X",'C6'!W146="W",'C6'!W146="Z")),UPPER('C6'!W146),"")))</f>
        <v/>
      </c>
      <c r="J690" s="80" t="s">
        <v>383</v>
      </c>
      <c r="K690" s="187" t="str">
        <f>IF(AND(ISBLANK('C6'!V598),$L$690&lt;&gt;"Z"),"",'C6'!V598)</f>
        <v/>
      </c>
      <c r="L690" s="187" t="str">
        <f>IF(ISBLANK('C6'!W598),"",'C6'!W598)</f>
        <v/>
      </c>
      <c r="M690" s="77" t="str">
        <f t="shared" si="12"/>
        <v>OK</v>
      </c>
      <c r="N690" s="78"/>
    </row>
    <row r="691" spans="1:14" hidden="1">
      <c r="A691" s="79" t="s">
        <v>2589</v>
      </c>
      <c r="B691" s="185" t="s">
        <v>1842</v>
      </c>
      <c r="C691" s="186" t="s">
        <v>363</v>
      </c>
      <c r="D691" s="188" t="s">
        <v>1843</v>
      </c>
      <c r="E691" s="186" t="s">
        <v>383</v>
      </c>
      <c r="F691" s="186" t="s">
        <v>363</v>
      </c>
      <c r="G691" s="188" t="s">
        <v>1084</v>
      </c>
      <c r="H691" s="187" t="str">
        <f>IF(OR(AND('C6'!V147="",'C6'!W147=""),AND('C6'!V373="",'C6'!W373=""),AND('C6'!W147="X",'C6'!W373="X"),OR('C6'!W147="M",'C6'!W373="M")),"",SUM('C6'!V147,'C6'!V373))</f>
        <v/>
      </c>
      <c r="I691" s="187" t="str">
        <f>IF(AND(AND('C6'!W147="X",'C6'!W373="X"),SUM('C6'!V147,'C6'!V373)=0,ISNUMBER('C6'!V599)),"",IF(OR('C6'!W147="M",'C6'!W373="M"),"M",IF(AND('C6'!W147='C6'!W373,OR('C6'!W147="X",'C6'!W147="W",'C6'!W147="Z")),UPPER('C6'!W147),"")))</f>
        <v/>
      </c>
      <c r="J691" s="80" t="s">
        <v>383</v>
      </c>
      <c r="K691" s="187" t="str">
        <f>IF(AND(ISBLANK('C6'!V599),$L$691&lt;&gt;"Z"),"",'C6'!V599)</f>
        <v/>
      </c>
      <c r="L691" s="187" t="str">
        <f>IF(ISBLANK('C6'!W599),"",'C6'!W599)</f>
        <v/>
      </c>
      <c r="M691" s="77" t="str">
        <f t="shared" si="12"/>
        <v>OK</v>
      </c>
      <c r="N691" s="78"/>
    </row>
    <row r="692" spans="1:14" hidden="1">
      <c r="A692" s="79" t="s">
        <v>2589</v>
      </c>
      <c r="B692" s="185" t="s">
        <v>1844</v>
      </c>
      <c r="C692" s="186" t="s">
        <v>363</v>
      </c>
      <c r="D692" s="188" t="s">
        <v>1845</v>
      </c>
      <c r="E692" s="186" t="s">
        <v>383</v>
      </c>
      <c r="F692" s="186" t="s">
        <v>363</v>
      </c>
      <c r="G692" s="188" t="s">
        <v>1085</v>
      </c>
      <c r="H692" s="187" t="str">
        <f>IF(OR(AND('C6'!V148="",'C6'!W148=""),AND('C6'!V374="",'C6'!W374=""),AND('C6'!W148="X",'C6'!W374="X"),OR('C6'!W148="M",'C6'!W374="M")),"",SUM('C6'!V148,'C6'!V374))</f>
        <v/>
      </c>
      <c r="I692" s="187" t="str">
        <f>IF(AND(AND('C6'!W148="X",'C6'!W374="X"),SUM('C6'!V148,'C6'!V374)=0,ISNUMBER('C6'!V600)),"",IF(OR('C6'!W148="M",'C6'!W374="M"),"M",IF(AND('C6'!W148='C6'!W374,OR('C6'!W148="X",'C6'!W148="W",'C6'!W148="Z")),UPPER('C6'!W148),"")))</f>
        <v/>
      </c>
      <c r="J692" s="80" t="s">
        <v>383</v>
      </c>
      <c r="K692" s="187" t="str">
        <f>IF(AND(ISBLANK('C6'!V600),$L$692&lt;&gt;"Z"),"",'C6'!V600)</f>
        <v/>
      </c>
      <c r="L692" s="187" t="str">
        <f>IF(ISBLANK('C6'!W600),"",'C6'!W600)</f>
        <v/>
      </c>
      <c r="M692" s="77" t="str">
        <f t="shared" si="12"/>
        <v>OK</v>
      </c>
      <c r="N692" s="78"/>
    </row>
    <row r="693" spans="1:14" hidden="1">
      <c r="A693" s="79" t="s">
        <v>2589</v>
      </c>
      <c r="B693" s="185" t="s">
        <v>1846</v>
      </c>
      <c r="C693" s="186" t="s">
        <v>363</v>
      </c>
      <c r="D693" s="188" t="s">
        <v>1847</v>
      </c>
      <c r="E693" s="186" t="s">
        <v>383</v>
      </c>
      <c r="F693" s="186" t="s">
        <v>363</v>
      </c>
      <c r="G693" s="188" t="s">
        <v>1086</v>
      </c>
      <c r="H693" s="187" t="str">
        <f>IF(OR(AND('C6'!V149="",'C6'!W149=""),AND('C6'!V375="",'C6'!W375=""),AND('C6'!W149="X",'C6'!W375="X"),OR('C6'!W149="M",'C6'!W375="M")),"",SUM('C6'!V149,'C6'!V375))</f>
        <v/>
      </c>
      <c r="I693" s="187" t="str">
        <f>IF(AND(AND('C6'!W149="X",'C6'!W375="X"),SUM('C6'!V149,'C6'!V375)=0,ISNUMBER('C6'!V601)),"",IF(OR('C6'!W149="M",'C6'!W375="M"),"M",IF(AND('C6'!W149='C6'!W375,OR('C6'!W149="X",'C6'!W149="W",'C6'!W149="Z")),UPPER('C6'!W149),"")))</f>
        <v/>
      </c>
      <c r="J693" s="80" t="s">
        <v>383</v>
      </c>
      <c r="K693" s="187" t="str">
        <f>IF(AND(ISBLANK('C6'!V601),$L$693&lt;&gt;"Z"),"",'C6'!V601)</f>
        <v/>
      </c>
      <c r="L693" s="187" t="str">
        <f>IF(ISBLANK('C6'!W601),"",'C6'!W601)</f>
        <v/>
      </c>
      <c r="M693" s="77" t="str">
        <f t="shared" si="12"/>
        <v>OK</v>
      </c>
      <c r="N693" s="78"/>
    </row>
    <row r="694" spans="1:14" hidden="1">
      <c r="A694" s="79" t="s">
        <v>2589</v>
      </c>
      <c r="B694" s="185" t="s">
        <v>1848</v>
      </c>
      <c r="C694" s="186" t="s">
        <v>363</v>
      </c>
      <c r="D694" s="188" t="s">
        <v>1849</v>
      </c>
      <c r="E694" s="186" t="s">
        <v>383</v>
      </c>
      <c r="F694" s="186" t="s">
        <v>363</v>
      </c>
      <c r="G694" s="188" t="s">
        <v>1087</v>
      </c>
      <c r="H694" s="187" t="str">
        <f>IF(OR(AND('C6'!V150="",'C6'!W150=""),AND('C6'!V376="",'C6'!W376=""),AND('C6'!W150="X",'C6'!W376="X"),OR('C6'!W150="M",'C6'!W376="M")),"",SUM('C6'!V150,'C6'!V376))</f>
        <v/>
      </c>
      <c r="I694" s="187" t="str">
        <f>IF(AND(AND('C6'!W150="X",'C6'!W376="X"),SUM('C6'!V150,'C6'!V376)=0,ISNUMBER('C6'!V602)),"",IF(OR('C6'!W150="M",'C6'!W376="M"),"M",IF(AND('C6'!W150='C6'!W376,OR('C6'!W150="X",'C6'!W150="W",'C6'!W150="Z")),UPPER('C6'!W150),"")))</f>
        <v/>
      </c>
      <c r="J694" s="80" t="s">
        <v>383</v>
      </c>
      <c r="K694" s="187" t="str">
        <f>IF(AND(ISBLANK('C6'!V602),$L$694&lt;&gt;"Z"),"",'C6'!V602)</f>
        <v/>
      </c>
      <c r="L694" s="187" t="str">
        <f>IF(ISBLANK('C6'!W602),"",'C6'!W602)</f>
        <v/>
      </c>
      <c r="M694" s="77" t="str">
        <f t="shared" si="12"/>
        <v>OK</v>
      </c>
      <c r="N694" s="78"/>
    </row>
    <row r="695" spans="1:14" hidden="1">
      <c r="A695" s="79" t="s">
        <v>2589</v>
      </c>
      <c r="B695" s="185" t="s">
        <v>1850</v>
      </c>
      <c r="C695" s="186" t="s">
        <v>363</v>
      </c>
      <c r="D695" s="188" t="s">
        <v>1851</v>
      </c>
      <c r="E695" s="186" t="s">
        <v>383</v>
      </c>
      <c r="F695" s="186" t="s">
        <v>363</v>
      </c>
      <c r="G695" s="188" t="s">
        <v>1088</v>
      </c>
      <c r="H695" s="187" t="str">
        <f>IF(OR(AND('C6'!V151="",'C6'!W151=""),AND('C6'!V377="",'C6'!W377=""),AND('C6'!W151="X",'C6'!W377="X"),OR('C6'!W151="M",'C6'!W377="M")),"",SUM('C6'!V151,'C6'!V377))</f>
        <v/>
      </c>
      <c r="I695" s="187" t="str">
        <f>IF(AND(AND('C6'!W151="X",'C6'!W377="X"),SUM('C6'!V151,'C6'!V377)=0,ISNUMBER('C6'!V603)),"",IF(OR('C6'!W151="M",'C6'!W377="M"),"M",IF(AND('C6'!W151='C6'!W377,OR('C6'!W151="X",'C6'!W151="W",'C6'!W151="Z")),UPPER('C6'!W151),"")))</f>
        <v/>
      </c>
      <c r="J695" s="80" t="s">
        <v>383</v>
      </c>
      <c r="K695" s="187" t="str">
        <f>IF(AND(ISBLANK('C6'!V603),$L$695&lt;&gt;"Z"),"",'C6'!V603)</f>
        <v/>
      </c>
      <c r="L695" s="187" t="str">
        <f>IF(ISBLANK('C6'!W603),"",'C6'!W603)</f>
        <v/>
      </c>
      <c r="M695" s="77" t="str">
        <f t="shared" si="12"/>
        <v>OK</v>
      </c>
      <c r="N695" s="78"/>
    </row>
    <row r="696" spans="1:14" hidden="1">
      <c r="A696" s="79" t="s">
        <v>2589</v>
      </c>
      <c r="B696" s="185" t="s">
        <v>1852</v>
      </c>
      <c r="C696" s="186" t="s">
        <v>363</v>
      </c>
      <c r="D696" s="188" t="s">
        <v>1853</v>
      </c>
      <c r="E696" s="186" t="s">
        <v>383</v>
      </c>
      <c r="F696" s="186" t="s">
        <v>363</v>
      </c>
      <c r="G696" s="188" t="s">
        <v>1089</v>
      </c>
      <c r="H696" s="187" t="str">
        <f>IF(OR(AND('C6'!V152="",'C6'!W152=""),AND('C6'!V378="",'C6'!W378=""),AND('C6'!W152="X",'C6'!W378="X"),OR('C6'!W152="M",'C6'!W378="M")),"",SUM('C6'!V152,'C6'!V378))</f>
        <v/>
      </c>
      <c r="I696" s="187" t="str">
        <f>IF(AND(AND('C6'!W152="X",'C6'!W378="X"),SUM('C6'!V152,'C6'!V378)=0,ISNUMBER('C6'!V604)),"",IF(OR('C6'!W152="M",'C6'!W378="M"),"M",IF(AND('C6'!W152='C6'!W378,OR('C6'!W152="X",'C6'!W152="W",'C6'!W152="Z")),UPPER('C6'!W152),"")))</f>
        <v/>
      </c>
      <c r="J696" s="80" t="s">
        <v>383</v>
      </c>
      <c r="K696" s="187" t="str">
        <f>IF(AND(ISBLANK('C6'!V604),$L$696&lt;&gt;"Z"),"",'C6'!V604)</f>
        <v/>
      </c>
      <c r="L696" s="187" t="str">
        <f>IF(ISBLANK('C6'!W604),"",'C6'!W604)</f>
        <v/>
      </c>
      <c r="M696" s="77" t="str">
        <f t="shared" si="12"/>
        <v>OK</v>
      </c>
      <c r="N696" s="78"/>
    </row>
    <row r="697" spans="1:14" hidden="1">
      <c r="A697" s="79" t="s">
        <v>2589</v>
      </c>
      <c r="B697" s="185" t="s">
        <v>1854</v>
      </c>
      <c r="C697" s="186" t="s">
        <v>363</v>
      </c>
      <c r="D697" s="188" t="s">
        <v>1855</v>
      </c>
      <c r="E697" s="186" t="s">
        <v>383</v>
      </c>
      <c r="F697" s="186" t="s">
        <v>363</v>
      </c>
      <c r="G697" s="188" t="s">
        <v>1090</v>
      </c>
      <c r="H697" s="187" t="str">
        <f>IF(OR(AND('C6'!V153="",'C6'!W153=""),AND('C6'!V379="",'C6'!W379=""),AND('C6'!W153="X",'C6'!W379="X"),OR('C6'!W153="M",'C6'!W379="M")),"",SUM('C6'!V153,'C6'!V379))</f>
        <v/>
      </c>
      <c r="I697" s="187" t="str">
        <f>IF(AND(AND('C6'!W153="X",'C6'!W379="X"),SUM('C6'!V153,'C6'!V379)=0,ISNUMBER('C6'!V605)),"",IF(OR('C6'!W153="M",'C6'!W379="M"),"M",IF(AND('C6'!W153='C6'!W379,OR('C6'!W153="X",'C6'!W153="W",'C6'!W153="Z")),UPPER('C6'!W153),"")))</f>
        <v/>
      </c>
      <c r="J697" s="80" t="s">
        <v>383</v>
      </c>
      <c r="K697" s="187" t="str">
        <f>IF(AND(ISBLANK('C6'!V605),$L$697&lt;&gt;"Z"),"",'C6'!V605)</f>
        <v/>
      </c>
      <c r="L697" s="187" t="str">
        <f>IF(ISBLANK('C6'!W605),"",'C6'!W605)</f>
        <v/>
      </c>
      <c r="M697" s="77" t="str">
        <f t="shared" si="12"/>
        <v>OK</v>
      </c>
      <c r="N697" s="78"/>
    </row>
    <row r="698" spans="1:14" hidden="1">
      <c r="A698" s="79" t="s">
        <v>2589</v>
      </c>
      <c r="B698" s="185" t="s">
        <v>1856</v>
      </c>
      <c r="C698" s="186" t="s">
        <v>363</v>
      </c>
      <c r="D698" s="188" t="s">
        <v>1857</v>
      </c>
      <c r="E698" s="186" t="s">
        <v>383</v>
      </c>
      <c r="F698" s="186" t="s">
        <v>363</v>
      </c>
      <c r="G698" s="188" t="s">
        <v>1091</v>
      </c>
      <c r="H698" s="187" t="str">
        <f>IF(OR(AND('C6'!V154="",'C6'!W154=""),AND('C6'!V380="",'C6'!W380=""),AND('C6'!W154="X",'C6'!W380="X"),OR('C6'!W154="M",'C6'!W380="M")),"",SUM('C6'!V154,'C6'!V380))</f>
        <v/>
      </c>
      <c r="I698" s="187" t="str">
        <f>IF(AND(AND('C6'!W154="X",'C6'!W380="X"),SUM('C6'!V154,'C6'!V380)=0,ISNUMBER('C6'!V606)),"",IF(OR('C6'!W154="M",'C6'!W380="M"),"M",IF(AND('C6'!W154='C6'!W380,OR('C6'!W154="X",'C6'!W154="W",'C6'!W154="Z")),UPPER('C6'!W154),"")))</f>
        <v/>
      </c>
      <c r="J698" s="80" t="s">
        <v>383</v>
      </c>
      <c r="K698" s="187" t="str">
        <f>IF(AND(ISBLANK('C6'!V606),$L$698&lt;&gt;"Z"),"",'C6'!V606)</f>
        <v/>
      </c>
      <c r="L698" s="187" t="str">
        <f>IF(ISBLANK('C6'!W606),"",'C6'!W606)</f>
        <v/>
      </c>
      <c r="M698" s="77" t="str">
        <f t="shared" si="12"/>
        <v>OK</v>
      </c>
      <c r="N698" s="78"/>
    </row>
    <row r="699" spans="1:14" hidden="1">
      <c r="A699" s="79" t="s">
        <v>2589</v>
      </c>
      <c r="B699" s="185" t="s">
        <v>1858</v>
      </c>
      <c r="C699" s="186" t="s">
        <v>363</v>
      </c>
      <c r="D699" s="188" t="s">
        <v>1859</v>
      </c>
      <c r="E699" s="186" t="s">
        <v>383</v>
      </c>
      <c r="F699" s="186" t="s">
        <v>363</v>
      </c>
      <c r="G699" s="188" t="s">
        <v>1092</v>
      </c>
      <c r="H699" s="187" t="str">
        <f>IF(OR(AND('C6'!V155="",'C6'!W155=""),AND('C6'!V381="",'C6'!W381=""),AND('C6'!W155="X",'C6'!W381="X"),OR('C6'!W155="M",'C6'!W381="M")),"",SUM('C6'!V155,'C6'!V381))</f>
        <v/>
      </c>
      <c r="I699" s="187" t="str">
        <f>IF(AND(AND('C6'!W155="X",'C6'!W381="X"),SUM('C6'!V155,'C6'!V381)=0,ISNUMBER('C6'!V607)),"",IF(OR('C6'!W155="M",'C6'!W381="M"),"M",IF(AND('C6'!W155='C6'!W381,OR('C6'!W155="X",'C6'!W155="W",'C6'!W155="Z")),UPPER('C6'!W155),"")))</f>
        <v/>
      </c>
      <c r="J699" s="80" t="s">
        <v>383</v>
      </c>
      <c r="K699" s="187" t="str">
        <f>IF(AND(ISBLANK('C6'!V607),$L$699&lt;&gt;"Z"),"",'C6'!V607)</f>
        <v/>
      </c>
      <c r="L699" s="187" t="str">
        <f>IF(ISBLANK('C6'!W607),"",'C6'!W607)</f>
        <v/>
      </c>
      <c r="M699" s="77" t="str">
        <f t="shared" si="12"/>
        <v>OK</v>
      </c>
      <c r="N699" s="78"/>
    </row>
    <row r="700" spans="1:14" hidden="1">
      <c r="A700" s="79" t="s">
        <v>2589</v>
      </c>
      <c r="B700" s="185" t="s">
        <v>1860</v>
      </c>
      <c r="C700" s="186" t="s">
        <v>363</v>
      </c>
      <c r="D700" s="188" t="s">
        <v>1861</v>
      </c>
      <c r="E700" s="186" t="s">
        <v>383</v>
      </c>
      <c r="F700" s="186" t="s">
        <v>363</v>
      </c>
      <c r="G700" s="188" t="s">
        <v>1093</v>
      </c>
      <c r="H700" s="187" t="str">
        <f>IF(OR(AND('C6'!V156="",'C6'!W156=""),AND('C6'!V382="",'C6'!W382=""),AND('C6'!W156="X",'C6'!W382="X"),OR('C6'!W156="M",'C6'!W382="M")),"",SUM('C6'!V156,'C6'!V382))</f>
        <v/>
      </c>
      <c r="I700" s="187" t="str">
        <f>IF(AND(AND('C6'!W156="X",'C6'!W382="X"),SUM('C6'!V156,'C6'!V382)=0,ISNUMBER('C6'!V608)),"",IF(OR('C6'!W156="M",'C6'!W382="M"),"M",IF(AND('C6'!W156='C6'!W382,OR('C6'!W156="X",'C6'!W156="W",'C6'!W156="Z")),UPPER('C6'!W156),"")))</f>
        <v/>
      </c>
      <c r="J700" s="80" t="s">
        <v>383</v>
      </c>
      <c r="K700" s="187" t="str">
        <f>IF(AND(ISBLANK('C6'!V608),$L$700&lt;&gt;"Z"),"",'C6'!V608)</f>
        <v/>
      </c>
      <c r="L700" s="187" t="str">
        <f>IF(ISBLANK('C6'!W608),"",'C6'!W608)</f>
        <v/>
      </c>
      <c r="M700" s="77" t="str">
        <f t="shared" si="12"/>
        <v>OK</v>
      </c>
      <c r="N700" s="78"/>
    </row>
    <row r="701" spans="1:14" hidden="1">
      <c r="A701" s="79" t="s">
        <v>2589</v>
      </c>
      <c r="B701" s="185" t="s">
        <v>1862</v>
      </c>
      <c r="C701" s="186" t="s">
        <v>363</v>
      </c>
      <c r="D701" s="188" t="s">
        <v>1863</v>
      </c>
      <c r="E701" s="186" t="s">
        <v>383</v>
      </c>
      <c r="F701" s="186" t="s">
        <v>363</v>
      </c>
      <c r="G701" s="188" t="s">
        <v>1094</v>
      </c>
      <c r="H701" s="187" t="str">
        <f>IF(OR(AND('C6'!V157="",'C6'!W157=""),AND('C6'!V383="",'C6'!W383=""),AND('C6'!W157="X",'C6'!W383="X"),OR('C6'!W157="M",'C6'!W383="M")),"",SUM('C6'!V157,'C6'!V383))</f>
        <v/>
      </c>
      <c r="I701" s="187" t="str">
        <f>IF(AND(AND('C6'!W157="X",'C6'!W383="X"),SUM('C6'!V157,'C6'!V383)=0,ISNUMBER('C6'!V609)),"",IF(OR('C6'!W157="M",'C6'!W383="M"),"M",IF(AND('C6'!W157='C6'!W383,OR('C6'!W157="X",'C6'!W157="W",'C6'!W157="Z")),UPPER('C6'!W157),"")))</f>
        <v/>
      </c>
      <c r="J701" s="80" t="s">
        <v>383</v>
      </c>
      <c r="K701" s="187" t="str">
        <f>IF(AND(ISBLANK('C6'!V609),$L$701&lt;&gt;"Z"),"",'C6'!V609)</f>
        <v/>
      </c>
      <c r="L701" s="187" t="str">
        <f>IF(ISBLANK('C6'!W609),"",'C6'!W609)</f>
        <v/>
      </c>
      <c r="M701" s="77" t="str">
        <f t="shared" si="12"/>
        <v>OK</v>
      </c>
      <c r="N701" s="78"/>
    </row>
    <row r="702" spans="1:14" hidden="1">
      <c r="A702" s="79" t="s">
        <v>2589</v>
      </c>
      <c r="B702" s="185" t="s">
        <v>1864</v>
      </c>
      <c r="C702" s="186" t="s">
        <v>363</v>
      </c>
      <c r="D702" s="188" t="s">
        <v>1865</v>
      </c>
      <c r="E702" s="186" t="s">
        <v>383</v>
      </c>
      <c r="F702" s="186" t="s">
        <v>363</v>
      </c>
      <c r="G702" s="188" t="s">
        <v>1095</v>
      </c>
      <c r="H702" s="187" t="str">
        <f>IF(OR(AND('C6'!V158="",'C6'!W158=""),AND('C6'!V384="",'C6'!W384=""),AND('C6'!W158="X",'C6'!W384="X"),OR('C6'!W158="M",'C6'!W384="M")),"",SUM('C6'!V158,'C6'!V384))</f>
        <v/>
      </c>
      <c r="I702" s="187" t="str">
        <f>IF(AND(AND('C6'!W158="X",'C6'!W384="X"),SUM('C6'!V158,'C6'!V384)=0,ISNUMBER('C6'!V610)),"",IF(OR('C6'!W158="M",'C6'!W384="M"),"M",IF(AND('C6'!W158='C6'!W384,OR('C6'!W158="X",'C6'!W158="W",'C6'!W158="Z")),UPPER('C6'!W158),"")))</f>
        <v/>
      </c>
      <c r="J702" s="80" t="s">
        <v>383</v>
      </c>
      <c r="K702" s="187" t="str">
        <f>IF(AND(ISBLANK('C6'!V610),$L$702&lt;&gt;"Z"),"",'C6'!V610)</f>
        <v/>
      </c>
      <c r="L702" s="187" t="str">
        <f>IF(ISBLANK('C6'!W610),"",'C6'!W610)</f>
        <v/>
      </c>
      <c r="M702" s="77" t="str">
        <f t="shared" si="12"/>
        <v>OK</v>
      </c>
      <c r="N702" s="78"/>
    </row>
    <row r="703" spans="1:14" hidden="1">
      <c r="A703" s="79" t="s">
        <v>2589</v>
      </c>
      <c r="B703" s="185" t="s">
        <v>1866</v>
      </c>
      <c r="C703" s="186" t="s">
        <v>363</v>
      </c>
      <c r="D703" s="188" t="s">
        <v>1867</v>
      </c>
      <c r="E703" s="186" t="s">
        <v>383</v>
      </c>
      <c r="F703" s="186" t="s">
        <v>363</v>
      </c>
      <c r="G703" s="188" t="s">
        <v>1096</v>
      </c>
      <c r="H703" s="187" t="str">
        <f>IF(OR(AND('C6'!V159="",'C6'!W159=""),AND('C6'!V385="",'C6'!W385=""),AND('C6'!W159="X",'C6'!W385="X"),OR('C6'!W159="M",'C6'!W385="M")),"",SUM('C6'!V159,'C6'!V385))</f>
        <v/>
      </c>
      <c r="I703" s="187" t="str">
        <f>IF(AND(AND('C6'!W159="X",'C6'!W385="X"),SUM('C6'!V159,'C6'!V385)=0,ISNUMBER('C6'!V611)),"",IF(OR('C6'!W159="M",'C6'!W385="M"),"M",IF(AND('C6'!W159='C6'!W385,OR('C6'!W159="X",'C6'!W159="W",'C6'!W159="Z")),UPPER('C6'!W159),"")))</f>
        <v/>
      </c>
      <c r="J703" s="80" t="s">
        <v>383</v>
      </c>
      <c r="K703" s="187" t="str">
        <f>IF(AND(ISBLANK('C6'!V611),$L$703&lt;&gt;"Z"),"",'C6'!V611)</f>
        <v/>
      </c>
      <c r="L703" s="187" t="str">
        <f>IF(ISBLANK('C6'!W611),"",'C6'!W611)</f>
        <v/>
      </c>
      <c r="M703" s="77" t="str">
        <f t="shared" si="12"/>
        <v>OK</v>
      </c>
      <c r="N703" s="78"/>
    </row>
    <row r="704" spans="1:14" hidden="1">
      <c r="A704" s="79" t="s">
        <v>2589</v>
      </c>
      <c r="B704" s="185" t="s">
        <v>1868</v>
      </c>
      <c r="C704" s="186" t="s">
        <v>363</v>
      </c>
      <c r="D704" s="188" t="s">
        <v>1869</v>
      </c>
      <c r="E704" s="186" t="s">
        <v>383</v>
      </c>
      <c r="F704" s="186" t="s">
        <v>363</v>
      </c>
      <c r="G704" s="188" t="s">
        <v>1097</v>
      </c>
      <c r="H704" s="187" t="str">
        <f>IF(OR(AND('C6'!V160="",'C6'!W160=""),AND('C6'!V386="",'C6'!W386=""),AND('C6'!W160="X",'C6'!W386="X"),OR('C6'!W160="M",'C6'!W386="M")),"",SUM('C6'!V160,'C6'!V386))</f>
        <v/>
      </c>
      <c r="I704" s="187" t="str">
        <f>IF(AND(AND('C6'!W160="X",'C6'!W386="X"),SUM('C6'!V160,'C6'!V386)=0,ISNUMBER('C6'!V612)),"",IF(OR('C6'!W160="M",'C6'!W386="M"),"M",IF(AND('C6'!W160='C6'!W386,OR('C6'!W160="X",'C6'!W160="W",'C6'!W160="Z")),UPPER('C6'!W160),"")))</f>
        <v/>
      </c>
      <c r="J704" s="80" t="s">
        <v>383</v>
      </c>
      <c r="K704" s="187" t="str">
        <f>IF(AND(ISBLANK('C6'!V612),$L$704&lt;&gt;"Z"),"",'C6'!V612)</f>
        <v/>
      </c>
      <c r="L704" s="187" t="str">
        <f>IF(ISBLANK('C6'!W612),"",'C6'!W612)</f>
        <v/>
      </c>
      <c r="M704" s="77" t="str">
        <f t="shared" si="12"/>
        <v>OK</v>
      </c>
      <c r="N704" s="78"/>
    </row>
    <row r="705" spans="1:14" hidden="1">
      <c r="A705" s="79" t="s">
        <v>2589</v>
      </c>
      <c r="B705" s="185" t="s">
        <v>1870</v>
      </c>
      <c r="C705" s="186" t="s">
        <v>363</v>
      </c>
      <c r="D705" s="188" t="s">
        <v>1871</v>
      </c>
      <c r="E705" s="186" t="s">
        <v>383</v>
      </c>
      <c r="F705" s="186" t="s">
        <v>363</v>
      </c>
      <c r="G705" s="188" t="s">
        <v>1098</v>
      </c>
      <c r="H705" s="187" t="str">
        <f>IF(OR(AND('C6'!V161="",'C6'!W161=""),AND('C6'!V387="",'C6'!W387=""),AND('C6'!W161="X",'C6'!W387="X"),OR('C6'!W161="M",'C6'!W387="M")),"",SUM('C6'!V161,'C6'!V387))</f>
        <v/>
      </c>
      <c r="I705" s="187" t="str">
        <f>IF(AND(AND('C6'!W161="X",'C6'!W387="X"),SUM('C6'!V161,'C6'!V387)=0,ISNUMBER('C6'!V613)),"",IF(OR('C6'!W161="M",'C6'!W387="M"),"M",IF(AND('C6'!W161='C6'!W387,OR('C6'!W161="X",'C6'!W161="W",'C6'!W161="Z")),UPPER('C6'!W161),"")))</f>
        <v/>
      </c>
      <c r="J705" s="80" t="s">
        <v>383</v>
      </c>
      <c r="K705" s="187" t="str">
        <f>IF(AND(ISBLANK('C6'!V613),$L$705&lt;&gt;"Z"),"",'C6'!V613)</f>
        <v/>
      </c>
      <c r="L705" s="187" t="str">
        <f>IF(ISBLANK('C6'!W613),"",'C6'!W613)</f>
        <v/>
      </c>
      <c r="M705" s="77" t="str">
        <f t="shared" si="12"/>
        <v>OK</v>
      </c>
      <c r="N705" s="78"/>
    </row>
    <row r="706" spans="1:14" hidden="1">
      <c r="A706" s="79" t="s">
        <v>2589</v>
      </c>
      <c r="B706" s="185" t="s">
        <v>1872</v>
      </c>
      <c r="C706" s="186" t="s">
        <v>363</v>
      </c>
      <c r="D706" s="188" t="s">
        <v>1873</v>
      </c>
      <c r="E706" s="186" t="s">
        <v>383</v>
      </c>
      <c r="F706" s="186" t="s">
        <v>363</v>
      </c>
      <c r="G706" s="188" t="s">
        <v>1099</v>
      </c>
      <c r="H706" s="187" t="str">
        <f>IF(OR(AND('C6'!V162="",'C6'!W162=""),AND('C6'!V388="",'C6'!W388=""),AND('C6'!W162="X",'C6'!W388="X"),OR('C6'!W162="M",'C6'!W388="M")),"",SUM('C6'!V162,'C6'!V388))</f>
        <v/>
      </c>
      <c r="I706" s="187" t="str">
        <f>IF(AND(AND('C6'!W162="X",'C6'!W388="X"),SUM('C6'!V162,'C6'!V388)=0,ISNUMBER('C6'!V614)),"",IF(OR('C6'!W162="M",'C6'!W388="M"),"M",IF(AND('C6'!W162='C6'!W388,OR('C6'!W162="X",'C6'!W162="W",'C6'!W162="Z")),UPPER('C6'!W162),"")))</f>
        <v/>
      </c>
      <c r="J706" s="80" t="s">
        <v>383</v>
      </c>
      <c r="K706" s="187" t="str">
        <f>IF(AND(ISBLANK('C6'!V614),$L$706&lt;&gt;"Z"),"",'C6'!V614)</f>
        <v/>
      </c>
      <c r="L706" s="187" t="str">
        <f>IF(ISBLANK('C6'!W614),"",'C6'!W614)</f>
        <v/>
      </c>
      <c r="M706" s="77" t="str">
        <f t="shared" si="12"/>
        <v>OK</v>
      </c>
      <c r="N706" s="78"/>
    </row>
    <row r="707" spans="1:14" hidden="1">
      <c r="A707" s="79" t="s">
        <v>2589</v>
      </c>
      <c r="B707" s="185" t="s">
        <v>1874</v>
      </c>
      <c r="C707" s="186" t="s">
        <v>363</v>
      </c>
      <c r="D707" s="188" t="s">
        <v>1875</v>
      </c>
      <c r="E707" s="186" t="s">
        <v>383</v>
      </c>
      <c r="F707" s="186" t="s">
        <v>363</v>
      </c>
      <c r="G707" s="188" t="s">
        <v>1100</v>
      </c>
      <c r="H707" s="187" t="str">
        <f>IF(OR(AND('C6'!V163="",'C6'!W163=""),AND('C6'!V389="",'C6'!W389=""),AND('C6'!W163="X",'C6'!W389="X"),OR('C6'!W163="M",'C6'!W389="M")),"",SUM('C6'!V163,'C6'!V389))</f>
        <v/>
      </c>
      <c r="I707" s="187" t="str">
        <f>IF(AND(AND('C6'!W163="X",'C6'!W389="X"),SUM('C6'!V163,'C6'!V389)=0,ISNUMBER('C6'!V615)),"",IF(OR('C6'!W163="M",'C6'!W389="M"),"M",IF(AND('C6'!W163='C6'!W389,OR('C6'!W163="X",'C6'!W163="W",'C6'!W163="Z")),UPPER('C6'!W163),"")))</f>
        <v/>
      </c>
      <c r="J707" s="80" t="s">
        <v>383</v>
      </c>
      <c r="K707" s="187" t="str">
        <f>IF(AND(ISBLANK('C6'!V615),$L$707&lt;&gt;"Z"),"",'C6'!V615)</f>
        <v/>
      </c>
      <c r="L707" s="187" t="str">
        <f>IF(ISBLANK('C6'!W615),"",'C6'!W615)</f>
        <v/>
      </c>
      <c r="M707" s="77" t="str">
        <f t="shared" si="12"/>
        <v>OK</v>
      </c>
      <c r="N707" s="78"/>
    </row>
    <row r="708" spans="1:14" hidden="1">
      <c r="A708" s="79" t="s">
        <v>2589</v>
      </c>
      <c r="B708" s="185" t="s">
        <v>1876</v>
      </c>
      <c r="C708" s="186" t="s">
        <v>363</v>
      </c>
      <c r="D708" s="188" t="s">
        <v>1877</v>
      </c>
      <c r="E708" s="186" t="s">
        <v>383</v>
      </c>
      <c r="F708" s="186" t="s">
        <v>363</v>
      </c>
      <c r="G708" s="188" t="s">
        <v>1101</v>
      </c>
      <c r="H708" s="187" t="str">
        <f>IF(OR(AND('C6'!V164="",'C6'!W164=""),AND('C6'!V390="",'C6'!W390=""),AND('C6'!W164="X",'C6'!W390="X"),OR('C6'!W164="M",'C6'!W390="M")),"",SUM('C6'!V164,'C6'!V390))</f>
        <v/>
      </c>
      <c r="I708" s="187" t="str">
        <f>IF(AND(AND('C6'!W164="X",'C6'!W390="X"),SUM('C6'!V164,'C6'!V390)=0,ISNUMBER('C6'!V616)),"",IF(OR('C6'!W164="M",'C6'!W390="M"),"M",IF(AND('C6'!W164='C6'!W390,OR('C6'!W164="X",'C6'!W164="W",'C6'!W164="Z")),UPPER('C6'!W164),"")))</f>
        <v/>
      </c>
      <c r="J708" s="80" t="s">
        <v>383</v>
      </c>
      <c r="K708" s="187" t="str">
        <f>IF(AND(ISBLANK('C6'!V616),$L$708&lt;&gt;"Z"),"",'C6'!V616)</f>
        <v/>
      </c>
      <c r="L708" s="187" t="str">
        <f>IF(ISBLANK('C6'!W616),"",'C6'!W616)</f>
        <v/>
      </c>
      <c r="M708" s="77" t="str">
        <f t="shared" si="12"/>
        <v>OK</v>
      </c>
      <c r="N708" s="78"/>
    </row>
    <row r="709" spans="1:14" hidden="1">
      <c r="A709" s="79" t="s">
        <v>2589</v>
      </c>
      <c r="B709" s="185" t="s">
        <v>1878</v>
      </c>
      <c r="C709" s="186" t="s">
        <v>363</v>
      </c>
      <c r="D709" s="188" t="s">
        <v>1879</v>
      </c>
      <c r="E709" s="186" t="s">
        <v>383</v>
      </c>
      <c r="F709" s="186" t="s">
        <v>363</v>
      </c>
      <c r="G709" s="188" t="s">
        <v>1102</v>
      </c>
      <c r="H709" s="187" t="str">
        <f>IF(OR(AND('C6'!V165="",'C6'!W165=""),AND('C6'!V391="",'C6'!W391=""),AND('C6'!W165="X",'C6'!W391="X"),OR('C6'!W165="M",'C6'!W391="M")),"",SUM('C6'!V165,'C6'!V391))</f>
        <v/>
      </c>
      <c r="I709" s="187" t="str">
        <f>IF(AND(AND('C6'!W165="X",'C6'!W391="X"),SUM('C6'!V165,'C6'!V391)=0,ISNUMBER('C6'!V617)),"",IF(OR('C6'!W165="M",'C6'!W391="M"),"M",IF(AND('C6'!W165='C6'!W391,OR('C6'!W165="X",'C6'!W165="W",'C6'!W165="Z")),UPPER('C6'!W165),"")))</f>
        <v/>
      </c>
      <c r="J709" s="80" t="s">
        <v>383</v>
      </c>
      <c r="K709" s="187" t="str">
        <f>IF(AND(ISBLANK('C6'!V617),$L$709&lt;&gt;"Z"),"",'C6'!V617)</f>
        <v/>
      </c>
      <c r="L709" s="187" t="str">
        <f>IF(ISBLANK('C6'!W617),"",'C6'!W617)</f>
        <v/>
      </c>
      <c r="M709" s="77" t="str">
        <f t="shared" si="12"/>
        <v>OK</v>
      </c>
      <c r="N709" s="78"/>
    </row>
    <row r="710" spans="1:14" hidden="1">
      <c r="A710" s="79" t="s">
        <v>2589</v>
      </c>
      <c r="B710" s="185" t="s">
        <v>1880</v>
      </c>
      <c r="C710" s="186" t="s">
        <v>363</v>
      </c>
      <c r="D710" s="188" t="s">
        <v>1881</v>
      </c>
      <c r="E710" s="186" t="s">
        <v>383</v>
      </c>
      <c r="F710" s="186" t="s">
        <v>363</v>
      </c>
      <c r="G710" s="188" t="s">
        <v>1103</v>
      </c>
      <c r="H710" s="187" t="str">
        <f>IF(OR(AND('C6'!V166="",'C6'!W166=""),AND('C6'!V392="",'C6'!W392=""),AND('C6'!W166="X",'C6'!W392="X"),OR('C6'!W166="M",'C6'!W392="M")),"",SUM('C6'!V166,'C6'!V392))</f>
        <v/>
      </c>
      <c r="I710" s="187" t="str">
        <f>IF(AND(AND('C6'!W166="X",'C6'!W392="X"),SUM('C6'!V166,'C6'!V392)=0,ISNUMBER('C6'!V618)),"",IF(OR('C6'!W166="M",'C6'!W392="M"),"M",IF(AND('C6'!W166='C6'!W392,OR('C6'!W166="X",'C6'!W166="W",'C6'!W166="Z")),UPPER('C6'!W166),"")))</f>
        <v/>
      </c>
      <c r="J710" s="80" t="s">
        <v>383</v>
      </c>
      <c r="K710" s="187" t="str">
        <f>IF(AND(ISBLANK('C6'!V618),$L$710&lt;&gt;"Z"),"",'C6'!V618)</f>
        <v/>
      </c>
      <c r="L710" s="187" t="str">
        <f>IF(ISBLANK('C6'!W618),"",'C6'!W618)</f>
        <v/>
      </c>
      <c r="M710" s="77" t="str">
        <f t="shared" si="12"/>
        <v>OK</v>
      </c>
      <c r="N710" s="78"/>
    </row>
    <row r="711" spans="1:14" hidden="1">
      <c r="A711" s="79" t="s">
        <v>2589</v>
      </c>
      <c r="B711" s="185" t="s">
        <v>1882</v>
      </c>
      <c r="C711" s="186" t="s">
        <v>363</v>
      </c>
      <c r="D711" s="188" t="s">
        <v>1883</v>
      </c>
      <c r="E711" s="186" t="s">
        <v>383</v>
      </c>
      <c r="F711" s="186" t="s">
        <v>363</v>
      </c>
      <c r="G711" s="188" t="s">
        <v>1104</v>
      </c>
      <c r="H711" s="187" t="str">
        <f>IF(OR(AND('C6'!V167="",'C6'!W167=""),AND('C6'!V393="",'C6'!W393=""),AND('C6'!W167="X",'C6'!W393="X"),OR('C6'!W167="M",'C6'!W393="M")),"",SUM('C6'!V167,'C6'!V393))</f>
        <v/>
      </c>
      <c r="I711" s="187" t="str">
        <f>IF(AND(AND('C6'!W167="X",'C6'!W393="X"),SUM('C6'!V167,'C6'!V393)=0,ISNUMBER('C6'!V619)),"",IF(OR('C6'!W167="M",'C6'!W393="M"),"M",IF(AND('C6'!W167='C6'!W393,OR('C6'!W167="X",'C6'!W167="W",'C6'!W167="Z")),UPPER('C6'!W167),"")))</f>
        <v/>
      </c>
      <c r="J711" s="80" t="s">
        <v>383</v>
      </c>
      <c r="K711" s="187" t="str">
        <f>IF(AND(ISBLANK('C6'!V619),$L$711&lt;&gt;"Z"),"",'C6'!V619)</f>
        <v/>
      </c>
      <c r="L711" s="187" t="str">
        <f>IF(ISBLANK('C6'!W619),"",'C6'!W619)</f>
        <v/>
      </c>
      <c r="M711" s="77" t="str">
        <f t="shared" si="12"/>
        <v>OK</v>
      </c>
      <c r="N711" s="78"/>
    </row>
    <row r="712" spans="1:14" hidden="1">
      <c r="A712" s="79" t="s">
        <v>2589</v>
      </c>
      <c r="B712" s="185" t="s">
        <v>1884</v>
      </c>
      <c r="C712" s="186" t="s">
        <v>363</v>
      </c>
      <c r="D712" s="188" t="s">
        <v>1885</v>
      </c>
      <c r="E712" s="186" t="s">
        <v>383</v>
      </c>
      <c r="F712" s="186" t="s">
        <v>363</v>
      </c>
      <c r="G712" s="188" t="s">
        <v>1105</v>
      </c>
      <c r="H712" s="187" t="str">
        <f>IF(OR(AND('C6'!V168="",'C6'!W168=""),AND('C6'!V394="",'C6'!W394=""),AND('C6'!W168="X",'C6'!W394="X"),OR('C6'!W168="M",'C6'!W394="M")),"",SUM('C6'!V168,'C6'!V394))</f>
        <v/>
      </c>
      <c r="I712" s="187" t="str">
        <f>IF(AND(AND('C6'!W168="X",'C6'!W394="X"),SUM('C6'!V168,'C6'!V394)=0,ISNUMBER('C6'!V620)),"",IF(OR('C6'!W168="M",'C6'!W394="M"),"M",IF(AND('C6'!W168='C6'!W394,OR('C6'!W168="X",'C6'!W168="W",'C6'!W168="Z")),UPPER('C6'!W168),"")))</f>
        <v/>
      </c>
      <c r="J712" s="80" t="s">
        <v>383</v>
      </c>
      <c r="K712" s="187" t="str">
        <f>IF(AND(ISBLANK('C6'!V620),$L$712&lt;&gt;"Z"),"",'C6'!V620)</f>
        <v/>
      </c>
      <c r="L712" s="187" t="str">
        <f>IF(ISBLANK('C6'!W620),"",'C6'!W620)</f>
        <v/>
      </c>
      <c r="M712" s="77" t="str">
        <f t="shared" si="12"/>
        <v>OK</v>
      </c>
      <c r="N712" s="78"/>
    </row>
    <row r="713" spans="1:14" hidden="1">
      <c r="A713" s="79" t="s">
        <v>2589</v>
      </c>
      <c r="B713" s="185" t="s">
        <v>1886</v>
      </c>
      <c r="C713" s="186" t="s">
        <v>363</v>
      </c>
      <c r="D713" s="188" t="s">
        <v>1887</v>
      </c>
      <c r="E713" s="186" t="s">
        <v>383</v>
      </c>
      <c r="F713" s="186" t="s">
        <v>363</v>
      </c>
      <c r="G713" s="188" t="s">
        <v>1106</v>
      </c>
      <c r="H713" s="187" t="str">
        <f>IF(OR(AND('C6'!V169="",'C6'!W169=""),AND('C6'!V395="",'C6'!W395=""),AND('C6'!W169="X",'C6'!W395="X"),OR('C6'!W169="M",'C6'!W395="M")),"",SUM('C6'!V169,'C6'!V395))</f>
        <v/>
      </c>
      <c r="I713" s="187" t="str">
        <f>IF(AND(AND('C6'!W169="X",'C6'!W395="X"),SUM('C6'!V169,'C6'!V395)=0,ISNUMBER('C6'!V621)),"",IF(OR('C6'!W169="M",'C6'!W395="M"),"M",IF(AND('C6'!W169='C6'!W395,OR('C6'!W169="X",'C6'!W169="W",'C6'!W169="Z")),UPPER('C6'!W169),"")))</f>
        <v/>
      </c>
      <c r="J713" s="80" t="s">
        <v>383</v>
      </c>
      <c r="K713" s="187" t="str">
        <f>IF(AND(ISBLANK('C6'!V621),$L$713&lt;&gt;"Z"),"",'C6'!V621)</f>
        <v/>
      </c>
      <c r="L713" s="187" t="str">
        <f>IF(ISBLANK('C6'!W621),"",'C6'!W621)</f>
        <v/>
      </c>
      <c r="M713" s="77" t="str">
        <f t="shared" si="12"/>
        <v>OK</v>
      </c>
      <c r="N713" s="78"/>
    </row>
    <row r="714" spans="1:14" hidden="1">
      <c r="A714" s="79" t="s">
        <v>2589</v>
      </c>
      <c r="B714" s="185" t="s">
        <v>1888</v>
      </c>
      <c r="C714" s="186" t="s">
        <v>363</v>
      </c>
      <c r="D714" s="188" t="s">
        <v>1889</v>
      </c>
      <c r="E714" s="186" t="s">
        <v>383</v>
      </c>
      <c r="F714" s="186" t="s">
        <v>363</v>
      </c>
      <c r="G714" s="188" t="s">
        <v>1107</v>
      </c>
      <c r="H714" s="187" t="str">
        <f>IF(OR(AND('C6'!V170="",'C6'!W170=""),AND('C6'!V396="",'C6'!W396=""),AND('C6'!W170="X",'C6'!W396="X"),OR('C6'!W170="M",'C6'!W396="M")),"",SUM('C6'!V170,'C6'!V396))</f>
        <v/>
      </c>
      <c r="I714" s="187" t="str">
        <f>IF(AND(AND('C6'!W170="X",'C6'!W396="X"),SUM('C6'!V170,'C6'!V396)=0,ISNUMBER('C6'!V622)),"",IF(OR('C6'!W170="M",'C6'!W396="M"),"M",IF(AND('C6'!W170='C6'!W396,OR('C6'!W170="X",'C6'!W170="W",'C6'!W170="Z")),UPPER('C6'!W170),"")))</f>
        <v/>
      </c>
      <c r="J714" s="80" t="s">
        <v>383</v>
      </c>
      <c r="K714" s="187" t="str">
        <f>IF(AND(ISBLANK('C6'!V622),$L$714&lt;&gt;"Z"),"",'C6'!V622)</f>
        <v/>
      </c>
      <c r="L714" s="187" t="str">
        <f>IF(ISBLANK('C6'!W622),"",'C6'!W622)</f>
        <v/>
      </c>
      <c r="M714" s="77" t="str">
        <f t="shared" si="12"/>
        <v>OK</v>
      </c>
      <c r="N714" s="78"/>
    </row>
    <row r="715" spans="1:14" hidden="1">
      <c r="A715" s="79" t="s">
        <v>2589</v>
      </c>
      <c r="B715" s="185" t="s">
        <v>1890</v>
      </c>
      <c r="C715" s="186" t="s">
        <v>363</v>
      </c>
      <c r="D715" s="188" t="s">
        <v>1891</v>
      </c>
      <c r="E715" s="186" t="s">
        <v>383</v>
      </c>
      <c r="F715" s="186" t="s">
        <v>363</v>
      </c>
      <c r="G715" s="188" t="s">
        <v>1108</v>
      </c>
      <c r="H715" s="187" t="str">
        <f>IF(OR(AND('C6'!V171="",'C6'!W171=""),AND('C6'!V397="",'C6'!W397=""),AND('C6'!W171="X",'C6'!W397="X"),OR('C6'!W171="M",'C6'!W397="M")),"",SUM('C6'!V171,'C6'!V397))</f>
        <v/>
      </c>
      <c r="I715" s="187" t="str">
        <f>IF(AND(AND('C6'!W171="X",'C6'!W397="X"),SUM('C6'!V171,'C6'!V397)=0,ISNUMBER('C6'!V623)),"",IF(OR('C6'!W171="M",'C6'!W397="M"),"M",IF(AND('C6'!W171='C6'!W397,OR('C6'!W171="X",'C6'!W171="W",'C6'!W171="Z")),UPPER('C6'!W171),"")))</f>
        <v/>
      </c>
      <c r="J715" s="80" t="s">
        <v>383</v>
      </c>
      <c r="K715" s="187" t="str">
        <f>IF(AND(ISBLANK('C6'!V623),$L$715&lt;&gt;"Z"),"",'C6'!V623)</f>
        <v/>
      </c>
      <c r="L715" s="187" t="str">
        <f>IF(ISBLANK('C6'!W623),"",'C6'!W623)</f>
        <v/>
      </c>
      <c r="M715" s="77" t="str">
        <f t="shared" si="12"/>
        <v>OK</v>
      </c>
      <c r="N715" s="78"/>
    </row>
    <row r="716" spans="1:14" hidden="1">
      <c r="A716" s="79" t="s">
        <v>2589</v>
      </c>
      <c r="B716" s="185" t="s">
        <v>1892</v>
      </c>
      <c r="C716" s="186" t="s">
        <v>363</v>
      </c>
      <c r="D716" s="188" t="s">
        <v>1893</v>
      </c>
      <c r="E716" s="186" t="s">
        <v>383</v>
      </c>
      <c r="F716" s="186" t="s">
        <v>363</v>
      </c>
      <c r="G716" s="188" t="s">
        <v>1109</v>
      </c>
      <c r="H716" s="187" t="str">
        <f>IF(OR(AND('C6'!V172="",'C6'!W172=""),AND('C6'!V398="",'C6'!W398=""),AND('C6'!W172="X",'C6'!W398="X"),OR('C6'!W172="M",'C6'!W398="M")),"",SUM('C6'!V172,'C6'!V398))</f>
        <v/>
      </c>
      <c r="I716" s="187" t="str">
        <f>IF(AND(AND('C6'!W172="X",'C6'!W398="X"),SUM('C6'!V172,'C6'!V398)=0,ISNUMBER('C6'!V624)),"",IF(OR('C6'!W172="M",'C6'!W398="M"),"M",IF(AND('C6'!W172='C6'!W398,OR('C6'!W172="X",'C6'!W172="W",'C6'!W172="Z")),UPPER('C6'!W172),"")))</f>
        <v/>
      </c>
      <c r="J716" s="80" t="s">
        <v>383</v>
      </c>
      <c r="K716" s="187" t="str">
        <f>IF(AND(ISBLANK('C6'!V624),$L$716&lt;&gt;"Z"),"",'C6'!V624)</f>
        <v/>
      </c>
      <c r="L716" s="187" t="str">
        <f>IF(ISBLANK('C6'!W624),"",'C6'!W624)</f>
        <v/>
      </c>
      <c r="M716" s="77" t="str">
        <f t="shared" si="12"/>
        <v>OK</v>
      </c>
      <c r="N716" s="78"/>
    </row>
    <row r="717" spans="1:14" hidden="1">
      <c r="A717" s="79" t="s">
        <v>2589</v>
      </c>
      <c r="B717" s="185" t="s">
        <v>1894</v>
      </c>
      <c r="C717" s="186" t="s">
        <v>363</v>
      </c>
      <c r="D717" s="188" t="s">
        <v>1895</v>
      </c>
      <c r="E717" s="186" t="s">
        <v>383</v>
      </c>
      <c r="F717" s="186" t="s">
        <v>363</v>
      </c>
      <c r="G717" s="188" t="s">
        <v>1110</v>
      </c>
      <c r="H717" s="187" t="str">
        <f>IF(OR(AND('C6'!V173="",'C6'!W173=""),AND('C6'!V399="",'C6'!W399=""),AND('C6'!W173="X",'C6'!W399="X"),OR('C6'!W173="M",'C6'!W399="M")),"",SUM('C6'!V173,'C6'!V399))</f>
        <v/>
      </c>
      <c r="I717" s="187" t="str">
        <f>IF(AND(AND('C6'!W173="X",'C6'!W399="X"),SUM('C6'!V173,'C6'!V399)=0,ISNUMBER('C6'!V625)),"",IF(OR('C6'!W173="M",'C6'!W399="M"),"M",IF(AND('C6'!W173='C6'!W399,OR('C6'!W173="X",'C6'!W173="W",'C6'!W173="Z")),UPPER('C6'!W173),"")))</f>
        <v/>
      </c>
      <c r="J717" s="80" t="s">
        <v>383</v>
      </c>
      <c r="K717" s="187" t="str">
        <f>IF(AND(ISBLANK('C6'!V625),$L$717&lt;&gt;"Z"),"",'C6'!V625)</f>
        <v/>
      </c>
      <c r="L717" s="187" t="str">
        <f>IF(ISBLANK('C6'!W625),"",'C6'!W625)</f>
        <v/>
      </c>
      <c r="M717" s="77" t="str">
        <f t="shared" si="12"/>
        <v>OK</v>
      </c>
      <c r="N717" s="78"/>
    </row>
    <row r="718" spans="1:14" hidden="1">
      <c r="A718" s="79" t="s">
        <v>2589</v>
      </c>
      <c r="B718" s="185" t="s">
        <v>1896</v>
      </c>
      <c r="C718" s="186" t="s">
        <v>363</v>
      </c>
      <c r="D718" s="188" t="s">
        <v>1897</v>
      </c>
      <c r="E718" s="186" t="s">
        <v>383</v>
      </c>
      <c r="F718" s="186" t="s">
        <v>363</v>
      </c>
      <c r="G718" s="188" t="s">
        <v>1111</v>
      </c>
      <c r="H718" s="187" t="str">
        <f>IF(OR(AND('C6'!V174="",'C6'!W174=""),AND('C6'!V400="",'C6'!W400=""),AND('C6'!W174="X",'C6'!W400="X"),OR('C6'!W174="M",'C6'!W400="M")),"",SUM('C6'!V174,'C6'!V400))</f>
        <v/>
      </c>
      <c r="I718" s="187" t="str">
        <f>IF(AND(AND('C6'!W174="X",'C6'!W400="X"),SUM('C6'!V174,'C6'!V400)=0,ISNUMBER('C6'!V626)),"",IF(OR('C6'!W174="M",'C6'!W400="M"),"M",IF(AND('C6'!W174='C6'!W400,OR('C6'!W174="X",'C6'!W174="W",'C6'!W174="Z")),UPPER('C6'!W174),"")))</f>
        <v/>
      </c>
      <c r="J718" s="80" t="s">
        <v>383</v>
      </c>
      <c r="K718" s="187" t="str">
        <f>IF(AND(ISBLANK('C6'!V626),$L$718&lt;&gt;"Z"),"",'C6'!V626)</f>
        <v/>
      </c>
      <c r="L718" s="187" t="str">
        <f>IF(ISBLANK('C6'!W626),"",'C6'!W626)</f>
        <v/>
      </c>
      <c r="M718" s="77" t="str">
        <f t="shared" si="12"/>
        <v>OK</v>
      </c>
      <c r="N718" s="78"/>
    </row>
    <row r="719" spans="1:14" hidden="1">
      <c r="A719" s="79" t="s">
        <v>2589</v>
      </c>
      <c r="B719" s="185" t="s">
        <v>1898</v>
      </c>
      <c r="C719" s="186" t="s">
        <v>363</v>
      </c>
      <c r="D719" s="188" t="s">
        <v>1899</v>
      </c>
      <c r="E719" s="186" t="s">
        <v>383</v>
      </c>
      <c r="F719" s="186" t="s">
        <v>363</v>
      </c>
      <c r="G719" s="188" t="s">
        <v>1112</v>
      </c>
      <c r="H719" s="187" t="str">
        <f>IF(OR(AND('C6'!V175="",'C6'!W175=""),AND('C6'!V401="",'C6'!W401=""),AND('C6'!W175="X",'C6'!W401="X"),OR('C6'!W175="M",'C6'!W401="M")),"",SUM('C6'!V175,'C6'!V401))</f>
        <v/>
      </c>
      <c r="I719" s="187" t="str">
        <f>IF(AND(AND('C6'!W175="X",'C6'!W401="X"),SUM('C6'!V175,'C6'!V401)=0,ISNUMBER('C6'!V627)),"",IF(OR('C6'!W175="M",'C6'!W401="M"),"M",IF(AND('C6'!W175='C6'!W401,OR('C6'!W175="X",'C6'!W175="W",'C6'!W175="Z")),UPPER('C6'!W175),"")))</f>
        <v/>
      </c>
      <c r="J719" s="80" t="s">
        <v>383</v>
      </c>
      <c r="K719" s="187" t="str">
        <f>IF(AND(ISBLANK('C6'!V627),$L$719&lt;&gt;"Z"),"",'C6'!V627)</f>
        <v/>
      </c>
      <c r="L719" s="187" t="str">
        <f>IF(ISBLANK('C6'!W627),"",'C6'!W627)</f>
        <v/>
      </c>
      <c r="M719" s="77" t="str">
        <f t="shared" si="12"/>
        <v>OK</v>
      </c>
      <c r="N719" s="78"/>
    </row>
    <row r="720" spans="1:14" hidden="1">
      <c r="A720" s="79" t="s">
        <v>2589</v>
      </c>
      <c r="B720" s="185" t="s">
        <v>1900</v>
      </c>
      <c r="C720" s="186" t="s">
        <v>363</v>
      </c>
      <c r="D720" s="188" t="s">
        <v>1901</v>
      </c>
      <c r="E720" s="186" t="s">
        <v>383</v>
      </c>
      <c r="F720" s="186" t="s">
        <v>363</v>
      </c>
      <c r="G720" s="188" t="s">
        <v>1113</v>
      </c>
      <c r="H720" s="187" t="str">
        <f>IF(OR(AND('C6'!V176="",'C6'!W176=""),AND('C6'!V402="",'C6'!W402=""),AND('C6'!W176="X",'C6'!W402="X"),OR('C6'!W176="M",'C6'!W402="M")),"",SUM('C6'!V176,'C6'!V402))</f>
        <v/>
      </c>
      <c r="I720" s="187" t="str">
        <f>IF(AND(AND('C6'!W176="X",'C6'!W402="X"),SUM('C6'!V176,'C6'!V402)=0,ISNUMBER('C6'!V628)),"",IF(OR('C6'!W176="M",'C6'!W402="M"),"M",IF(AND('C6'!W176='C6'!W402,OR('C6'!W176="X",'C6'!W176="W",'C6'!W176="Z")),UPPER('C6'!W176),"")))</f>
        <v/>
      </c>
      <c r="J720" s="80" t="s">
        <v>383</v>
      </c>
      <c r="K720" s="187" t="str">
        <f>IF(AND(ISBLANK('C6'!V628),$L$720&lt;&gt;"Z"),"",'C6'!V628)</f>
        <v/>
      </c>
      <c r="L720" s="187" t="str">
        <f>IF(ISBLANK('C6'!W628),"",'C6'!W628)</f>
        <v/>
      </c>
      <c r="M720" s="77" t="str">
        <f t="shared" si="12"/>
        <v>OK</v>
      </c>
      <c r="N720" s="78"/>
    </row>
    <row r="721" spans="1:14" hidden="1">
      <c r="A721" s="79" t="s">
        <v>2589</v>
      </c>
      <c r="B721" s="185" t="s">
        <v>1902</v>
      </c>
      <c r="C721" s="186" t="s">
        <v>363</v>
      </c>
      <c r="D721" s="188" t="s">
        <v>1903</v>
      </c>
      <c r="E721" s="186" t="s">
        <v>383</v>
      </c>
      <c r="F721" s="186" t="s">
        <v>363</v>
      </c>
      <c r="G721" s="188" t="s">
        <v>1114</v>
      </c>
      <c r="H721" s="187" t="str">
        <f>IF(OR(AND('C6'!V177="",'C6'!W177=""),AND('C6'!V403="",'C6'!W403=""),AND('C6'!W177="X",'C6'!W403="X"),OR('C6'!W177="M",'C6'!W403="M")),"",SUM('C6'!V177,'C6'!V403))</f>
        <v/>
      </c>
      <c r="I721" s="187" t="str">
        <f>IF(AND(AND('C6'!W177="X",'C6'!W403="X"),SUM('C6'!V177,'C6'!V403)=0,ISNUMBER('C6'!V629)),"",IF(OR('C6'!W177="M",'C6'!W403="M"),"M",IF(AND('C6'!W177='C6'!W403,OR('C6'!W177="X",'C6'!W177="W",'C6'!W177="Z")),UPPER('C6'!W177),"")))</f>
        <v/>
      </c>
      <c r="J721" s="80" t="s">
        <v>383</v>
      </c>
      <c r="K721" s="187" t="str">
        <f>IF(AND(ISBLANK('C6'!V629),$L$721&lt;&gt;"Z"),"",'C6'!V629)</f>
        <v/>
      </c>
      <c r="L721" s="187" t="str">
        <f>IF(ISBLANK('C6'!W629),"",'C6'!W629)</f>
        <v/>
      </c>
      <c r="M721" s="77" t="str">
        <f t="shared" si="12"/>
        <v>OK</v>
      </c>
      <c r="N721" s="78"/>
    </row>
    <row r="722" spans="1:14" hidden="1">
      <c r="A722" s="79" t="s">
        <v>2589</v>
      </c>
      <c r="B722" s="185" t="s">
        <v>1904</v>
      </c>
      <c r="C722" s="186" t="s">
        <v>363</v>
      </c>
      <c r="D722" s="188" t="s">
        <v>1905</v>
      </c>
      <c r="E722" s="186" t="s">
        <v>383</v>
      </c>
      <c r="F722" s="186" t="s">
        <v>363</v>
      </c>
      <c r="G722" s="188" t="s">
        <v>1115</v>
      </c>
      <c r="H722" s="187" t="str">
        <f>IF(OR(AND('C6'!V178="",'C6'!W178=""),AND('C6'!V404="",'C6'!W404=""),AND('C6'!W178="X",'C6'!W404="X"),OR('C6'!W178="M",'C6'!W404="M")),"",SUM('C6'!V178,'C6'!V404))</f>
        <v/>
      </c>
      <c r="I722" s="187" t="str">
        <f>IF(AND(AND('C6'!W178="X",'C6'!W404="X"),SUM('C6'!V178,'C6'!V404)=0,ISNUMBER('C6'!V630)),"",IF(OR('C6'!W178="M",'C6'!W404="M"),"M",IF(AND('C6'!W178='C6'!W404,OR('C6'!W178="X",'C6'!W178="W",'C6'!W178="Z")),UPPER('C6'!W178),"")))</f>
        <v/>
      </c>
      <c r="J722" s="80" t="s">
        <v>383</v>
      </c>
      <c r="K722" s="187" t="str">
        <f>IF(AND(ISBLANK('C6'!V630),$L$722&lt;&gt;"Z"),"",'C6'!V630)</f>
        <v/>
      </c>
      <c r="L722" s="187" t="str">
        <f>IF(ISBLANK('C6'!W630),"",'C6'!W630)</f>
        <v/>
      </c>
      <c r="M722" s="77" t="str">
        <f t="shared" si="12"/>
        <v>OK</v>
      </c>
      <c r="N722" s="78"/>
    </row>
    <row r="723" spans="1:14" hidden="1">
      <c r="A723" s="79" t="s">
        <v>2589</v>
      </c>
      <c r="B723" s="185" t="s">
        <v>1906</v>
      </c>
      <c r="C723" s="186" t="s">
        <v>363</v>
      </c>
      <c r="D723" s="188" t="s">
        <v>1907</v>
      </c>
      <c r="E723" s="186" t="s">
        <v>383</v>
      </c>
      <c r="F723" s="186" t="s">
        <v>363</v>
      </c>
      <c r="G723" s="188" t="s">
        <v>1116</v>
      </c>
      <c r="H723" s="187" t="str">
        <f>IF(OR(AND('C6'!V179="",'C6'!W179=""),AND('C6'!V405="",'C6'!W405=""),AND('C6'!W179="X",'C6'!W405="X"),OR('C6'!W179="M",'C6'!W405="M")),"",SUM('C6'!V179,'C6'!V405))</f>
        <v/>
      </c>
      <c r="I723" s="187" t="str">
        <f>IF(AND(AND('C6'!W179="X",'C6'!W405="X"),SUM('C6'!V179,'C6'!V405)=0,ISNUMBER('C6'!V631)),"",IF(OR('C6'!W179="M",'C6'!W405="M"),"M",IF(AND('C6'!W179='C6'!W405,OR('C6'!W179="X",'C6'!W179="W",'C6'!W179="Z")),UPPER('C6'!W179),"")))</f>
        <v/>
      </c>
      <c r="J723" s="80" t="s">
        <v>383</v>
      </c>
      <c r="K723" s="187" t="str">
        <f>IF(AND(ISBLANK('C6'!V631),$L$723&lt;&gt;"Z"),"",'C6'!V631)</f>
        <v/>
      </c>
      <c r="L723" s="187" t="str">
        <f>IF(ISBLANK('C6'!W631),"",'C6'!W631)</f>
        <v/>
      </c>
      <c r="M723" s="77" t="str">
        <f t="shared" si="12"/>
        <v>OK</v>
      </c>
      <c r="N723" s="78"/>
    </row>
    <row r="724" spans="1:14" hidden="1">
      <c r="A724" s="79" t="s">
        <v>2589</v>
      </c>
      <c r="B724" s="185" t="s">
        <v>1908</v>
      </c>
      <c r="C724" s="186" t="s">
        <v>363</v>
      </c>
      <c r="D724" s="188" t="s">
        <v>1909</v>
      </c>
      <c r="E724" s="186" t="s">
        <v>383</v>
      </c>
      <c r="F724" s="186" t="s">
        <v>363</v>
      </c>
      <c r="G724" s="188" t="s">
        <v>1117</v>
      </c>
      <c r="H724" s="187" t="str">
        <f>IF(OR(AND('C6'!V180="",'C6'!W180=""),AND('C6'!V406="",'C6'!W406=""),AND('C6'!W180="X",'C6'!W406="X"),OR('C6'!W180="M",'C6'!W406="M")),"",SUM('C6'!V180,'C6'!V406))</f>
        <v/>
      </c>
      <c r="I724" s="187" t="str">
        <f>IF(AND(AND('C6'!W180="X",'C6'!W406="X"),SUM('C6'!V180,'C6'!V406)=0,ISNUMBER('C6'!V632)),"",IF(OR('C6'!W180="M",'C6'!W406="M"),"M",IF(AND('C6'!W180='C6'!W406,OR('C6'!W180="X",'C6'!W180="W",'C6'!W180="Z")),UPPER('C6'!W180),"")))</f>
        <v/>
      </c>
      <c r="J724" s="80" t="s">
        <v>383</v>
      </c>
      <c r="K724" s="187" t="str">
        <f>IF(AND(ISBLANK('C6'!V632),$L$724&lt;&gt;"Z"),"",'C6'!V632)</f>
        <v/>
      </c>
      <c r="L724" s="187" t="str">
        <f>IF(ISBLANK('C6'!W632),"",'C6'!W632)</f>
        <v/>
      </c>
      <c r="M724" s="77" t="str">
        <f t="shared" si="12"/>
        <v>OK</v>
      </c>
      <c r="N724" s="78"/>
    </row>
    <row r="725" spans="1:14" hidden="1">
      <c r="A725" s="79" t="s">
        <v>2589</v>
      </c>
      <c r="B725" s="185" t="s">
        <v>1910</v>
      </c>
      <c r="C725" s="186" t="s">
        <v>363</v>
      </c>
      <c r="D725" s="188" t="s">
        <v>1911</v>
      </c>
      <c r="E725" s="186" t="s">
        <v>383</v>
      </c>
      <c r="F725" s="186" t="s">
        <v>363</v>
      </c>
      <c r="G725" s="188" t="s">
        <v>1118</v>
      </c>
      <c r="H725" s="187" t="str">
        <f>IF(OR(AND('C6'!V181="",'C6'!W181=""),AND('C6'!V407="",'C6'!W407=""),AND('C6'!W181="X",'C6'!W407="X"),OR('C6'!W181="M",'C6'!W407="M")),"",SUM('C6'!V181,'C6'!V407))</f>
        <v/>
      </c>
      <c r="I725" s="187" t="str">
        <f>IF(AND(AND('C6'!W181="X",'C6'!W407="X"),SUM('C6'!V181,'C6'!V407)=0,ISNUMBER('C6'!V633)),"",IF(OR('C6'!W181="M",'C6'!W407="M"),"M",IF(AND('C6'!W181='C6'!W407,OR('C6'!W181="X",'C6'!W181="W",'C6'!W181="Z")),UPPER('C6'!W181),"")))</f>
        <v/>
      </c>
      <c r="J725" s="80" t="s">
        <v>383</v>
      </c>
      <c r="K725" s="187" t="str">
        <f>IF(AND(ISBLANK('C6'!V633),$L$725&lt;&gt;"Z"),"",'C6'!V633)</f>
        <v/>
      </c>
      <c r="L725" s="187" t="str">
        <f>IF(ISBLANK('C6'!W633),"",'C6'!W633)</f>
        <v/>
      </c>
      <c r="M725" s="77" t="str">
        <f t="shared" si="12"/>
        <v>OK</v>
      </c>
      <c r="N725" s="78"/>
    </row>
    <row r="726" spans="1:14" hidden="1">
      <c r="A726" s="79" t="s">
        <v>2589</v>
      </c>
      <c r="B726" s="185" t="s">
        <v>1912</v>
      </c>
      <c r="C726" s="186" t="s">
        <v>363</v>
      </c>
      <c r="D726" s="188" t="s">
        <v>1913</v>
      </c>
      <c r="E726" s="186" t="s">
        <v>383</v>
      </c>
      <c r="F726" s="186" t="s">
        <v>363</v>
      </c>
      <c r="G726" s="188" t="s">
        <v>1119</v>
      </c>
      <c r="H726" s="187" t="str">
        <f>IF(OR(AND('C6'!V182="",'C6'!W182=""),AND('C6'!V408="",'C6'!W408=""),AND('C6'!W182="X",'C6'!W408="X"),OR('C6'!W182="M",'C6'!W408="M")),"",SUM('C6'!V182,'C6'!V408))</f>
        <v/>
      </c>
      <c r="I726" s="187" t="str">
        <f>IF(AND(AND('C6'!W182="X",'C6'!W408="X"),SUM('C6'!V182,'C6'!V408)=0,ISNUMBER('C6'!V634)),"",IF(OR('C6'!W182="M",'C6'!W408="M"),"M",IF(AND('C6'!W182='C6'!W408,OR('C6'!W182="X",'C6'!W182="W",'C6'!W182="Z")),UPPER('C6'!W182),"")))</f>
        <v/>
      </c>
      <c r="J726" s="80" t="s">
        <v>383</v>
      </c>
      <c r="K726" s="187" t="str">
        <f>IF(AND(ISBLANK('C6'!V634),$L$726&lt;&gt;"Z"),"",'C6'!V634)</f>
        <v/>
      </c>
      <c r="L726" s="187" t="str">
        <f>IF(ISBLANK('C6'!W634),"",'C6'!W634)</f>
        <v/>
      </c>
      <c r="M726" s="77" t="str">
        <f t="shared" si="12"/>
        <v>OK</v>
      </c>
      <c r="N726" s="78"/>
    </row>
    <row r="727" spans="1:14" hidden="1">
      <c r="A727" s="79" t="s">
        <v>2589</v>
      </c>
      <c r="B727" s="185" t="s">
        <v>1914</v>
      </c>
      <c r="C727" s="186" t="s">
        <v>363</v>
      </c>
      <c r="D727" s="188" t="s">
        <v>1915</v>
      </c>
      <c r="E727" s="186" t="s">
        <v>383</v>
      </c>
      <c r="F727" s="186" t="s">
        <v>363</v>
      </c>
      <c r="G727" s="188" t="s">
        <v>1120</v>
      </c>
      <c r="H727" s="187" t="str">
        <f>IF(OR(AND('C6'!V183="",'C6'!W183=""),AND('C6'!V409="",'C6'!W409=""),AND('C6'!W183="X",'C6'!W409="X"),OR('C6'!W183="M",'C6'!W409="M")),"",SUM('C6'!V183,'C6'!V409))</f>
        <v/>
      </c>
      <c r="I727" s="187" t="str">
        <f>IF(AND(AND('C6'!W183="X",'C6'!W409="X"),SUM('C6'!V183,'C6'!V409)=0,ISNUMBER('C6'!V635)),"",IF(OR('C6'!W183="M",'C6'!W409="M"),"M",IF(AND('C6'!W183='C6'!W409,OR('C6'!W183="X",'C6'!W183="W",'C6'!W183="Z")),UPPER('C6'!W183),"")))</f>
        <v/>
      </c>
      <c r="J727" s="80" t="s">
        <v>383</v>
      </c>
      <c r="K727" s="187" t="str">
        <f>IF(AND(ISBLANK('C6'!V635),$L$727&lt;&gt;"Z"),"",'C6'!V635)</f>
        <v/>
      </c>
      <c r="L727" s="187" t="str">
        <f>IF(ISBLANK('C6'!W635),"",'C6'!W635)</f>
        <v/>
      </c>
      <c r="M727" s="77" t="str">
        <f t="shared" si="12"/>
        <v>OK</v>
      </c>
      <c r="N727" s="78"/>
    </row>
    <row r="728" spans="1:14" hidden="1">
      <c r="A728" s="79" t="s">
        <v>2589</v>
      </c>
      <c r="B728" s="185" t="s">
        <v>1916</v>
      </c>
      <c r="C728" s="186" t="s">
        <v>363</v>
      </c>
      <c r="D728" s="188" t="s">
        <v>1917</v>
      </c>
      <c r="E728" s="186" t="s">
        <v>383</v>
      </c>
      <c r="F728" s="186" t="s">
        <v>363</v>
      </c>
      <c r="G728" s="188" t="s">
        <v>1121</v>
      </c>
      <c r="H728" s="187" t="str">
        <f>IF(OR(AND('C6'!V184="",'C6'!W184=""),AND('C6'!V410="",'C6'!W410=""),AND('C6'!W184="X",'C6'!W410="X"),OR('C6'!W184="M",'C6'!W410="M")),"",SUM('C6'!V184,'C6'!V410))</f>
        <v/>
      </c>
      <c r="I728" s="187" t="str">
        <f>IF(AND(AND('C6'!W184="X",'C6'!W410="X"),SUM('C6'!V184,'C6'!V410)=0,ISNUMBER('C6'!V636)),"",IF(OR('C6'!W184="M",'C6'!W410="M"),"M",IF(AND('C6'!W184='C6'!W410,OR('C6'!W184="X",'C6'!W184="W",'C6'!W184="Z")),UPPER('C6'!W184),"")))</f>
        <v/>
      </c>
      <c r="J728" s="80" t="s">
        <v>383</v>
      </c>
      <c r="K728" s="187" t="str">
        <f>IF(AND(ISBLANK('C6'!V636),$L$728&lt;&gt;"Z"),"",'C6'!V636)</f>
        <v/>
      </c>
      <c r="L728" s="187" t="str">
        <f>IF(ISBLANK('C6'!W636),"",'C6'!W636)</f>
        <v/>
      </c>
      <c r="M728" s="77" t="str">
        <f t="shared" si="12"/>
        <v>OK</v>
      </c>
      <c r="N728" s="78"/>
    </row>
    <row r="729" spans="1:14" hidden="1">
      <c r="A729" s="79" t="s">
        <v>2589</v>
      </c>
      <c r="B729" s="185" t="s">
        <v>1918</v>
      </c>
      <c r="C729" s="186" t="s">
        <v>363</v>
      </c>
      <c r="D729" s="188" t="s">
        <v>1919</v>
      </c>
      <c r="E729" s="186" t="s">
        <v>383</v>
      </c>
      <c r="F729" s="186" t="s">
        <v>363</v>
      </c>
      <c r="G729" s="188" t="s">
        <v>1122</v>
      </c>
      <c r="H729" s="187" t="str">
        <f>IF(OR(AND('C6'!V185="",'C6'!W185=""),AND('C6'!V411="",'C6'!W411=""),AND('C6'!W185="X",'C6'!W411="X"),OR('C6'!W185="M",'C6'!W411="M")),"",SUM('C6'!V185,'C6'!V411))</f>
        <v/>
      </c>
      <c r="I729" s="187" t="str">
        <f>IF(AND(AND('C6'!W185="X",'C6'!W411="X"),SUM('C6'!V185,'C6'!V411)=0,ISNUMBER('C6'!V637)),"",IF(OR('C6'!W185="M",'C6'!W411="M"),"M",IF(AND('C6'!W185='C6'!W411,OR('C6'!W185="X",'C6'!W185="W",'C6'!W185="Z")),UPPER('C6'!W185),"")))</f>
        <v/>
      </c>
      <c r="J729" s="80" t="s">
        <v>383</v>
      </c>
      <c r="K729" s="187" t="str">
        <f>IF(AND(ISBLANK('C6'!V637),$L$729&lt;&gt;"Z"),"",'C6'!V637)</f>
        <v/>
      </c>
      <c r="L729" s="187" t="str">
        <f>IF(ISBLANK('C6'!W637),"",'C6'!W637)</f>
        <v/>
      </c>
      <c r="M729" s="77" t="str">
        <f t="shared" si="12"/>
        <v>OK</v>
      </c>
      <c r="N729" s="78"/>
    </row>
    <row r="730" spans="1:14" hidden="1">
      <c r="A730" s="79" t="s">
        <v>2589</v>
      </c>
      <c r="B730" s="185" t="s">
        <v>1920</v>
      </c>
      <c r="C730" s="186" t="s">
        <v>363</v>
      </c>
      <c r="D730" s="188" t="s">
        <v>1921</v>
      </c>
      <c r="E730" s="186" t="s">
        <v>383</v>
      </c>
      <c r="F730" s="186" t="s">
        <v>363</v>
      </c>
      <c r="G730" s="188" t="s">
        <v>1123</v>
      </c>
      <c r="H730" s="187" t="str">
        <f>IF(OR(AND('C6'!V186="",'C6'!W186=""),AND('C6'!V412="",'C6'!W412=""),AND('C6'!W186="X",'C6'!W412="X"),OR('C6'!W186="M",'C6'!W412="M")),"",SUM('C6'!V186,'C6'!V412))</f>
        <v/>
      </c>
      <c r="I730" s="187" t="str">
        <f>IF(AND(AND('C6'!W186="X",'C6'!W412="X"),SUM('C6'!V186,'C6'!V412)=0,ISNUMBER('C6'!V638)),"",IF(OR('C6'!W186="M",'C6'!W412="M"),"M",IF(AND('C6'!W186='C6'!W412,OR('C6'!W186="X",'C6'!W186="W",'C6'!W186="Z")),UPPER('C6'!W186),"")))</f>
        <v/>
      </c>
      <c r="J730" s="80" t="s">
        <v>383</v>
      </c>
      <c r="K730" s="187" t="str">
        <f>IF(AND(ISBLANK('C6'!V638),$L$730&lt;&gt;"Z"),"",'C6'!V638)</f>
        <v/>
      </c>
      <c r="L730" s="187" t="str">
        <f>IF(ISBLANK('C6'!W638),"",'C6'!W638)</f>
        <v/>
      </c>
      <c r="M730" s="77" t="str">
        <f t="shared" si="12"/>
        <v>OK</v>
      </c>
      <c r="N730" s="78"/>
    </row>
    <row r="731" spans="1:14" hidden="1">
      <c r="A731" s="79" t="s">
        <v>2589</v>
      </c>
      <c r="B731" s="185" t="s">
        <v>1922</v>
      </c>
      <c r="C731" s="186" t="s">
        <v>363</v>
      </c>
      <c r="D731" s="188" t="s">
        <v>1923</v>
      </c>
      <c r="E731" s="186" t="s">
        <v>383</v>
      </c>
      <c r="F731" s="186" t="s">
        <v>363</v>
      </c>
      <c r="G731" s="188" t="s">
        <v>1124</v>
      </c>
      <c r="H731" s="187" t="str">
        <f>IF(OR(AND('C6'!V187="",'C6'!W187=""),AND('C6'!V413="",'C6'!W413=""),AND('C6'!W187="X",'C6'!W413="X"),OR('C6'!W187="M",'C6'!W413="M")),"",SUM('C6'!V187,'C6'!V413))</f>
        <v/>
      </c>
      <c r="I731" s="187" t="str">
        <f>IF(AND(AND('C6'!W187="X",'C6'!W413="X"),SUM('C6'!V187,'C6'!V413)=0,ISNUMBER('C6'!V639)),"",IF(OR('C6'!W187="M",'C6'!W413="M"),"M",IF(AND('C6'!W187='C6'!W413,OR('C6'!W187="X",'C6'!W187="W",'C6'!W187="Z")),UPPER('C6'!W187),"")))</f>
        <v/>
      </c>
      <c r="J731" s="80" t="s">
        <v>383</v>
      </c>
      <c r="K731" s="187" t="str">
        <f>IF(AND(ISBLANK('C6'!V639),$L$731&lt;&gt;"Z"),"",'C6'!V639)</f>
        <v/>
      </c>
      <c r="L731" s="187" t="str">
        <f>IF(ISBLANK('C6'!W639),"",'C6'!W639)</f>
        <v/>
      </c>
      <c r="M731" s="77" t="str">
        <f t="shared" si="12"/>
        <v>OK</v>
      </c>
      <c r="N731" s="78"/>
    </row>
    <row r="732" spans="1:14" hidden="1">
      <c r="A732" s="79" t="s">
        <v>2589</v>
      </c>
      <c r="B732" s="185" t="s">
        <v>1924</v>
      </c>
      <c r="C732" s="186" t="s">
        <v>363</v>
      </c>
      <c r="D732" s="188" t="s">
        <v>1925</v>
      </c>
      <c r="E732" s="186" t="s">
        <v>383</v>
      </c>
      <c r="F732" s="186" t="s">
        <v>363</v>
      </c>
      <c r="G732" s="188" t="s">
        <v>1125</v>
      </c>
      <c r="H732" s="187" t="str">
        <f>IF(OR(AND('C6'!V188="",'C6'!W188=""),AND('C6'!V414="",'C6'!W414=""),AND('C6'!W188="X",'C6'!W414="X"),OR('C6'!W188="M",'C6'!W414="M")),"",SUM('C6'!V188,'C6'!V414))</f>
        <v/>
      </c>
      <c r="I732" s="187" t="str">
        <f>IF(AND(AND('C6'!W188="X",'C6'!W414="X"),SUM('C6'!V188,'C6'!V414)=0,ISNUMBER('C6'!V640)),"",IF(OR('C6'!W188="M",'C6'!W414="M"),"M",IF(AND('C6'!W188='C6'!W414,OR('C6'!W188="X",'C6'!W188="W",'C6'!W188="Z")),UPPER('C6'!W188),"")))</f>
        <v/>
      </c>
      <c r="J732" s="80" t="s">
        <v>383</v>
      </c>
      <c r="K732" s="187" t="str">
        <f>IF(AND(ISBLANK('C6'!V640),$L$732&lt;&gt;"Z"),"",'C6'!V640)</f>
        <v/>
      </c>
      <c r="L732" s="187" t="str">
        <f>IF(ISBLANK('C6'!W640),"",'C6'!W640)</f>
        <v/>
      </c>
      <c r="M732" s="77" t="str">
        <f t="shared" si="12"/>
        <v>OK</v>
      </c>
      <c r="N732" s="78"/>
    </row>
    <row r="733" spans="1:14" hidden="1">
      <c r="A733" s="79" t="s">
        <v>2589</v>
      </c>
      <c r="B733" s="185" t="s">
        <v>1926</v>
      </c>
      <c r="C733" s="186" t="s">
        <v>363</v>
      </c>
      <c r="D733" s="188" t="s">
        <v>1927</v>
      </c>
      <c r="E733" s="186" t="s">
        <v>383</v>
      </c>
      <c r="F733" s="186" t="s">
        <v>363</v>
      </c>
      <c r="G733" s="188" t="s">
        <v>1126</v>
      </c>
      <c r="H733" s="187" t="str">
        <f>IF(OR(AND('C6'!V189="",'C6'!W189=""),AND('C6'!V415="",'C6'!W415=""),AND('C6'!W189="X",'C6'!W415="X"),OR('C6'!W189="M",'C6'!W415="M")),"",SUM('C6'!V189,'C6'!V415))</f>
        <v/>
      </c>
      <c r="I733" s="187" t="str">
        <f>IF(AND(AND('C6'!W189="X",'C6'!W415="X"),SUM('C6'!V189,'C6'!V415)=0,ISNUMBER('C6'!V641)),"",IF(OR('C6'!W189="M",'C6'!W415="M"),"M",IF(AND('C6'!W189='C6'!W415,OR('C6'!W189="X",'C6'!W189="W",'C6'!W189="Z")),UPPER('C6'!W189),"")))</f>
        <v/>
      </c>
      <c r="J733" s="80" t="s">
        <v>383</v>
      </c>
      <c r="K733" s="187" t="str">
        <f>IF(AND(ISBLANK('C6'!V641),$L$733&lt;&gt;"Z"),"",'C6'!V641)</f>
        <v/>
      </c>
      <c r="L733" s="187" t="str">
        <f>IF(ISBLANK('C6'!W641),"",'C6'!W641)</f>
        <v/>
      </c>
      <c r="M733" s="77" t="str">
        <f t="shared" si="12"/>
        <v>OK</v>
      </c>
      <c r="N733" s="78"/>
    </row>
    <row r="734" spans="1:14" hidden="1">
      <c r="A734" s="79" t="s">
        <v>2589</v>
      </c>
      <c r="B734" s="185" t="s">
        <v>1928</v>
      </c>
      <c r="C734" s="186" t="s">
        <v>363</v>
      </c>
      <c r="D734" s="188" t="s">
        <v>1929</v>
      </c>
      <c r="E734" s="186" t="s">
        <v>383</v>
      </c>
      <c r="F734" s="186" t="s">
        <v>363</v>
      </c>
      <c r="G734" s="188" t="s">
        <v>1127</v>
      </c>
      <c r="H734" s="187" t="str">
        <f>IF(OR(AND('C6'!V190="",'C6'!W190=""),AND('C6'!V416="",'C6'!W416=""),AND('C6'!W190="X",'C6'!W416="X"),OR('C6'!W190="M",'C6'!W416="M")),"",SUM('C6'!V190,'C6'!V416))</f>
        <v/>
      </c>
      <c r="I734" s="187" t="str">
        <f>IF(AND(AND('C6'!W190="X",'C6'!W416="X"),SUM('C6'!V190,'C6'!V416)=0,ISNUMBER('C6'!V642)),"",IF(OR('C6'!W190="M",'C6'!W416="M"),"M",IF(AND('C6'!W190='C6'!W416,OR('C6'!W190="X",'C6'!W190="W",'C6'!W190="Z")),UPPER('C6'!W190),"")))</f>
        <v/>
      </c>
      <c r="J734" s="80" t="s">
        <v>383</v>
      </c>
      <c r="K734" s="187" t="str">
        <f>IF(AND(ISBLANK('C6'!V642),$L$734&lt;&gt;"Z"),"",'C6'!V642)</f>
        <v/>
      </c>
      <c r="L734" s="187" t="str">
        <f>IF(ISBLANK('C6'!W642),"",'C6'!W642)</f>
        <v/>
      </c>
      <c r="M734" s="77" t="str">
        <f t="shared" si="12"/>
        <v>OK</v>
      </c>
      <c r="N734" s="78"/>
    </row>
    <row r="735" spans="1:14" hidden="1">
      <c r="A735" s="79" t="s">
        <v>2589</v>
      </c>
      <c r="B735" s="185" t="s">
        <v>1930</v>
      </c>
      <c r="C735" s="186" t="s">
        <v>363</v>
      </c>
      <c r="D735" s="188" t="s">
        <v>1931</v>
      </c>
      <c r="E735" s="186" t="s">
        <v>383</v>
      </c>
      <c r="F735" s="186" t="s">
        <v>363</v>
      </c>
      <c r="G735" s="188" t="s">
        <v>1128</v>
      </c>
      <c r="H735" s="187" t="str">
        <f>IF(OR(AND('C6'!V191="",'C6'!W191=""),AND('C6'!V417="",'C6'!W417=""),AND('C6'!W191="X",'C6'!W417="X"),OR('C6'!W191="M",'C6'!W417="M")),"",SUM('C6'!V191,'C6'!V417))</f>
        <v/>
      </c>
      <c r="I735" s="187" t="str">
        <f>IF(AND(AND('C6'!W191="X",'C6'!W417="X"),SUM('C6'!V191,'C6'!V417)=0,ISNUMBER('C6'!V643)),"",IF(OR('C6'!W191="M",'C6'!W417="M"),"M",IF(AND('C6'!W191='C6'!W417,OR('C6'!W191="X",'C6'!W191="W",'C6'!W191="Z")),UPPER('C6'!W191),"")))</f>
        <v/>
      </c>
      <c r="J735" s="80" t="s">
        <v>383</v>
      </c>
      <c r="K735" s="187" t="str">
        <f>IF(AND(ISBLANK('C6'!V643),$L$735&lt;&gt;"Z"),"",'C6'!V643)</f>
        <v/>
      </c>
      <c r="L735" s="187" t="str">
        <f>IF(ISBLANK('C6'!W643),"",'C6'!W643)</f>
        <v/>
      </c>
      <c r="M735" s="77" t="str">
        <f t="shared" si="12"/>
        <v>OK</v>
      </c>
      <c r="N735" s="78"/>
    </row>
    <row r="736" spans="1:14" hidden="1">
      <c r="A736" s="79" t="s">
        <v>2589</v>
      </c>
      <c r="B736" s="185" t="s">
        <v>1932</v>
      </c>
      <c r="C736" s="186" t="s">
        <v>363</v>
      </c>
      <c r="D736" s="188" t="s">
        <v>1933</v>
      </c>
      <c r="E736" s="186" t="s">
        <v>383</v>
      </c>
      <c r="F736" s="186" t="s">
        <v>363</v>
      </c>
      <c r="G736" s="188" t="s">
        <v>1129</v>
      </c>
      <c r="H736" s="187" t="str">
        <f>IF(OR(AND('C6'!V192="",'C6'!W192=""),AND('C6'!V418="",'C6'!W418=""),AND('C6'!W192="X",'C6'!W418="X"),OR('C6'!W192="M",'C6'!W418="M")),"",SUM('C6'!V192,'C6'!V418))</f>
        <v/>
      </c>
      <c r="I736" s="187" t="str">
        <f>IF(AND(AND('C6'!W192="X",'C6'!W418="X"),SUM('C6'!V192,'C6'!V418)=0,ISNUMBER('C6'!V644)),"",IF(OR('C6'!W192="M",'C6'!W418="M"),"M",IF(AND('C6'!W192='C6'!W418,OR('C6'!W192="X",'C6'!W192="W",'C6'!W192="Z")),UPPER('C6'!W192),"")))</f>
        <v/>
      </c>
      <c r="J736" s="80" t="s">
        <v>383</v>
      </c>
      <c r="K736" s="187" t="str">
        <f>IF(AND(ISBLANK('C6'!V644),$L$736&lt;&gt;"Z"),"",'C6'!V644)</f>
        <v/>
      </c>
      <c r="L736" s="187" t="str">
        <f>IF(ISBLANK('C6'!W644),"",'C6'!W644)</f>
        <v/>
      </c>
      <c r="M736" s="77" t="str">
        <f t="shared" si="12"/>
        <v>OK</v>
      </c>
      <c r="N736" s="78"/>
    </row>
    <row r="737" spans="1:14" hidden="1">
      <c r="A737" s="79" t="s">
        <v>2589</v>
      </c>
      <c r="B737" s="185" t="s">
        <v>1934</v>
      </c>
      <c r="C737" s="186" t="s">
        <v>363</v>
      </c>
      <c r="D737" s="188" t="s">
        <v>1935</v>
      </c>
      <c r="E737" s="186" t="s">
        <v>383</v>
      </c>
      <c r="F737" s="186" t="s">
        <v>363</v>
      </c>
      <c r="G737" s="188" t="s">
        <v>1130</v>
      </c>
      <c r="H737" s="187" t="str">
        <f>IF(OR(AND('C6'!V193="",'C6'!W193=""),AND('C6'!V419="",'C6'!W419=""),AND('C6'!W193="X",'C6'!W419="X"),OR('C6'!W193="M",'C6'!W419="M")),"",SUM('C6'!V193,'C6'!V419))</f>
        <v/>
      </c>
      <c r="I737" s="187" t="str">
        <f>IF(AND(AND('C6'!W193="X",'C6'!W419="X"),SUM('C6'!V193,'C6'!V419)=0,ISNUMBER('C6'!V645)),"",IF(OR('C6'!W193="M",'C6'!W419="M"),"M",IF(AND('C6'!W193='C6'!W419,OR('C6'!W193="X",'C6'!W193="W",'C6'!W193="Z")),UPPER('C6'!W193),"")))</f>
        <v/>
      </c>
      <c r="J737" s="80" t="s">
        <v>383</v>
      </c>
      <c r="K737" s="187" t="str">
        <f>IF(AND(ISBLANK('C6'!V645),$L$737&lt;&gt;"Z"),"",'C6'!V645)</f>
        <v/>
      </c>
      <c r="L737" s="187" t="str">
        <f>IF(ISBLANK('C6'!W645),"",'C6'!W645)</f>
        <v/>
      </c>
      <c r="M737" s="77" t="str">
        <f t="shared" si="12"/>
        <v>OK</v>
      </c>
      <c r="N737" s="78"/>
    </row>
    <row r="738" spans="1:14" hidden="1">
      <c r="A738" s="79" t="s">
        <v>2589</v>
      </c>
      <c r="B738" s="185" t="s">
        <v>1936</v>
      </c>
      <c r="C738" s="186" t="s">
        <v>363</v>
      </c>
      <c r="D738" s="188" t="s">
        <v>1937</v>
      </c>
      <c r="E738" s="186" t="s">
        <v>383</v>
      </c>
      <c r="F738" s="186" t="s">
        <v>363</v>
      </c>
      <c r="G738" s="188" t="s">
        <v>1131</v>
      </c>
      <c r="H738" s="187" t="str">
        <f>IF(OR(AND('C6'!V194="",'C6'!W194=""),AND('C6'!V420="",'C6'!W420=""),AND('C6'!W194="X",'C6'!W420="X"),OR('C6'!W194="M",'C6'!W420="M")),"",SUM('C6'!V194,'C6'!V420))</f>
        <v/>
      </c>
      <c r="I738" s="187" t="str">
        <f>IF(AND(AND('C6'!W194="X",'C6'!W420="X"),SUM('C6'!V194,'C6'!V420)=0,ISNUMBER('C6'!V646)),"",IF(OR('C6'!W194="M",'C6'!W420="M"),"M",IF(AND('C6'!W194='C6'!W420,OR('C6'!W194="X",'C6'!W194="W",'C6'!W194="Z")),UPPER('C6'!W194),"")))</f>
        <v/>
      </c>
      <c r="J738" s="80" t="s">
        <v>383</v>
      </c>
      <c r="K738" s="187" t="str">
        <f>IF(AND(ISBLANK('C6'!V646),$L$738&lt;&gt;"Z"),"",'C6'!V646)</f>
        <v/>
      </c>
      <c r="L738" s="187" t="str">
        <f>IF(ISBLANK('C6'!W646),"",'C6'!W646)</f>
        <v/>
      </c>
      <c r="M738" s="77" t="str">
        <f t="shared" si="12"/>
        <v>OK</v>
      </c>
      <c r="N738" s="78"/>
    </row>
    <row r="739" spans="1:14" hidden="1">
      <c r="A739" s="79" t="s">
        <v>2589</v>
      </c>
      <c r="B739" s="185" t="s">
        <v>1938</v>
      </c>
      <c r="C739" s="186" t="s">
        <v>363</v>
      </c>
      <c r="D739" s="188" t="s">
        <v>1939</v>
      </c>
      <c r="E739" s="186" t="s">
        <v>383</v>
      </c>
      <c r="F739" s="186" t="s">
        <v>363</v>
      </c>
      <c r="G739" s="188" t="s">
        <v>1132</v>
      </c>
      <c r="H739" s="187" t="str">
        <f>IF(OR(AND('C6'!V195="",'C6'!W195=""),AND('C6'!V421="",'C6'!W421=""),AND('C6'!W195="X",'C6'!W421="X"),OR('C6'!W195="M",'C6'!W421="M")),"",SUM('C6'!V195,'C6'!V421))</f>
        <v/>
      </c>
      <c r="I739" s="187" t="str">
        <f>IF(AND(AND('C6'!W195="X",'C6'!W421="X"),SUM('C6'!V195,'C6'!V421)=0,ISNUMBER('C6'!V647)),"",IF(OR('C6'!W195="M",'C6'!W421="M"),"M",IF(AND('C6'!W195='C6'!W421,OR('C6'!W195="X",'C6'!W195="W",'C6'!W195="Z")),UPPER('C6'!W195),"")))</f>
        <v/>
      </c>
      <c r="J739" s="80" t="s">
        <v>383</v>
      </c>
      <c r="K739" s="187" t="str">
        <f>IF(AND(ISBLANK('C6'!V647),$L$739&lt;&gt;"Z"),"",'C6'!V647)</f>
        <v/>
      </c>
      <c r="L739" s="187" t="str">
        <f>IF(ISBLANK('C6'!W647),"",'C6'!W647)</f>
        <v/>
      </c>
      <c r="M739" s="77" t="str">
        <f t="shared" si="12"/>
        <v>OK</v>
      </c>
      <c r="N739" s="78"/>
    </row>
    <row r="740" spans="1:14" hidden="1">
      <c r="A740" s="79" t="s">
        <v>2589</v>
      </c>
      <c r="B740" s="185" t="s">
        <v>1940</v>
      </c>
      <c r="C740" s="186" t="s">
        <v>363</v>
      </c>
      <c r="D740" s="188" t="s">
        <v>1941</v>
      </c>
      <c r="E740" s="186" t="s">
        <v>383</v>
      </c>
      <c r="F740" s="186" t="s">
        <v>363</v>
      </c>
      <c r="G740" s="188" t="s">
        <v>1133</v>
      </c>
      <c r="H740" s="187" t="str">
        <f>IF(OR(AND('C6'!V196="",'C6'!W196=""),AND('C6'!V422="",'C6'!W422=""),AND('C6'!W196="X",'C6'!W422="X"),OR('C6'!W196="M",'C6'!W422="M")),"",SUM('C6'!V196,'C6'!V422))</f>
        <v/>
      </c>
      <c r="I740" s="187" t="str">
        <f>IF(AND(AND('C6'!W196="X",'C6'!W422="X"),SUM('C6'!V196,'C6'!V422)=0,ISNUMBER('C6'!V648)),"",IF(OR('C6'!W196="M",'C6'!W422="M"),"M",IF(AND('C6'!W196='C6'!W422,OR('C6'!W196="X",'C6'!W196="W",'C6'!W196="Z")),UPPER('C6'!W196),"")))</f>
        <v/>
      </c>
      <c r="J740" s="80" t="s">
        <v>383</v>
      </c>
      <c r="K740" s="187" t="str">
        <f>IF(AND(ISBLANK('C6'!V648),$L$740&lt;&gt;"Z"),"",'C6'!V648)</f>
        <v/>
      </c>
      <c r="L740" s="187" t="str">
        <f>IF(ISBLANK('C6'!W648),"",'C6'!W648)</f>
        <v/>
      </c>
      <c r="M740" s="77" t="str">
        <f t="shared" si="12"/>
        <v>OK</v>
      </c>
      <c r="N740" s="78"/>
    </row>
    <row r="741" spans="1:14" hidden="1">
      <c r="A741" s="79" t="s">
        <v>2589</v>
      </c>
      <c r="B741" s="185" t="s">
        <v>1942</v>
      </c>
      <c r="C741" s="186" t="s">
        <v>363</v>
      </c>
      <c r="D741" s="188" t="s">
        <v>1943</v>
      </c>
      <c r="E741" s="186" t="s">
        <v>383</v>
      </c>
      <c r="F741" s="186" t="s">
        <v>363</v>
      </c>
      <c r="G741" s="188" t="s">
        <v>1134</v>
      </c>
      <c r="H741" s="187" t="str">
        <f>IF(OR(AND('C6'!V197="",'C6'!W197=""),AND('C6'!V423="",'C6'!W423=""),AND('C6'!W197="X",'C6'!W423="X"),OR('C6'!W197="M",'C6'!W423="M")),"",SUM('C6'!V197,'C6'!V423))</f>
        <v/>
      </c>
      <c r="I741" s="187" t="str">
        <f>IF(AND(AND('C6'!W197="X",'C6'!W423="X"),SUM('C6'!V197,'C6'!V423)=0,ISNUMBER('C6'!V649)),"",IF(OR('C6'!W197="M",'C6'!W423="M"),"M",IF(AND('C6'!W197='C6'!W423,OR('C6'!W197="X",'C6'!W197="W",'C6'!W197="Z")),UPPER('C6'!W197),"")))</f>
        <v/>
      </c>
      <c r="J741" s="80" t="s">
        <v>383</v>
      </c>
      <c r="K741" s="187" t="str">
        <f>IF(AND(ISBLANK('C6'!V649),$L$741&lt;&gt;"Z"),"",'C6'!V649)</f>
        <v/>
      </c>
      <c r="L741" s="187" t="str">
        <f>IF(ISBLANK('C6'!W649),"",'C6'!W649)</f>
        <v/>
      </c>
      <c r="M741" s="77" t="str">
        <f t="shared" si="12"/>
        <v>OK</v>
      </c>
      <c r="N741" s="78"/>
    </row>
    <row r="742" spans="1:14" hidden="1">
      <c r="A742" s="79" t="s">
        <v>2589</v>
      </c>
      <c r="B742" s="185" t="s">
        <v>1944</v>
      </c>
      <c r="C742" s="186" t="s">
        <v>363</v>
      </c>
      <c r="D742" s="188" t="s">
        <v>1945</v>
      </c>
      <c r="E742" s="186" t="s">
        <v>383</v>
      </c>
      <c r="F742" s="186" t="s">
        <v>363</v>
      </c>
      <c r="G742" s="188" t="s">
        <v>1135</v>
      </c>
      <c r="H742" s="187" t="str">
        <f>IF(OR(AND('C6'!V198="",'C6'!W198=""),AND('C6'!V424="",'C6'!W424=""),AND('C6'!W198="X",'C6'!W424="X"),OR('C6'!W198="M",'C6'!W424="M")),"",SUM('C6'!V198,'C6'!V424))</f>
        <v/>
      </c>
      <c r="I742" s="187" t="str">
        <f>IF(AND(AND('C6'!W198="X",'C6'!W424="X"),SUM('C6'!V198,'C6'!V424)=0,ISNUMBER('C6'!V650)),"",IF(OR('C6'!W198="M",'C6'!W424="M"),"M",IF(AND('C6'!W198='C6'!W424,OR('C6'!W198="X",'C6'!W198="W",'C6'!W198="Z")),UPPER('C6'!W198),"")))</f>
        <v/>
      </c>
      <c r="J742" s="80" t="s">
        <v>383</v>
      </c>
      <c r="K742" s="187" t="str">
        <f>IF(AND(ISBLANK('C6'!V650),$L$742&lt;&gt;"Z"),"",'C6'!V650)</f>
        <v/>
      </c>
      <c r="L742" s="187" t="str">
        <f>IF(ISBLANK('C6'!W650),"",'C6'!W650)</f>
        <v/>
      </c>
      <c r="M742" s="77" t="str">
        <f t="shared" si="12"/>
        <v>OK</v>
      </c>
      <c r="N742" s="78"/>
    </row>
    <row r="743" spans="1:14" hidden="1">
      <c r="A743" s="79" t="s">
        <v>2589</v>
      </c>
      <c r="B743" s="185" t="s">
        <v>1946</v>
      </c>
      <c r="C743" s="186" t="s">
        <v>363</v>
      </c>
      <c r="D743" s="188" t="s">
        <v>1947</v>
      </c>
      <c r="E743" s="186" t="s">
        <v>383</v>
      </c>
      <c r="F743" s="186" t="s">
        <v>363</v>
      </c>
      <c r="G743" s="188" t="s">
        <v>1136</v>
      </c>
      <c r="H743" s="187" t="str">
        <f>IF(OR(AND('C6'!V199="",'C6'!W199=""),AND('C6'!V425="",'C6'!W425=""),AND('C6'!W199="X",'C6'!W425="X"),OR('C6'!W199="M",'C6'!W425="M")),"",SUM('C6'!V199,'C6'!V425))</f>
        <v/>
      </c>
      <c r="I743" s="187" t="str">
        <f>IF(AND(AND('C6'!W199="X",'C6'!W425="X"),SUM('C6'!V199,'C6'!V425)=0,ISNUMBER('C6'!V651)),"",IF(OR('C6'!W199="M",'C6'!W425="M"),"M",IF(AND('C6'!W199='C6'!W425,OR('C6'!W199="X",'C6'!W199="W",'C6'!W199="Z")),UPPER('C6'!W199),"")))</f>
        <v/>
      </c>
      <c r="J743" s="80" t="s">
        <v>383</v>
      </c>
      <c r="K743" s="187" t="str">
        <f>IF(AND(ISBLANK('C6'!V651),$L$743&lt;&gt;"Z"),"",'C6'!V651)</f>
        <v/>
      </c>
      <c r="L743" s="187" t="str">
        <f>IF(ISBLANK('C6'!W651),"",'C6'!W651)</f>
        <v/>
      </c>
      <c r="M743" s="77" t="str">
        <f t="shared" si="12"/>
        <v>OK</v>
      </c>
      <c r="N743" s="78"/>
    </row>
    <row r="744" spans="1:14" hidden="1">
      <c r="A744" s="79" t="s">
        <v>2589</v>
      </c>
      <c r="B744" s="185" t="s">
        <v>1948</v>
      </c>
      <c r="C744" s="186" t="s">
        <v>363</v>
      </c>
      <c r="D744" s="188" t="s">
        <v>1949</v>
      </c>
      <c r="E744" s="186" t="s">
        <v>383</v>
      </c>
      <c r="F744" s="186" t="s">
        <v>363</v>
      </c>
      <c r="G744" s="188" t="s">
        <v>1137</v>
      </c>
      <c r="H744" s="187" t="str">
        <f>IF(OR(AND('C6'!V200="",'C6'!W200=""),AND('C6'!V426="",'C6'!W426=""),AND('C6'!W200="X",'C6'!W426="X"),OR('C6'!W200="M",'C6'!W426="M")),"",SUM('C6'!V200,'C6'!V426))</f>
        <v/>
      </c>
      <c r="I744" s="187" t="str">
        <f>IF(AND(AND('C6'!W200="X",'C6'!W426="X"),SUM('C6'!V200,'C6'!V426)=0,ISNUMBER('C6'!V652)),"",IF(OR('C6'!W200="M",'C6'!W426="M"),"M",IF(AND('C6'!W200='C6'!W426,OR('C6'!W200="X",'C6'!W200="W",'C6'!W200="Z")),UPPER('C6'!W200),"")))</f>
        <v/>
      </c>
      <c r="J744" s="80" t="s">
        <v>383</v>
      </c>
      <c r="K744" s="187" t="str">
        <f>IF(AND(ISBLANK('C6'!V652),$L$744&lt;&gt;"Z"),"",'C6'!V652)</f>
        <v/>
      </c>
      <c r="L744" s="187" t="str">
        <f>IF(ISBLANK('C6'!W652),"",'C6'!W652)</f>
        <v/>
      </c>
      <c r="M744" s="77" t="str">
        <f t="shared" si="12"/>
        <v>OK</v>
      </c>
      <c r="N744" s="78"/>
    </row>
    <row r="745" spans="1:14" hidden="1">
      <c r="A745" s="79" t="s">
        <v>2589</v>
      </c>
      <c r="B745" s="185" t="s">
        <v>1950</v>
      </c>
      <c r="C745" s="186" t="s">
        <v>363</v>
      </c>
      <c r="D745" s="188" t="s">
        <v>1951</v>
      </c>
      <c r="E745" s="186" t="s">
        <v>383</v>
      </c>
      <c r="F745" s="186" t="s">
        <v>363</v>
      </c>
      <c r="G745" s="188" t="s">
        <v>1138</v>
      </c>
      <c r="H745" s="187" t="str">
        <f>IF(OR(AND('C6'!V201="",'C6'!W201=""),AND('C6'!V427="",'C6'!W427=""),AND('C6'!W201="X",'C6'!W427="X"),OR('C6'!W201="M",'C6'!W427="M")),"",SUM('C6'!V201,'C6'!V427))</f>
        <v/>
      </c>
      <c r="I745" s="187" t="str">
        <f>IF(AND(AND('C6'!W201="X",'C6'!W427="X"),SUM('C6'!V201,'C6'!V427)=0,ISNUMBER('C6'!V653)),"",IF(OR('C6'!W201="M",'C6'!W427="M"),"M",IF(AND('C6'!W201='C6'!W427,OR('C6'!W201="X",'C6'!W201="W",'C6'!W201="Z")),UPPER('C6'!W201),"")))</f>
        <v/>
      </c>
      <c r="J745" s="80" t="s">
        <v>383</v>
      </c>
      <c r="K745" s="187" t="str">
        <f>IF(AND(ISBLANK('C6'!V653),$L$745&lt;&gt;"Z"),"",'C6'!V653)</f>
        <v/>
      </c>
      <c r="L745" s="187" t="str">
        <f>IF(ISBLANK('C6'!W653),"",'C6'!W653)</f>
        <v/>
      </c>
      <c r="M745" s="77" t="str">
        <f t="shared" si="12"/>
        <v>OK</v>
      </c>
      <c r="N745" s="78"/>
    </row>
    <row r="746" spans="1:14" hidden="1">
      <c r="A746" s="79" t="s">
        <v>2589</v>
      </c>
      <c r="B746" s="185" t="s">
        <v>1952</v>
      </c>
      <c r="C746" s="186" t="s">
        <v>363</v>
      </c>
      <c r="D746" s="188" t="s">
        <v>1953</v>
      </c>
      <c r="E746" s="186" t="s">
        <v>383</v>
      </c>
      <c r="F746" s="186" t="s">
        <v>363</v>
      </c>
      <c r="G746" s="188" t="s">
        <v>1139</v>
      </c>
      <c r="H746" s="187" t="str">
        <f>IF(OR(AND('C6'!V202="",'C6'!W202=""),AND('C6'!V428="",'C6'!W428=""),AND('C6'!W202="X",'C6'!W428="X"),OR('C6'!W202="M",'C6'!W428="M")),"",SUM('C6'!V202,'C6'!V428))</f>
        <v/>
      </c>
      <c r="I746" s="187" t="str">
        <f>IF(AND(AND('C6'!W202="X",'C6'!W428="X"),SUM('C6'!V202,'C6'!V428)=0,ISNUMBER('C6'!V654)),"",IF(OR('C6'!W202="M",'C6'!W428="M"),"M",IF(AND('C6'!W202='C6'!W428,OR('C6'!W202="X",'C6'!W202="W",'C6'!W202="Z")),UPPER('C6'!W202),"")))</f>
        <v/>
      </c>
      <c r="J746" s="80" t="s">
        <v>383</v>
      </c>
      <c r="K746" s="187" t="str">
        <f>IF(AND(ISBLANK('C6'!V654),$L$746&lt;&gt;"Z"),"",'C6'!V654)</f>
        <v/>
      </c>
      <c r="L746" s="187" t="str">
        <f>IF(ISBLANK('C6'!W654),"",'C6'!W654)</f>
        <v/>
      </c>
      <c r="M746" s="77" t="str">
        <f t="shared" si="12"/>
        <v>OK</v>
      </c>
      <c r="N746" s="78"/>
    </row>
    <row r="747" spans="1:14" hidden="1">
      <c r="A747" s="79" t="s">
        <v>2589</v>
      </c>
      <c r="B747" s="185" t="s">
        <v>1954</v>
      </c>
      <c r="C747" s="186" t="s">
        <v>363</v>
      </c>
      <c r="D747" s="188" t="s">
        <v>1955</v>
      </c>
      <c r="E747" s="186" t="s">
        <v>383</v>
      </c>
      <c r="F747" s="186" t="s">
        <v>363</v>
      </c>
      <c r="G747" s="188" t="s">
        <v>1140</v>
      </c>
      <c r="H747" s="187" t="str">
        <f>IF(OR(AND('C6'!V203="",'C6'!W203=""),AND('C6'!V429="",'C6'!W429=""),AND('C6'!W203="X",'C6'!W429="X"),OR('C6'!W203="M",'C6'!W429="M")),"",SUM('C6'!V203,'C6'!V429))</f>
        <v/>
      </c>
      <c r="I747" s="187" t="str">
        <f>IF(AND(AND('C6'!W203="X",'C6'!W429="X"),SUM('C6'!V203,'C6'!V429)=0,ISNUMBER('C6'!V655)),"",IF(OR('C6'!W203="M",'C6'!W429="M"),"M",IF(AND('C6'!W203='C6'!W429,OR('C6'!W203="X",'C6'!W203="W",'C6'!W203="Z")),UPPER('C6'!W203),"")))</f>
        <v/>
      </c>
      <c r="J747" s="80" t="s">
        <v>383</v>
      </c>
      <c r="K747" s="187" t="str">
        <f>IF(AND(ISBLANK('C6'!V655),$L$747&lt;&gt;"Z"),"",'C6'!V655)</f>
        <v/>
      </c>
      <c r="L747" s="187" t="str">
        <f>IF(ISBLANK('C6'!W655),"",'C6'!W655)</f>
        <v/>
      </c>
      <c r="M747" s="77" t="str">
        <f t="shared" si="12"/>
        <v>OK</v>
      </c>
      <c r="N747" s="78"/>
    </row>
    <row r="748" spans="1:14" hidden="1">
      <c r="A748" s="79" t="s">
        <v>2589</v>
      </c>
      <c r="B748" s="185" t="s">
        <v>1956</v>
      </c>
      <c r="C748" s="186" t="s">
        <v>363</v>
      </c>
      <c r="D748" s="188" t="s">
        <v>1957</v>
      </c>
      <c r="E748" s="186" t="s">
        <v>383</v>
      </c>
      <c r="F748" s="186" t="s">
        <v>363</v>
      </c>
      <c r="G748" s="188" t="s">
        <v>1141</v>
      </c>
      <c r="H748" s="187" t="str">
        <f>IF(OR(AND('C6'!V204="",'C6'!W204=""),AND('C6'!V430="",'C6'!W430=""),AND('C6'!W204="X",'C6'!W430="X"),OR('C6'!W204="M",'C6'!W430="M")),"",SUM('C6'!V204,'C6'!V430))</f>
        <v/>
      </c>
      <c r="I748" s="187" t="str">
        <f>IF(AND(AND('C6'!W204="X",'C6'!W430="X"),SUM('C6'!V204,'C6'!V430)=0,ISNUMBER('C6'!V656)),"",IF(OR('C6'!W204="M",'C6'!W430="M"),"M",IF(AND('C6'!W204='C6'!W430,OR('C6'!W204="X",'C6'!W204="W",'C6'!W204="Z")),UPPER('C6'!W204),"")))</f>
        <v/>
      </c>
      <c r="J748" s="80" t="s">
        <v>383</v>
      </c>
      <c r="K748" s="187" t="str">
        <f>IF(AND(ISBLANK('C6'!V656),$L$748&lt;&gt;"Z"),"",'C6'!V656)</f>
        <v/>
      </c>
      <c r="L748" s="187" t="str">
        <f>IF(ISBLANK('C6'!W656),"",'C6'!W656)</f>
        <v/>
      </c>
      <c r="M748" s="77" t="str">
        <f t="shared" si="12"/>
        <v>OK</v>
      </c>
      <c r="N748" s="78"/>
    </row>
    <row r="749" spans="1:14" hidden="1">
      <c r="A749" s="79" t="s">
        <v>2589</v>
      </c>
      <c r="B749" s="185" t="s">
        <v>1958</v>
      </c>
      <c r="C749" s="186" t="s">
        <v>363</v>
      </c>
      <c r="D749" s="188" t="s">
        <v>1959</v>
      </c>
      <c r="E749" s="186" t="s">
        <v>383</v>
      </c>
      <c r="F749" s="186" t="s">
        <v>363</v>
      </c>
      <c r="G749" s="188" t="s">
        <v>1142</v>
      </c>
      <c r="H749" s="187" t="str">
        <f>IF(OR(AND('C6'!V205="",'C6'!W205=""),AND('C6'!V431="",'C6'!W431=""),AND('C6'!W205="X",'C6'!W431="X"),OR('C6'!W205="M",'C6'!W431="M")),"",SUM('C6'!V205,'C6'!V431))</f>
        <v/>
      </c>
      <c r="I749" s="187" t="str">
        <f>IF(AND(AND('C6'!W205="X",'C6'!W431="X"),SUM('C6'!V205,'C6'!V431)=0,ISNUMBER('C6'!V657)),"",IF(OR('C6'!W205="M",'C6'!W431="M"),"M",IF(AND('C6'!W205='C6'!W431,OR('C6'!W205="X",'C6'!W205="W",'C6'!W205="Z")),UPPER('C6'!W205),"")))</f>
        <v/>
      </c>
      <c r="J749" s="80" t="s">
        <v>383</v>
      </c>
      <c r="K749" s="187" t="str">
        <f>IF(AND(ISBLANK('C6'!V657),$L$749&lt;&gt;"Z"),"",'C6'!V657)</f>
        <v/>
      </c>
      <c r="L749" s="187" t="str">
        <f>IF(ISBLANK('C6'!W657),"",'C6'!W657)</f>
        <v/>
      </c>
      <c r="M749" s="77" t="str">
        <f t="shared" si="12"/>
        <v>OK</v>
      </c>
      <c r="N749" s="78"/>
    </row>
    <row r="750" spans="1:14" hidden="1">
      <c r="A750" s="79" t="s">
        <v>2589</v>
      </c>
      <c r="B750" s="185" t="s">
        <v>1960</v>
      </c>
      <c r="C750" s="186" t="s">
        <v>363</v>
      </c>
      <c r="D750" s="188" t="s">
        <v>1961</v>
      </c>
      <c r="E750" s="186" t="s">
        <v>383</v>
      </c>
      <c r="F750" s="186" t="s">
        <v>363</v>
      </c>
      <c r="G750" s="188" t="s">
        <v>1143</v>
      </c>
      <c r="H750" s="187" t="str">
        <f>IF(OR(AND('C6'!V206="",'C6'!W206=""),AND('C6'!V432="",'C6'!W432=""),AND('C6'!W206="X",'C6'!W432="X"),OR('C6'!W206="M",'C6'!W432="M")),"",SUM('C6'!V206,'C6'!V432))</f>
        <v/>
      </c>
      <c r="I750" s="187" t="str">
        <f>IF(AND(AND('C6'!W206="X",'C6'!W432="X"),SUM('C6'!V206,'C6'!V432)=0,ISNUMBER('C6'!V658)),"",IF(OR('C6'!W206="M",'C6'!W432="M"),"M",IF(AND('C6'!W206='C6'!W432,OR('C6'!W206="X",'C6'!W206="W",'C6'!W206="Z")),UPPER('C6'!W206),"")))</f>
        <v/>
      </c>
      <c r="J750" s="80" t="s">
        <v>383</v>
      </c>
      <c r="K750" s="187" t="str">
        <f>IF(AND(ISBLANK('C6'!V658),$L$750&lt;&gt;"Z"),"",'C6'!V658)</f>
        <v/>
      </c>
      <c r="L750" s="187" t="str">
        <f>IF(ISBLANK('C6'!W658),"",'C6'!W658)</f>
        <v/>
      </c>
      <c r="M750" s="77" t="str">
        <f t="shared" si="12"/>
        <v>OK</v>
      </c>
      <c r="N750" s="78"/>
    </row>
    <row r="751" spans="1:14" hidden="1">
      <c r="A751" s="79" t="s">
        <v>2589</v>
      </c>
      <c r="B751" s="185" t="s">
        <v>1962</v>
      </c>
      <c r="C751" s="186" t="s">
        <v>363</v>
      </c>
      <c r="D751" s="188" t="s">
        <v>1963</v>
      </c>
      <c r="E751" s="186" t="s">
        <v>383</v>
      </c>
      <c r="F751" s="186" t="s">
        <v>363</v>
      </c>
      <c r="G751" s="188" t="s">
        <v>1144</v>
      </c>
      <c r="H751" s="187" t="str">
        <f>IF(OR(AND('C6'!V207="",'C6'!W207=""),AND('C6'!V433="",'C6'!W433=""),AND('C6'!W207="X",'C6'!W433="X"),OR('C6'!W207="M",'C6'!W433="M")),"",SUM('C6'!V207,'C6'!V433))</f>
        <v/>
      </c>
      <c r="I751" s="187" t="str">
        <f>IF(AND(AND('C6'!W207="X",'C6'!W433="X"),SUM('C6'!V207,'C6'!V433)=0,ISNUMBER('C6'!V659)),"",IF(OR('C6'!W207="M",'C6'!W433="M"),"M",IF(AND('C6'!W207='C6'!W433,OR('C6'!W207="X",'C6'!W207="W",'C6'!W207="Z")),UPPER('C6'!W207),"")))</f>
        <v/>
      </c>
      <c r="J751" s="80" t="s">
        <v>383</v>
      </c>
      <c r="K751" s="187" t="str">
        <f>IF(AND(ISBLANK('C6'!V659),$L$751&lt;&gt;"Z"),"",'C6'!V659)</f>
        <v/>
      </c>
      <c r="L751" s="187" t="str">
        <f>IF(ISBLANK('C6'!W659),"",'C6'!W659)</f>
        <v/>
      </c>
      <c r="M751" s="77" t="str">
        <f t="shared" si="12"/>
        <v>OK</v>
      </c>
      <c r="N751" s="78"/>
    </row>
    <row r="752" spans="1:14" hidden="1">
      <c r="A752" s="79" t="s">
        <v>2589</v>
      </c>
      <c r="B752" s="185" t="s">
        <v>1964</v>
      </c>
      <c r="C752" s="186" t="s">
        <v>363</v>
      </c>
      <c r="D752" s="188" t="s">
        <v>1965</v>
      </c>
      <c r="E752" s="186" t="s">
        <v>383</v>
      </c>
      <c r="F752" s="186" t="s">
        <v>363</v>
      </c>
      <c r="G752" s="188" t="s">
        <v>1145</v>
      </c>
      <c r="H752" s="187" t="str">
        <f>IF(OR(AND('C6'!V208="",'C6'!W208=""),AND('C6'!V434="",'C6'!W434=""),AND('C6'!W208="X",'C6'!W434="X"),OR('C6'!W208="M",'C6'!W434="M")),"",SUM('C6'!V208,'C6'!V434))</f>
        <v/>
      </c>
      <c r="I752" s="187" t="str">
        <f>IF(AND(AND('C6'!W208="X",'C6'!W434="X"),SUM('C6'!V208,'C6'!V434)=0,ISNUMBER('C6'!V660)),"",IF(OR('C6'!W208="M",'C6'!W434="M"),"M",IF(AND('C6'!W208='C6'!W434,OR('C6'!W208="X",'C6'!W208="W",'C6'!W208="Z")),UPPER('C6'!W208),"")))</f>
        <v/>
      </c>
      <c r="J752" s="80" t="s">
        <v>383</v>
      </c>
      <c r="K752" s="187" t="str">
        <f>IF(AND(ISBLANK('C6'!V660),$L$752&lt;&gt;"Z"),"",'C6'!V660)</f>
        <v/>
      </c>
      <c r="L752" s="187" t="str">
        <f>IF(ISBLANK('C6'!W660),"",'C6'!W660)</f>
        <v/>
      </c>
      <c r="M752" s="77" t="str">
        <f t="shared" si="12"/>
        <v>OK</v>
      </c>
      <c r="N752" s="78"/>
    </row>
    <row r="753" spans="1:14" hidden="1">
      <c r="A753" s="79" t="s">
        <v>2589</v>
      </c>
      <c r="B753" s="185" t="s">
        <v>1966</v>
      </c>
      <c r="C753" s="186" t="s">
        <v>363</v>
      </c>
      <c r="D753" s="188" t="s">
        <v>1967</v>
      </c>
      <c r="E753" s="186" t="s">
        <v>383</v>
      </c>
      <c r="F753" s="186" t="s">
        <v>363</v>
      </c>
      <c r="G753" s="188" t="s">
        <v>1146</v>
      </c>
      <c r="H753" s="187" t="str">
        <f>IF(OR(AND('C6'!V209="",'C6'!W209=""),AND('C6'!V435="",'C6'!W435=""),AND('C6'!W209="X",'C6'!W435="X"),OR('C6'!W209="M",'C6'!W435="M")),"",SUM('C6'!V209,'C6'!V435))</f>
        <v/>
      </c>
      <c r="I753" s="187" t="str">
        <f>IF(AND(AND('C6'!W209="X",'C6'!W435="X"),SUM('C6'!V209,'C6'!V435)=0,ISNUMBER('C6'!V661)),"",IF(OR('C6'!W209="M",'C6'!W435="M"),"M",IF(AND('C6'!W209='C6'!W435,OR('C6'!W209="X",'C6'!W209="W",'C6'!W209="Z")),UPPER('C6'!W209),"")))</f>
        <v/>
      </c>
      <c r="J753" s="80" t="s">
        <v>383</v>
      </c>
      <c r="K753" s="187" t="str">
        <f>IF(AND(ISBLANK('C6'!V661),$L$753&lt;&gt;"Z"),"",'C6'!V661)</f>
        <v/>
      </c>
      <c r="L753" s="187" t="str">
        <f>IF(ISBLANK('C6'!W661),"",'C6'!W661)</f>
        <v/>
      </c>
      <c r="M753" s="77" t="str">
        <f t="shared" ref="M753:M816" si="13">IF(AND(ISNUMBER(H753),ISNUMBER(K753)),IF(OR(ROUND(H753,0)&lt;&gt;ROUND(K753,0),I753&lt;&gt;L753),"Check","OK"),IF(OR(AND(H753&lt;&gt;K753,I753&lt;&gt;"Z",L753&lt;&gt;"Z"),I753&lt;&gt;L753),"Check","OK"))</f>
        <v>OK</v>
      </c>
      <c r="N753" s="78"/>
    </row>
    <row r="754" spans="1:14" hidden="1">
      <c r="A754" s="79" t="s">
        <v>2589</v>
      </c>
      <c r="B754" s="185" t="s">
        <v>1968</v>
      </c>
      <c r="C754" s="186" t="s">
        <v>363</v>
      </c>
      <c r="D754" s="188" t="s">
        <v>1969</v>
      </c>
      <c r="E754" s="186" t="s">
        <v>383</v>
      </c>
      <c r="F754" s="186" t="s">
        <v>363</v>
      </c>
      <c r="G754" s="188" t="s">
        <v>1147</v>
      </c>
      <c r="H754" s="187" t="str">
        <f>IF(OR(AND('C6'!V210="",'C6'!W210=""),AND('C6'!V436="",'C6'!W436=""),AND('C6'!W210="X",'C6'!W436="X"),OR('C6'!W210="M",'C6'!W436="M")),"",SUM('C6'!V210,'C6'!V436))</f>
        <v/>
      </c>
      <c r="I754" s="187" t="str">
        <f>IF(AND(AND('C6'!W210="X",'C6'!W436="X"),SUM('C6'!V210,'C6'!V436)=0,ISNUMBER('C6'!V662)),"",IF(OR('C6'!W210="M",'C6'!W436="M"),"M",IF(AND('C6'!W210='C6'!W436,OR('C6'!W210="X",'C6'!W210="W",'C6'!W210="Z")),UPPER('C6'!W210),"")))</f>
        <v/>
      </c>
      <c r="J754" s="80" t="s">
        <v>383</v>
      </c>
      <c r="K754" s="187" t="str">
        <f>IF(AND(ISBLANK('C6'!V662),$L$754&lt;&gt;"Z"),"",'C6'!V662)</f>
        <v/>
      </c>
      <c r="L754" s="187" t="str">
        <f>IF(ISBLANK('C6'!W662),"",'C6'!W662)</f>
        <v/>
      </c>
      <c r="M754" s="77" t="str">
        <f t="shared" si="13"/>
        <v>OK</v>
      </c>
      <c r="N754" s="78"/>
    </row>
    <row r="755" spans="1:14" hidden="1">
      <c r="A755" s="79" t="s">
        <v>2589</v>
      </c>
      <c r="B755" s="185" t="s">
        <v>1970</v>
      </c>
      <c r="C755" s="186" t="s">
        <v>363</v>
      </c>
      <c r="D755" s="188" t="s">
        <v>1971</v>
      </c>
      <c r="E755" s="186" t="s">
        <v>383</v>
      </c>
      <c r="F755" s="186" t="s">
        <v>363</v>
      </c>
      <c r="G755" s="188" t="s">
        <v>1148</v>
      </c>
      <c r="H755" s="187" t="str">
        <f>IF(OR(AND('C6'!V211="",'C6'!W211=""),AND('C6'!V437="",'C6'!W437=""),AND('C6'!W211="X",'C6'!W437="X"),OR('C6'!W211="M",'C6'!W437="M")),"",SUM('C6'!V211,'C6'!V437))</f>
        <v/>
      </c>
      <c r="I755" s="187" t="str">
        <f>IF(AND(AND('C6'!W211="X",'C6'!W437="X"),SUM('C6'!V211,'C6'!V437)=0,ISNUMBER('C6'!V663)),"",IF(OR('C6'!W211="M",'C6'!W437="M"),"M",IF(AND('C6'!W211='C6'!W437,OR('C6'!W211="X",'C6'!W211="W",'C6'!W211="Z")),UPPER('C6'!W211),"")))</f>
        <v/>
      </c>
      <c r="J755" s="80" t="s">
        <v>383</v>
      </c>
      <c r="K755" s="187" t="str">
        <f>IF(AND(ISBLANK('C6'!V663),$L$755&lt;&gt;"Z"),"",'C6'!V663)</f>
        <v/>
      </c>
      <c r="L755" s="187" t="str">
        <f>IF(ISBLANK('C6'!W663),"",'C6'!W663)</f>
        <v/>
      </c>
      <c r="M755" s="77" t="str">
        <f t="shared" si="13"/>
        <v>OK</v>
      </c>
      <c r="N755" s="78"/>
    </row>
    <row r="756" spans="1:14" hidden="1">
      <c r="A756" s="79" t="s">
        <v>2589</v>
      </c>
      <c r="B756" s="185" t="s">
        <v>1972</v>
      </c>
      <c r="C756" s="186" t="s">
        <v>363</v>
      </c>
      <c r="D756" s="188" t="s">
        <v>1973</v>
      </c>
      <c r="E756" s="186" t="s">
        <v>383</v>
      </c>
      <c r="F756" s="186" t="s">
        <v>363</v>
      </c>
      <c r="G756" s="188" t="s">
        <v>1149</v>
      </c>
      <c r="H756" s="187" t="str">
        <f>IF(OR(AND('C6'!V212="",'C6'!W212=""),AND('C6'!V438="",'C6'!W438=""),AND('C6'!W212="X",'C6'!W438="X"),OR('C6'!W212="M",'C6'!W438="M")),"",SUM('C6'!V212,'C6'!V438))</f>
        <v/>
      </c>
      <c r="I756" s="187" t="str">
        <f>IF(AND(AND('C6'!W212="X",'C6'!W438="X"),SUM('C6'!V212,'C6'!V438)=0,ISNUMBER('C6'!V664)),"",IF(OR('C6'!W212="M",'C6'!W438="M"),"M",IF(AND('C6'!W212='C6'!W438,OR('C6'!W212="X",'C6'!W212="W",'C6'!W212="Z")),UPPER('C6'!W212),"")))</f>
        <v/>
      </c>
      <c r="J756" s="80" t="s">
        <v>383</v>
      </c>
      <c r="K756" s="187" t="str">
        <f>IF(AND(ISBLANK('C6'!V664),$L$756&lt;&gt;"Z"),"",'C6'!V664)</f>
        <v/>
      </c>
      <c r="L756" s="187" t="str">
        <f>IF(ISBLANK('C6'!W664),"",'C6'!W664)</f>
        <v/>
      </c>
      <c r="M756" s="77" t="str">
        <f t="shared" si="13"/>
        <v>OK</v>
      </c>
      <c r="N756" s="78"/>
    </row>
    <row r="757" spans="1:14" hidden="1">
      <c r="A757" s="79" t="s">
        <v>2589</v>
      </c>
      <c r="B757" s="185" t="s">
        <v>1974</v>
      </c>
      <c r="C757" s="186" t="s">
        <v>363</v>
      </c>
      <c r="D757" s="188" t="s">
        <v>1975</v>
      </c>
      <c r="E757" s="186" t="s">
        <v>383</v>
      </c>
      <c r="F757" s="186" t="s">
        <v>363</v>
      </c>
      <c r="G757" s="188" t="s">
        <v>1150</v>
      </c>
      <c r="H757" s="187" t="str">
        <f>IF(OR(AND('C6'!V213="",'C6'!W213=""),AND('C6'!V439="",'C6'!W439=""),AND('C6'!W213="X",'C6'!W439="X"),OR('C6'!W213="M",'C6'!W439="M")),"",SUM('C6'!V213,'C6'!V439))</f>
        <v/>
      </c>
      <c r="I757" s="187" t="str">
        <f>IF(AND(AND('C6'!W213="X",'C6'!W439="X"),SUM('C6'!V213,'C6'!V439)=0,ISNUMBER('C6'!V665)),"",IF(OR('C6'!W213="M",'C6'!W439="M"),"M",IF(AND('C6'!W213='C6'!W439,OR('C6'!W213="X",'C6'!W213="W",'C6'!W213="Z")),UPPER('C6'!W213),"")))</f>
        <v/>
      </c>
      <c r="J757" s="80" t="s">
        <v>383</v>
      </c>
      <c r="K757" s="187" t="str">
        <f>IF(AND(ISBLANK('C6'!V665),$L$757&lt;&gt;"Z"),"",'C6'!V665)</f>
        <v/>
      </c>
      <c r="L757" s="187" t="str">
        <f>IF(ISBLANK('C6'!W665),"",'C6'!W665)</f>
        <v/>
      </c>
      <c r="M757" s="77" t="str">
        <f t="shared" si="13"/>
        <v>OK</v>
      </c>
      <c r="N757" s="78"/>
    </row>
    <row r="758" spans="1:14" hidden="1">
      <c r="A758" s="79" t="s">
        <v>2589</v>
      </c>
      <c r="B758" s="185" t="s">
        <v>1976</v>
      </c>
      <c r="C758" s="186" t="s">
        <v>363</v>
      </c>
      <c r="D758" s="188" t="s">
        <v>1977</v>
      </c>
      <c r="E758" s="186" t="s">
        <v>383</v>
      </c>
      <c r="F758" s="186" t="s">
        <v>363</v>
      </c>
      <c r="G758" s="188" t="s">
        <v>1151</v>
      </c>
      <c r="H758" s="187" t="str">
        <f>IF(OR(AND('C6'!V214="",'C6'!W214=""),AND('C6'!V440="",'C6'!W440=""),AND('C6'!W214="X",'C6'!W440="X"),OR('C6'!W214="M",'C6'!W440="M")),"",SUM('C6'!V214,'C6'!V440))</f>
        <v/>
      </c>
      <c r="I758" s="187" t="str">
        <f>IF(AND(AND('C6'!W214="X",'C6'!W440="X"),SUM('C6'!V214,'C6'!V440)=0,ISNUMBER('C6'!V666)),"",IF(OR('C6'!W214="M",'C6'!W440="M"),"M",IF(AND('C6'!W214='C6'!W440,OR('C6'!W214="X",'C6'!W214="W",'C6'!W214="Z")),UPPER('C6'!W214),"")))</f>
        <v/>
      </c>
      <c r="J758" s="80" t="s">
        <v>383</v>
      </c>
      <c r="K758" s="187" t="str">
        <f>IF(AND(ISBLANK('C6'!V666),$L$758&lt;&gt;"Z"),"",'C6'!V666)</f>
        <v/>
      </c>
      <c r="L758" s="187" t="str">
        <f>IF(ISBLANK('C6'!W666),"",'C6'!W666)</f>
        <v/>
      </c>
      <c r="M758" s="77" t="str">
        <f t="shared" si="13"/>
        <v>OK</v>
      </c>
      <c r="N758" s="78"/>
    </row>
    <row r="759" spans="1:14" hidden="1">
      <c r="A759" s="79" t="s">
        <v>2589</v>
      </c>
      <c r="B759" s="185" t="s">
        <v>1978</v>
      </c>
      <c r="C759" s="186" t="s">
        <v>363</v>
      </c>
      <c r="D759" s="188" t="s">
        <v>1979</v>
      </c>
      <c r="E759" s="186" t="s">
        <v>383</v>
      </c>
      <c r="F759" s="186" t="s">
        <v>363</v>
      </c>
      <c r="G759" s="188" t="s">
        <v>1152</v>
      </c>
      <c r="H759" s="187" t="str">
        <f>IF(OR(AND('C6'!V215="",'C6'!W215=""),AND('C6'!V441="",'C6'!W441=""),AND('C6'!W215="X",'C6'!W441="X"),OR('C6'!W215="M",'C6'!W441="M")),"",SUM('C6'!V215,'C6'!V441))</f>
        <v/>
      </c>
      <c r="I759" s="187" t="str">
        <f>IF(AND(AND('C6'!W215="X",'C6'!W441="X"),SUM('C6'!V215,'C6'!V441)=0,ISNUMBER('C6'!V667)),"",IF(OR('C6'!W215="M",'C6'!W441="M"),"M",IF(AND('C6'!W215='C6'!W441,OR('C6'!W215="X",'C6'!W215="W",'C6'!W215="Z")),UPPER('C6'!W215),"")))</f>
        <v/>
      </c>
      <c r="J759" s="80" t="s">
        <v>383</v>
      </c>
      <c r="K759" s="187" t="str">
        <f>IF(AND(ISBLANK('C6'!V667),$L$759&lt;&gt;"Z"),"",'C6'!V667)</f>
        <v/>
      </c>
      <c r="L759" s="187" t="str">
        <f>IF(ISBLANK('C6'!W667),"",'C6'!W667)</f>
        <v/>
      </c>
      <c r="M759" s="77" t="str">
        <f t="shared" si="13"/>
        <v>OK</v>
      </c>
      <c r="N759" s="78"/>
    </row>
    <row r="760" spans="1:14" hidden="1">
      <c r="A760" s="79" t="s">
        <v>2589</v>
      </c>
      <c r="B760" s="185" t="s">
        <v>1980</v>
      </c>
      <c r="C760" s="186" t="s">
        <v>363</v>
      </c>
      <c r="D760" s="188" t="s">
        <v>1981</v>
      </c>
      <c r="E760" s="186" t="s">
        <v>383</v>
      </c>
      <c r="F760" s="186" t="s">
        <v>363</v>
      </c>
      <c r="G760" s="188" t="s">
        <v>1153</v>
      </c>
      <c r="H760" s="187" t="str">
        <f>IF(OR(AND('C6'!V216="",'C6'!W216=""),AND('C6'!V442="",'C6'!W442=""),AND('C6'!W216="X",'C6'!W442="X"),OR('C6'!W216="M",'C6'!W442="M")),"",SUM('C6'!V216,'C6'!V442))</f>
        <v/>
      </c>
      <c r="I760" s="187" t="str">
        <f>IF(AND(AND('C6'!W216="X",'C6'!W442="X"),SUM('C6'!V216,'C6'!V442)=0,ISNUMBER('C6'!V668)),"",IF(OR('C6'!W216="M",'C6'!W442="M"),"M",IF(AND('C6'!W216='C6'!W442,OR('C6'!W216="X",'C6'!W216="W",'C6'!W216="Z")),UPPER('C6'!W216),"")))</f>
        <v/>
      </c>
      <c r="J760" s="80" t="s">
        <v>383</v>
      </c>
      <c r="K760" s="187" t="str">
        <f>IF(AND(ISBLANK('C6'!V668),$L$760&lt;&gt;"Z"),"",'C6'!V668)</f>
        <v/>
      </c>
      <c r="L760" s="187" t="str">
        <f>IF(ISBLANK('C6'!W668),"",'C6'!W668)</f>
        <v/>
      </c>
      <c r="M760" s="77" t="str">
        <f t="shared" si="13"/>
        <v>OK</v>
      </c>
      <c r="N760" s="78"/>
    </row>
    <row r="761" spans="1:14" hidden="1">
      <c r="A761" s="79" t="s">
        <v>2589</v>
      </c>
      <c r="B761" s="185" t="s">
        <v>1982</v>
      </c>
      <c r="C761" s="186" t="s">
        <v>363</v>
      </c>
      <c r="D761" s="188" t="s">
        <v>1983</v>
      </c>
      <c r="E761" s="186" t="s">
        <v>383</v>
      </c>
      <c r="F761" s="186" t="s">
        <v>363</v>
      </c>
      <c r="G761" s="188" t="s">
        <v>1154</v>
      </c>
      <c r="H761" s="187" t="str">
        <f>IF(OR(AND('C6'!V217="",'C6'!W217=""),AND('C6'!V443="",'C6'!W443=""),AND('C6'!W217="X",'C6'!W443="X"),OR('C6'!W217="M",'C6'!W443="M")),"",SUM('C6'!V217,'C6'!V443))</f>
        <v/>
      </c>
      <c r="I761" s="187" t="str">
        <f>IF(AND(AND('C6'!W217="X",'C6'!W443="X"),SUM('C6'!V217,'C6'!V443)=0,ISNUMBER('C6'!V669)),"",IF(OR('C6'!W217="M",'C6'!W443="M"),"M",IF(AND('C6'!W217='C6'!W443,OR('C6'!W217="X",'C6'!W217="W",'C6'!W217="Z")),UPPER('C6'!W217),"")))</f>
        <v/>
      </c>
      <c r="J761" s="80" t="s">
        <v>383</v>
      </c>
      <c r="K761" s="187" t="str">
        <f>IF(AND(ISBLANK('C6'!V669),$L$761&lt;&gt;"Z"),"",'C6'!V669)</f>
        <v/>
      </c>
      <c r="L761" s="187" t="str">
        <f>IF(ISBLANK('C6'!W669),"",'C6'!W669)</f>
        <v/>
      </c>
      <c r="M761" s="77" t="str">
        <f t="shared" si="13"/>
        <v>OK</v>
      </c>
      <c r="N761" s="78"/>
    </row>
    <row r="762" spans="1:14" hidden="1">
      <c r="A762" s="79" t="s">
        <v>2589</v>
      </c>
      <c r="B762" s="185" t="s">
        <v>1984</v>
      </c>
      <c r="C762" s="186" t="s">
        <v>363</v>
      </c>
      <c r="D762" s="188" t="s">
        <v>1985</v>
      </c>
      <c r="E762" s="186" t="s">
        <v>383</v>
      </c>
      <c r="F762" s="186" t="s">
        <v>363</v>
      </c>
      <c r="G762" s="188" t="s">
        <v>1155</v>
      </c>
      <c r="H762" s="187" t="str">
        <f>IF(OR(AND('C6'!V218="",'C6'!W218=""),AND('C6'!V444="",'C6'!W444=""),AND('C6'!W218="X",'C6'!W444="X"),OR('C6'!W218="M",'C6'!W444="M")),"",SUM('C6'!V218,'C6'!V444))</f>
        <v/>
      </c>
      <c r="I762" s="187" t="str">
        <f>IF(AND(AND('C6'!W218="X",'C6'!W444="X"),SUM('C6'!V218,'C6'!V444)=0,ISNUMBER('C6'!V670)),"",IF(OR('C6'!W218="M",'C6'!W444="M"),"M",IF(AND('C6'!W218='C6'!W444,OR('C6'!W218="X",'C6'!W218="W",'C6'!W218="Z")),UPPER('C6'!W218),"")))</f>
        <v/>
      </c>
      <c r="J762" s="80" t="s">
        <v>383</v>
      </c>
      <c r="K762" s="187" t="str">
        <f>IF(AND(ISBLANK('C6'!V670),$L$762&lt;&gt;"Z"),"",'C6'!V670)</f>
        <v/>
      </c>
      <c r="L762" s="187" t="str">
        <f>IF(ISBLANK('C6'!W670),"",'C6'!W670)</f>
        <v/>
      </c>
      <c r="M762" s="77" t="str">
        <f t="shared" si="13"/>
        <v>OK</v>
      </c>
      <c r="N762" s="78"/>
    </row>
    <row r="763" spans="1:14" hidden="1">
      <c r="A763" s="79" t="s">
        <v>2589</v>
      </c>
      <c r="B763" s="185" t="s">
        <v>1986</v>
      </c>
      <c r="C763" s="186" t="s">
        <v>363</v>
      </c>
      <c r="D763" s="188" t="s">
        <v>1987</v>
      </c>
      <c r="E763" s="186" t="s">
        <v>383</v>
      </c>
      <c r="F763" s="186" t="s">
        <v>363</v>
      </c>
      <c r="G763" s="188" t="s">
        <v>1156</v>
      </c>
      <c r="H763" s="187" t="str">
        <f>IF(OR(AND('C6'!V219="",'C6'!W219=""),AND('C6'!V445="",'C6'!W445=""),AND('C6'!W219="X",'C6'!W445="X"),OR('C6'!W219="M",'C6'!W445="M")),"",SUM('C6'!V219,'C6'!V445))</f>
        <v/>
      </c>
      <c r="I763" s="187" t="str">
        <f>IF(AND(AND('C6'!W219="X",'C6'!W445="X"),SUM('C6'!V219,'C6'!V445)=0,ISNUMBER('C6'!V671)),"",IF(OR('C6'!W219="M",'C6'!W445="M"),"M",IF(AND('C6'!W219='C6'!W445,OR('C6'!W219="X",'C6'!W219="W",'C6'!W219="Z")),UPPER('C6'!W219),"")))</f>
        <v/>
      </c>
      <c r="J763" s="80" t="s">
        <v>383</v>
      </c>
      <c r="K763" s="187" t="str">
        <f>IF(AND(ISBLANK('C6'!V671),$L$763&lt;&gt;"Z"),"",'C6'!V671)</f>
        <v/>
      </c>
      <c r="L763" s="187" t="str">
        <f>IF(ISBLANK('C6'!W671),"",'C6'!W671)</f>
        <v/>
      </c>
      <c r="M763" s="77" t="str">
        <f t="shared" si="13"/>
        <v>OK</v>
      </c>
      <c r="N763" s="78"/>
    </row>
    <row r="764" spans="1:14" hidden="1">
      <c r="A764" s="79" t="s">
        <v>2589</v>
      </c>
      <c r="B764" s="185" t="s">
        <v>1988</v>
      </c>
      <c r="C764" s="186" t="s">
        <v>363</v>
      </c>
      <c r="D764" s="188" t="s">
        <v>1989</v>
      </c>
      <c r="E764" s="186" t="s">
        <v>383</v>
      </c>
      <c r="F764" s="186" t="s">
        <v>363</v>
      </c>
      <c r="G764" s="188" t="s">
        <v>1157</v>
      </c>
      <c r="H764" s="187" t="str">
        <f>IF(OR(AND('C6'!V220="",'C6'!W220=""),AND('C6'!V446="",'C6'!W446=""),AND('C6'!W220="X",'C6'!W446="X"),OR('C6'!W220="M",'C6'!W446="M")),"",SUM('C6'!V220,'C6'!V446))</f>
        <v/>
      </c>
      <c r="I764" s="187" t="str">
        <f>IF(AND(AND('C6'!W220="X",'C6'!W446="X"),SUM('C6'!V220,'C6'!V446)=0,ISNUMBER('C6'!V672)),"",IF(OR('C6'!W220="M",'C6'!W446="M"),"M",IF(AND('C6'!W220='C6'!W446,OR('C6'!W220="X",'C6'!W220="W",'C6'!W220="Z")),UPPER('C6'!W220),"")))</f>
        <v/>
      </c>
      <c r="J764" s="80" t="s">
        <v>383</v>
      </c>
      <c r="K764" s="187" t="str">
        <f>IF(AND(ISBLANK('C6'!V672),$L$764&lt;&gt;"Z"),"",'C6'!V672)</f>
        <v/>
      </c>
      <c r="L764" s="187" t="str">
        <f>IF(ISBLANK('C6'!W672),"",'C6'!W672)</f>
        <v/>
      </c>
      <c r="M764" s="77" t="str">
        <f t="shared" si="13"/>
        <v>OK</v>
      </c>
      <c r="N764" s="78"/>
    </row>
    <row r="765" spans="1:14" hidden="1">
      <c r="A765" s="79" t="s">
        <v>2589</v>
      </c>
      <c r="B765" s="185" t="s">
        <v>1990</v>
      </c>
      <c r="C765" s="186" t="s">
        <v>363</v>
      </c>
      <c r="D765" s="188" t="s">
        <v>1991</v>
      </c>
      <c r="E765" s="186" t="s">
        <v>383</v>
      </c>
      <c r="F765" s="186" t="s">
        <v>363</v>
      </c>
      <c r="G765" s="188" t="s">
        <v>1158</v>
      </c>
      <c r="H765" s="187" t="str">
        <f>IF(OR(AND('C6'!V221="",'C6'!W221=""),AND('C6'!V447="",'C6'!W447=""),AND('C6'!W221="X",'C6'!W447="X"),OR('C6'!W221="M",'C6'!W447="M")),"",SUM('C6'!V221,'C6'!V447))</f>
        <v/>
      </c>
      <c r="I765" s="187" t="str">
        <f>IF(AND(AND('C6'!W221="X",'C6'!W447="X"),SUM('C6'!V221,'C6'!V447)=0,ISNUMBER('C6'!V673)),"",IF(OR('C6'!W221="M",'C6'!W447="M"),"M",IF(AND('C6'!W221='C6'!W447,OR('C6'!W221="X",'C6'!W221="W",'C6'!W221="Z")),UPPER('C6'!W221),"")))</f>
        <v/>
      </c>
      <c r="J765" s="80" t="s">
        <v>383</v>
      </c>
      <c r="K765" s="187" t="str">
        <f>IF(AND(ISBLANK('C6'!V673),$L$765&lt;&gt;"Z"),"",'C6'!V673)</f>
        <v/>
      </c>
      <c r="L765" s="187" t="str">
        <f>IF(ISBLANK('C6'!W673),"",'C6'!W673)</f>
        <v/>
      </c>
      <c r="M765" s="77" t="str">
        <f t="shared" si="13"/>
        <v>OK</v>
      </c>
      <c r="N765" s="78"/>
    </row>
    <row r="766" spans="1:14" hidden="1">
      <c r="A766" s="79" t="s">
        <v>2589</v>
      </c>
      <c r="B766" s="185" t="s">
        <v>1992</v>
      </c>
      <c r="C766" s="186" t="s">
        <v>363</v>
      </c>
      <c r="D766" s="188" t="s">
        <v>1993</v>
      </c>
      <c r="E766" s="186" t="s">
        <v>383</v>
      </c>
      <c r="F766" s="186" t="s">
        <v>363</v>
      </c>
      <c r="G766" s="188" t="s">
        <v>1159</v>
      </c>
      <c r="H766" s="187" t="str">
        <f>IF(OR(AND('C6'!V222="",'C6'!W222=""),AND('C6'!V448="",'C6'!W448=""),AND('C6'!W222="X",'C6'!W448="X"),OR('C6'!W222="M",'C6'!W448="M")),"",SUM('C6'!V222,'C6'!V448))</f>
        <v/>
      </c>
      <c r="I766" s="187" t="str">
        <f>IF(AND(AND('C6'!W222="X",'C6'!W448="X"),SUM('C6'!V222,'C6'!V448)=0,ISNUMBER('C6'!V674)),"",IF(OR('C6'!W222="M",'C6'!W448="M"),"M",IF(AND('C6'!W222='C6'!W448,OR('C6'!W222="X",'C6'!W222="W",'C6'!W222="Z")),UPPER('C6'!W222),"")))</f>
        <v/>
      </c>
      <c r="J766" s="80" t="s">
        <v>383</v>
      </c>
      <c r="K766" s="187" t="str">
        <f>IF(AND(ISBLANK('C6'!V674),$L$766&lt;&gt;"Z"),"",'C6'!V674)</f>
        <v/>
      </c>
      <c r="L766" s="187" t="str">
        <f>IF(ISBLANK('C6'!W674),"",'C6'!W674)</f>
        <v/>
      </c>
      <c r="M766" s="77" t="str">
        <f t="shared" si="13"/>
        <v>OK</v>
      </c>
      <c r="N766" s="78"/>
    </row>
    <row r="767" spans="1:14" hidden="1">
      <c r="A767" s="79" t="s">
        <v>2589</v>
      </c>
      <c r="B767" s="185" t="s">
        <v>1994</v>
      </c>
      <c r="C767" s="186" t="s">
        <v>363</v>
      </c>
      <c r="D767" s="188" t="s">
        <v>1995</v>
      </c>
      <c r="E767" s="186" t="s">
        <v>383</v>
      </c>
      <c r="F767" s="186" t="s">
        <v>363</v>
      </c>
      <c r="G767" s="188" t="s">
        <v>1160</v>
      </c>
      <c r="H767" s="187" t="str">
        <f>IF(OR(AND('C6'!V223="",'C6'!W223=""),AND('C6'!V449="",'C6'!W449=""),AND('C6'!W223="X",'C6'!W449="X"),OR('C6'!W223="M",'C6'!W449="M")),"",SUM('C6'!V223,'C6'!V449))</f>
        <v/>
      </c>
      <c r="I767" s="187" t="str">
        <f>IF(AND(AND('C6'!W223="X",'C6'!W449="X"),SUM('C6'!V223,'C6'!V449)=0,ISNUMBER('C6'!V675)),"",IF(OR('C6'!W223="M",'C6'!W449="M"),"M",IF(AND('C6'!W223='C6'!W449,OR('C6'!W223="X",'C6'!W223="W",'C6'!W223="Z")),UPPER('C6'!W223),"")))</f>
        <v/>
      </c>
      <c r="J767" s="80" t="s">
        <v>383</v>
      </c>
      <c r="K767" s="187" t="str">
        <f>IF(AND(ISBLANK('C6'!V675),$L$767&lt;&gt;"Z"),"",'C6'!V675)</f>
        <v/>
      </c>
      <c r="L767" s="187" t="str">
        <f>IF(ISBLANK('C6'!W675),"",'C6'!W675)</f>
        <v/>
      </c>
      <c r="M767" s="77" t="str">
        <f t="shared" si="13"/>
        <v>OK</v>
      </c>
      <c r="N767" s="78"/>
    </row>
    <row r="768" spans="1:14" hidden="1">
      <c r="A768" s="79" t="s">
        <v>2589</v>
      </c>
      <c r="B768" s="185" t="s">
        <v>1996</v>
      </c>
      <c r="C768" s="186" t="s">
        <v>363</v>
      </c>
      <c r="D768" s="188" t="s">
        <v>1997</v>
      </c>
      <c r="E768" s="186" t="s">
        <v>383</v>
      </c>
      <c r="F768" s="186" t="s">
        <v>363</v>
      </c>
      <c r="G768" s="188" t="s">
        <v>1161</v>
      </c>
      <c r="H768" s="187" t="str">
        <f>IF(OR(AND('C6'!V224="",'C6'!W224=""),AND('C6'!V450="",'C6'!W450=""),AND('C6'!W224="X",'C6'!W450="X"),OR('C6'!W224="M",'C6'!W450="M")),"",SUM('C6'!V224,'C6'!V450))</f>
        <v/>
      </c>
      <c r="I768" s="187" t="str">
        <f>IF(AND(AND('C6'!W224="X",'C6'!W450="X"),SUM('C6'!V224,'C6'!V450)=0,ISNUMBER('C6'!V676)),"",IF(OR('C6'!W224="M",'C6'!W450="M"),"M",IF(AND('C6'!W224='C6'!W450,OR('C6'!W224="X",'C6'!W224="W",'C6'!W224="Z")),UPPER('C6'!W224),"")))</f>
        <v/>
      </c>
      <c r="J768" s="80" t="s">
        <v>383</v>
      </c>
      <c r="K768" s="187" t="str">
        <f>IF(AND(ISBLANK('C6'!V676),$L$768&lt;&gt;"Z"),"",'C6'!V676)</f>
        <v/>
      </c>
      <c r="L768" s="187" t="str">
        <f>IF(ISBLANK('C6'!W676),"",'C6'!W676)</f>
        <v/>
      </c>
      <c r="M768" s="77" t="str">
        <f t="shared" si="13"/>
        <v>OK</v>
      </c>
      <c r="N768" s="78"/>
    </row>
    <row r="769" spans="1:14" hidden="1">
      <c r="A769" s="79" t="s">
        <v>2589</v>
      </c>
      <c r="B769" s="185" t="s">
        <v>1998</v>
      </c>
      <c r="C769" s="186" t="s">
        <v>363</v>
      </c>
      <c r="D769" s="188" t="s">
        <v>1999</v>
      </c>
      <c r="E769" s="186" t="s">
        <v>383</v>
      </c>
      <c r="F769" s="186" t="s">
        <v>363</v>
      </c>
      <c r="G769" s="188" t="s">
        <v>1162</v>
      </c>
      <c r="H769" s="187" t="str">
        <f>IF(OR(AND('C6'!V225="",'C6'!W225=""),AND('C6'!V451="",'C6'!W451=""),AND('C6'!W225="X",'C6'!W451="X"),OR('C6'!W225="M",'C6'!W451="M")),"",SUM('C6'!V225,'C6'!V451))</f>
        <v/>
      </c>
      <c r="I769" s="187" t="str">
        <f>IF(AND(AND('C6'!W225="X",'C6'!W451="X"),SUM('C6'!V225,'C6'!V451)=0,ISNUMBER('C6'!V677)),"",IF(OR('C6'!W225="M",'C6'!W451="M"),"M",IF(AND('C6'!W225='C6'!W451,OR('C6'!W225="X",'C6'!W225="W",'C6'!W225="Z")),UPPER('C6'!W225),"")))</f>
        <v/>
      </c>
      <c r="J769" s="80" t="s">
        <v>383</v>
      </c>
      <c r="K769" s="187" t="str">
        <f>IF(AND(ISBLANK('C6'!V677),$L$769&lt;&gt;"Z"),"",'C6'!V677)</f>
        <v/>
      </c>
      <c r="L769" s="187" t="str">
        <f>IF(ISBLANK('C6'!W677),"",'C6'!W677)</f>
        <v/>
      </c>
      <c r="M769" s="77" t="str">
        <f t="shared" si="13"/>
        <v>OK</v>
      </c>
      <c r="N769" s="78"/>
    </row>
    <row r="770" spans="1:14" hidden="1">
      <c r="A770" s="79" t="s">
        <v>2589</v>
      </c>
      <c r="B770" s="185" t="s">
        <v>2000</v>
      </c>
      <c r="C770" s="186" t="s">
        <v>363</v>
      </c>
      <c r="D770" s="188" t="s">
        <v>2001</v>
      </c>
      <c r="E770" s="186" t="s">
        <v>383</v>
      </c>
      <c r="F770" s="186" t="s">
        <v>363</v>
      </c>
      <c r="G770" s="188" t="s">
        <v>1163</v>
      </c>
      <c r="H770" s="187" t="str">
        <f>IF(OR(AND('C6'!V226="",'C6'!W226=""),AND('C6'!V452="",'C6'!W452=""),AND('C6'!W226="X",'C6'!W452="X"),OR('C6'!W226="M",'C6'!W452="M")),"",SUM('C6'!V226,'C6'!V452))</f>
        <v/>
      </c>
      <c r="I770" s="187" t="str">
        <f>IF(AND(AND('C6'!W226="X",'C6'!W452="X"),SUM('C6'!V226,'C6'!V452)=0,ISNUMBER('C6'!V678)),"",IF(OR('C6'!W226="M",'C6'!W452="M"),"M",IF(AND('C6'!W226='C6'!W452,OR('C6'!W226="X",'C6'!W226="W",'C6'!W226="Z")),UPPER('C6'!W226),"")))</f>
        <v/>
      </c>
      <c r="J770" s="80" t="s">
        <v>383</v>
      </c>
      <c r="K770" s="187" t="str">
        <f>IF(AND(ISBLANK('C6'!V678),$L$770&lt;&gt;"Z"),"",'C6'!V678)</f>
        <v/>
      </c>
      <c r="L770" s="187" t="str">
        <f>IF(ISBLANK('C6'!W678),"",'C6'!W678)</f>
        <v/>
      </c>
      <c r="M770" s="77" t="str">
        <f t="shared" si="13"/>
        <v>OK</v>
      </c>
      <c r="N770" s="78"/>
    </row>
    <row r="771" spans="1:14" hidden="1">
      <c r="A771" s="79" t="s">
        <v>2589</v>
      </c>
      <c r="B771" s="185" t="s">
        <v>2002</v>
      </c>
      <c r="C771" s="186" t="s">
        <v>363</v>
      </c>
      <c r="D771" s="188" t="s">
        <v>2003</v>
      </c>
      <c r="E771" s="186" t="s">
        <v>383</v>
      </c>
      <c r="F771" s="186" t="s">
        <v>363</v>
      </c>
      <c r="G771" s="188" t="s">
        <v>1164</v>
      </c>
      <c r="H771" s="187" t="str">
        <f>IF(OR(AND('C6'!V227="",'C6'!W227=""),AND('C6'!V453="",'C6'!W453=""),AND('C6'!W227="X",'C6'!W453="X"),OR('C6'!W227="M",'C6'!W453="M")),"",SUM('C6'!V227,'C6'!V453))</f>
        <v/>
      </c>
      <c r="I771" s="187" t="str">
        <f>IF(AND(AND('C6'!W227="X",'C6'!W453="X"),SUM('C6'!V227,'C6'!V453)=0,ISNUMBER('C6'!V679)),"",IF(OR('C6'!W227="M",'C6'!W453="M"),"M",IF(AND('C6'!W227='C6'!W453,OR('C6'!W227="X",'C6'!W227="W",'C6'!W227="Z")),UPPER('C6'!W227),"")))</f>
        <v/>
      </c>
      <c r="J771" s="80" t="s">
        <v>383</v>
      </c>
      <c r="K771" s="187" t="str">
        <f>IF(AND(ISBLANK('C6'!V679),$L$771&lt;&gt;"Z"),"",'C6'!V679)</f>
        <v/>
      </c>
      <c r="L771" s="187" t="str">
        <f>IF(ISBLANK('C6'!W679),"",'C6'!W679)</f>
        <v/>
      </c>
      <c r="M771" s="77" t="str">
        <f t="shared" si="13"/>
        <v>OK</v>
      </c>
      <c r="N771" s="78"/>
    </row>
    <row r="772" spans="1:14" hidden="1">
      <c r="A772" s="79" t="s">
        <v>2589</v>
      </c>
      <c r="B772" s="185" t="s">
        <v>2004</v>
      </c>
      <c r="C772" s="186" t="s">
        <v>363</v>
      </c>
      <c r="D772" s="188" t="s">
        <v>2005</v>
      </c>
      <c r="E772" s="186" t="s">
        <v>383</v>
      </c>
      <c r="F772" s="186" t="s">
        <v>363</v>
      </c>
      <c r="G772" s="188" t="s">
        <v>1165</v>
      </c>
      <c r="H772" s="187" t="str">
        <f>IF(OR(AND('C6'!V228="",'C6'!W228=""),AND('C6'!V454="",'C6'!W454=""),AND('C6'!W228="X",'C6'!W454="X"),OR('C6'!W228="M",'C6'!W454="M")),"",SUM('C6'!V228,'C6'!V454))</f>
        <v/>
      </c>
      <c r="I772" s="187" t="str">
        <f>IF(AND(AND('C6'!W228="X",'C6'!W454="X"),SUM('C6'!V228,'C6'!V454)=0,ISNUMBER('C6'!V680)),"",IF(OR('C6'!W228="M",'C6'!W454="M"),"M",IF(AND('C6'!W228='C6'!W454,OR('C6'!W228="X",'C6'!W228="W",'C6'!W228="Z")),UPPER('C6'!W228),"")))</f>
        <v/>
      </c>
      <c r="J772" s="80" t="s">
        <v>383</v>
      </c>
      <c r="K772" s="187" t="str">
        <f>IF(AND(ISBLANK('C6'!V680),$L$772&lt;&gt;"Z"),"",'C6'!V680)</f>
        <v/>
      </c>
      <c r="L772" s="187" t="str">
        <f>IF(ISBLANK('C6'!W680),"",'C6'!W680)</f>
        <v/>
      </c>
      <c r="M772" s="77" t="str">
        <f t="shared" si="13"/>
        <v>OK</v>
      </c>
      <c r="N772" s="78"/>
    </row>
    <row r="773" spans="1:14" hidden="1">
      <c r="A773" s="79" t="s">
        <v>2589</v>
      </c>
      <c r="B773" s="185" t="s">
        <v>2006</v>
      </c>
      <c r="C773" s="186" t="s">
        <v>363</v>
      </c>
      <c r="D773" s="188" t="s">
        <v>2007</v>
      </c>
      <c r="E773" s="186" t="s">
        <v>383</v>
      </c>
      <c r="F773" s="186" t="s">
        <v>363</v>
      </c>
      <c r="G773" s="188" t="s">
        <v>1166</v>
      </c>
      <c r="H773" s="187" t="str">
        <f>IF(OR(AND('C6'!V229="",'C6'!W229=""),AND('C6'!V455="",'C6'!W455=""),AND('C6'!W229="X",'C6'!W455="X"),OR('C6'!W229="M",'C6'!W455="M")),"",SUM('C6'!V229,'C6'!V455))</f>
        <v/>
      </c>
      <c r="I773" s="187" t="str">
        <f>IF(AND(AND('C6'!W229="X",'C6'!W455="X"),SUM('C6'!V229,'C6'!V455)=0,ISNUMBER('C6'!V681)),"",IF(OR('C6'!W229="M",'C6'!W455="M"),"M",IF(AND('C6'!W229='C6'!W455,OR('C6'!W229="X",'C6'!W229="W",'C6'!W229="Z")),UPPER('C6'!W229),"")))</f>
        <v/>
      </c>
      <c r="J773" s="80" t="s">
        <v>383</v>
      </c>
      <c r="K773" s="187" t="str">
        <f>IF(AND(ISBLANK('C6'!V681),$L$773&lt;&gt;"Z"),"",'C6'!V681)</f>
        <v/>
      </c>
      <c r="L773" s="187" t="str">
        <f>IF(ISBLANK('C6'!W681),"",'C6'!W681)</f>
        <v/>
      </c>
      <c r="M773" s="77" t="str">
        <f t="shared" si="13"/>
        <v>OK</v>
      </c>
      <c r="N773" s="78"/>
    </row>
    <row r="774" spans="1:14" hidden="1">
      <c r="A774" s="79" t="s">
        <v>2589</v>
      </c>
      <c r="B774" s="185" t="s">
        <v>2008</v>
      </c>
      <c r="C774" s="186" t="s">
        <v>363</v>
      </c>
      <c r="D774" s="188" t="s">
        <v>2009</v>
      </c>
      <c r="E774" s="186" t="s">
        <v>383</v>
      </c>
      <c r="F774" s="186" t="s">
        <v>363</v>
      </c>
      <c r="G774" s="188" t="s">
        <v>1167</v>
      </c>
      <c r="H774" s="187" t="str">
        <f>IF(OR(AND('C6'!V230="",'C6'!W230=""),AND('C6'!V456="",'C6'!W456=""),AND('C6'!W230="X",'C6'!W456="X"),OR('C6'!W230="M",'C6'!W456="M")),"",SUM('C6'!V230,'C6'!V456))</f>
        <v/>
      </c>
      <c r="I774" s="187" t="str">
        <f>IF(AND(AND('C6'!W230="X",'C6'!W456="X"),SUM('C6'!V230,'C6'!V456)=0,ISNUMBER('C6'!V682)),"",IF(OR('C6'!W230="M",'C6'!W456="M"),"M",IF(AND('C6'!W230='C6'!W456,OR('C6'!W230="X",'C6'!W230="W",'C6'!W230="Z")),UPPER('C6'!W230),"")))</f>
        <v/>
      </c>
      <c r="J774" s="80" t="s">
        <v>383</v>
      </c>
      <c r="K774" s="187" t="str">
        <f>IF(AND(ISBLANK('C6'!V682),$L$774&lt;&gt;"Z"),"",'C6'!V682)</f>
        <v/>
      </c>
      <c r="L774" s="187" t="str">
        <f>IF(ISBLANK('C6'!W682),"",'C6'!W682)</f>
        <v/>
      </c>
      <c r="M774" s="77" t="str">
        <f t="shared" si="13"/>
        <v>OK</v>
      </c>
      <c r="N774" s="78"/>
    </row>
    <row r="775" spans="1:14" hidden="1">
      <c r="A775" s="79" t="s">
        <v>2589</v>
      </c>
      <c r="B775" s="185" t="s">
        <v>2010</v>
      </c>
      <c r="C775" s="186" t="s">
        <v>363</v>
      </c>
      <c r="D775" s="188" t="s">
        <v>2011</v>
      </c>
      <c r="E775" s="186" t="s">
        <v>383</v>
      </c>
      <c r="F775" s="186" t="s">
        <v>363</v>
      </c>
      <c r="G775" s="188" t="s">
        <v>1168</v>
      </c>
      <c r="H775" s="187" t="str">
        <f>IF(OR(AND('C6'!V231="",'C6'!W231=""),AND('C6'!V457="",'C6'!W457=""),AND('C6'!W231="X",'C6'!W457="X"),OR('C6'!W231="M",'C6'!W457="M")),"",SUM('C6'!V231,'C6'!V457))</f>
        <v/>
      </c>
      <c r="I775" s="187" t="str">
        <f>IF(AND(AND('C6'!W231="X",'C6'!W457="X"),SUM('C6'!V231,'C6'!V457)=0,ISNUMBER('C6'!V683)),"",IF(OR('C6'!W231="M",'C6'!W457="M"),"M",IF(AND('C6'!W231='C6'!W457,OR('C6'!W231="X",'C6'!W231="W",'C6'!W231="Z")),UPPER('C6'!W231),"")))</f>
        <v/>
      </c>
      <c r="J775" s="80" t="s">
        <v>383</v>
      </c>
      <c r="K775" s="187" t="str">
        <f>IF(AND(ISBLANK('C6'!V683),$L$775&lt;&gt;"Z"),"",'C6'!V683)</f>
        <v/>
      </c>
      <c r="L775" s="187" t="str">
        <f>IF(ISBLANK('C6'!W683),"",'C6'!W683)</f>
        <v/>
      </c>
      <c r="M775" s="77" t="str">
        <f t="shared" si="13"/>
        <v>OK</v>
      </c>
      <c r="N775" s="78"/>
    </row>
    <row r="776" spans="1:14" hidden="1">
      <c r="A776" s="79" t="s">
        <v>2589</v>
      </c>
      <c r="B776" s="185" t="s">
        <v>2012</v>
      </c>
      <c r="C776" s="186" t="s">
        <v>363</v>
      </c>
      <c r="D776" s="188" t="s">
        <v>2013</v>
      </c>
      <c r="E776" s="186" t="s">
        <v>383</v>
      </c>
      <c r="F776" s="186" t="s">
        <v>363</v>
      </c>
      <c r="G776" s="188" t="s">
        <v>1169</v>
      </c>
      <c r="H776" s="187" t="str">
        <f>IF(OR(AND('C6'!V232="",'C6'!W232=""),AND('C6'!V458="",'C6'!W458=""),AND('C6'!W232="X",'C6'!W458="X"),OR('C6'!W232="M",'C6'!W458="M")),"",SUM('C6'!V232,'C6'!V458))</f>
        <v/>
      </c>
      <c r="I776" s="187" t="str">
        <f>IF(AND(AND('C6'!W232="X",'C6'!W458="X"),SUM('C6'!V232,'C6'!V458)=0,ISNUMBER('C6'!V684)),"",IF(OR('C6'!W232="M",'C6'!W458="M"),"M",IF(AND('C6'!W232='C6'!W458,OR('C6'!W232="X",'C6'!W232="W",'C6'!W232="Z")),UPPER('C6'!W232),"")))</f>
        <v/>
      </c>
      <c r="J776" s="80" t="s">
        <v>383</v>
      </c>
      <c r="K776" s="187" t="str">
        <f>IF(AND(ISBLANK('C6'!V684),$L$776&lt;&gt;"Z"),"",'C6'!V684)</f>
        <v/>
      </c>
      <c r="L776" s="187" t="str">
        <f>IF(ISBLANK('C6'!W684),"",'C6'!W684)</f>
        <v/>
      </c>
      <c r="M776" s="77" t="str">
        <f t="shared" si="13"/>
        <v>OK</v>
      </c>
      <c r="N776" s="78"/>
    </row>
    <row r="777" spans="1:14" hidden="1">
      <c r="A777" s="79" t="s">
        <v>2589</v>
      </c>
      <c r="B777" s="185" t="s">
        <v>2014</v>
      </c>
      <c r="C777" s="186" t="s">
        <v>363</v>
      </c>
      <c r="D777" s="188" t="s">
        <v>2015</v>
      </c>
      <c r="E777" s="186" t="s">
        <v>383</v>
      </c>
      <c r="F777" s="186" t="s">
        <v>363</v>
      </c>
      <c r="G777" s="188" t="s">
        <v>1170</v>
      </c>
      <c r="H777" s="187" t="str">
        <f>IF(OR(AND('C6'!V233="",'C6'!W233=""),AND('C6'!V459="",'C6'!W459=""),AND('C6'!W233="X",'C6'!W459="X"),OR('C6'!W233="M",'C6'!W459="M")),"",SUM('C6'!V233,'C6'!V459))</f>
        <v/>
      </c>
      <c r="I777" s="187" t="str">
        <f>IF(AND(AND('C6'!W233="X",'C6'!W459="X"),SUM('C6'!V233,'C6'!V459)=0,ISNUMBER('C6'!V685)),"",IF(OR('C6'!W233="M",'C6'!W459="M"),"M",IF(AND('C6'!W233='C6'!W459,OR('C6'!W233="X",'C6'!W233="W",'C6'!W233="Z")),UPPER('C6'!W233),"")))</f>
        <v/>
      </c>
      <c r="J777" s="80" t="s">
        <v>383</v>
      </c>
      <c r="K777" s="187" t="str">
        <f>IF(AND(ISBLANK('C6'!V685),$L$777&lt;&gt;"Z"),"",'C6'!V685)</f>
        <v/>
      </c>
      <c r="L777" s="187" t="str">
        <f>IF(ISBLANK('C6'!W685),"",'C6'!W685)</f>
        <v/>
      </c>
      <c r="M777" s="77" t="str">
        <f t="shared" si="13"/>
        <v>OK</v>
      </c>
      <c r="N777" s="78"/>
    </row>
    <row r="778" spans="1:14" hidden="1">
      <c r="A778" s="79" t="s">
        <v>2589</v>
      </c>
      <c r="B778" s="185" t="s">
        <v>2016</v>
      </c>
      <c r="C778" s="186" t="s">
        <v>363</v>
      </c>
      <c r="D778" s="188" t="s">
        <v>2017</v>
      </c>
      <c r="E778" s="186" t="s">
        <v>383</v>
      </c>
      <c r="F778" s="186" t="s">
        <v>363</v>
      </c>
      <c r="G778" s="188" t="s">
        <v>1171</v>
      </c>
      <c r="H778" s="187" t="str">
        <f>IF(OR(AND('C6'!V234="",'C6'!W234=""),AND('C6'!V460="",'C6'!W460=""),AND('C6'!W234="X",'C6'!W460="X"),OR('C6'!W234="M",'C6'!W460="M")),"",SUM('C6'!V234,'C6'!V460))</f>
        <v/>
      </c>
      <c r="I778" s="187" t="str">
        <f>IF(AND(AND('C6'!W234="X",'C6'!W460="X"),SUM('C6'!V234,'C6'!V460)=0,ISNUMBER('C6'!V686)),"",IF(OR('C6'!W234="M",'C6'!W460="M"),"M",IF(AND('C6'!W234='C6'!W460,OR('C6'!W234="X",'C6'!W234="W",'C6'!W234="Z")),UPPER('C6'!W234),"")))</f>
        <v/>
      </c>
      <c r="J778" s="80" t="s">
        <v>383</v>
      </c>
      <c r="K778" s="187" t="str">
        <f>IF(AND(ISBLANK('C6'!V686),$L$778&lt;&gt;"Z"),"",'C6'!V686)</f>
        <v/>
      </c>
      <c r="L778" s="187" t="str">
        <f>IF(ISBLANK('C6'!W686),"",'C6'!W686)</f>
        <v/>
      </c>
      <c r="M778" s="77" t="str">
        <f t="shared" si="13"/>
        <v>OK</v>
      </c>
      <c r="N778" s="78"/>
    </row>
    <row r="779" spans="1:14" hidden="1">
      <c r="A779" s="79" t="s">
        <v>2589</v>
      </c>
      <c r="B779" s="185" t="s">
        <v>2018</v>
      </c>
      <c r="C779" s="186" t="s">
        <v>363</v>
      </c>
      <c r="D779" s="188" t="s">
        <v>2019</v>
      </c>
      <c r="E779" s="186" t="s">
        <v>383</v>
      </c>
      <c r="F779" s="186" t="s">
        <v>363</v>
      </c>
      <c r="G779" s="188" t="s">
        <v>1172</v>
      </c>
      <c r="H779" s="187" t="str">
        <f>IF(OR(AND('C6'!V235="",'C6'!W235=""),AND('C6'!V461="",'C6'!W461=""),AND('C6'!W235="X",'C6'!W461="X"),OR('C6'!W235="M",'C6'!W461="M")),"",SUM('C6'!V235,'C6'!V461))</f>
        <v/>
      </c>
      <c r="I779" s="187" t="str">
        <f>IF(AND(AND('C6'!W235="X",'C6'!W461="X"),SUM('C6'!V235,'C6'!V461)=0,ISNUMBER('C6'!V687)),"",IF(OR('C6'!W235="M",'C6'!W461="M"),"M",IF(AND('C6'!W235='C6'!W461,OR('C6'!W235="X",'C6'!W235="W",'C6'!W235="Z")),UPPER('C6'!W235),"")))</f>
        <v/>
      </c>
      <c r="J779" s="80" t="s">
        <v>383</v>
      </c>
      <c r="K779" s="187" t="str">
        <f>IF(AND(ISBLANK('C6'!V687),$L$779&lt;&gt;"Z"),"",'C6'!V687)</f>
        <v/>
      </c>
      <c r="L779" s="187" t="str">
        <f>IF(ISBLANK('C6'!W687),"",'C6'!W687)</f>
        <v/>
      </c>
      <c r="M779" s="77" t="str">
        <f t="shared" si="13"/>
        <v>OK</v>
      </c>
      <c r="N779" s="78"/>
    </row>
    <row r="780" spans="1:14" hidden="1">
      <c r="A780" s="79" t="s">
        <v>2589</v>
      </c>
      <c r="B780" s="185" t="s">
        <v>2020</v>
      </c>
      <c r="C780" s="186" t="s">
        <v>363</v>
      </c>
      <c r="D780" s="188" t="s">
        <v>2021</v>
      </c>
      <c r="E780" s="186" t="s">
        <v>383</v>
      </c>
      <c r="F780" s="186" t="s">
        <v>363</v>
      </c>
      <c r="G780" s="188" t="s">
        <v>1173</v>
      </c>
      <c r="H780" s="187" t="str">
        <f>IF(OR(AND('C6'!V236="",'C6'!W236=""),AND('C6'!V462="",'C6'!W462=""),AND('C6'!W236="X",'C6'!W462="X"),OR('C6'!W236="M",'C6'!W462="M")),"",SUM('C6'!V236,'C6'!V462))</f>
        <v/>
      </c>
      <c r="I780" s="187" t="str">
        <f>IF(AND(AND('C6'!W236="X",'C6'!W462="X"),SUM('C6'!V236,'C6'!V462)=0,ISNUMBER('C6'!V688)),"",IF(OR('C6'!W236="M",'C6'!W462="M"),"M",IF(AND('C6'!W236='C6'!W462,OR('C6'!W236="X",'C6'!W236="W",'C6'!W236="Z")),UPPER('C6'!W236),"")))</f>
        <v/>
      </c>
      <c r="J780" s="80" t="s">
        <v>383</v>
      </c>
      <c r="K780" s="187" t="str">
        <f>IF(AND(ISBLANK('C6'!V688),$L$780&lt;&gt;"Z"),"",'C6'!V688)</f>
        <v/>
      </c>
      <c r="L780" s="187" t="str">
        <f>IF(ISBLANK('C6'!W688),"",'C6'!W688)</f>
        <v/>
      </c>
      <c r="M780" s="77" t="str">
        <f t="shared" si="13"/>
        <v>OK</v>
      </c>
      <c r="N780" s="78"/>
    </row>
    <row r="781" spans="1:14" hidden="1">
      <c r="A781" s="79" t="s">
        <v>2589</v>
      </c>
      <c r="B781" s="185" t="s">
        <v>2022</v>
      </c>
      <c r="C781" s="186" t="s">
        <v>363</v>
      </c>
      <c r="D781" s="188" t="s">
        <v>2023</v>
      </c>
      <c r="E781" s="186" t="s">
        <v>383</v>
      </c>
      <c r="F781" s="186" t="s">
        <v>363</v>
      </c>
      <c r="G781" s="188" t="s">
        <v>1174</v>
      </c>
      <c r="H781" s="187" t="str">
        <f>IF(OR(AND('C6'!V237="",'C6'!W237=""),AND('C6'!V463="",'C6'!W463=""),AND('C6'!W237="X",'C6'!W463="X"),OR('C6'!W237="M",'C6'!W463="M")),"",SUM('C6'!V237,'C6'!V463))</f>
        <v/>
      </c>
      <c r="I781" s="187" t="str">
        <f>IF(AND(AND('C6'!W237="X",'C6'!W463="X"),SUM('C6'!V237,'C6'!V463)=0,ISNUMBER('C6'!V689)),"",IF(OR('C6'!W237="M",'C6'!W463="M"),"M",IF(AND('C6'!W237='C6'!W463,OR('C6'!W237="X",'C6'!W237="W",'C6'!W237="Z")),UPPER('C6'!W237),"")))</f>
        <v/>
      </c>
      <c r="J781" s="80" t="s">
        <v>383</v>
      </c>
      <c r="K781" s="187" t="str">
        <f>IF(AND(ISBLANK('C6'!V689),$L$781&lt;&gt;"Z"),"",'C6'!V689)</f>
        <v/>
      </c>
      <c r="L781" s="187" t="str">
        <f>IF(ISBLANK('C6'!W689),"",'C6'!W689)</f>
        <v/>
      </c>
      <c r="M781" s="77" t="str">
        <f t="shared" si="13"/>
        <v>OK</v>
      </c>
      <c r="N781" s="78"/>
    </row>
    <row r="782" spans="1:14" hidden="1">
      <c r="A782" s="79" t="s">
        <v>2589</v>
      </c>
      <c r="B782" s="185" t="s">
        <v>2024</v>
      </c>
      <c r="C782" s="186" t="s">
        <v>363</v>
      </c>
      <c r="D782" s="188" t="s">
        <v>2025</v>
      </c>
      <c r="E782" s="186" t="s">
        <v>383</v>
      </c>
      <c r="F782" s="186" t="s">
        <v>363</v>
      </c>
      <c r="G782" s="188" t="s">
        <v>704</v>
      </c>
      <c r="H782" s="187" t="str">
        <f>IF(OR(AND('C6'!V238="",'C6'!W238=""),AND('C6'!V464="",'C6'!W464=""),AND('C6'!W238="X",'C6'!W464="X"),OR('C6'!W238="M",'C6'!W464="M")),"",SUM('C6'!V238,'C6'!V464))</f>
        <v/>
      </c>
      <c r="I782" s="187" t="str">
        <f>IF(AND(AND('C6'!W238="X",'C6'!W464="X"),SUM('C6'!V238,'C6'!V464)=0,ISNUMBER('C6'!V690)),"",IF(OR('C6'!W238="M",'C6'!W464="M"),"M",IF(AND('C6'!W238='C6'!W464,OR('C6'!W238="X",'C6'!W238="W",'C6'!W238="Z")),UPPER('C6'!W238),"")))</f>
        <v/>
      </c>
      <c r="J782" s="80" t="s">
        <v>383</v>
      </c>
      <c r="K782" s="187" t="str">
        <f>IF(AND(ISBLANK('C6'!V690),$L$782&lt;&gt;"Z"),"",'C6'!V690)</f>
        <v/>
      </c>
      <c r="L782" s="187" t="str">
        <f>IF(ISBLANK('C6'!W690),"",'C6'!W690)</f>
        <v/>
      </c>
      <c r="M782" s="77" t="str">
        <f t="shared" si="13"/>
        <v>OK</v>
      </c>
      <c r="N782" s="78"/>
    </row>
    <row r="783" spans="1:14" hidden="1">
      <c r="A783" s="79" t="s">
        <v>2589</v>
      </c>
      <c r="B783" s="185" t="s">
        <v>2026</v>
      </c>
      <c r="C783" s="186" t="s">
        <v>335</v>
      </c>
      <c r="D783" s="188" t="s">
        <v>1278</v>
      </c>
      <c r="E783" s="186" t="s">
        <v>383</v>
      </c>
      <c r="F783" s="186" t="s">
        <v>335</v>
      </c>
      <c r="G783" s="188" t="s">
        <v>414</v>
      </c>
      <c r="H783" s="187" t="str">
        <f>IF(OR(SUMPRODUCT(--('C7'!V14:'C7'!V24=""),--('C7'!W14:'C7'!W24=""))&gt;0,COUNTIF('C7'!W14:'C7'!W24,"M")&gt;0,COUNTIF('C7'!W14:'C7'!W24,"X")=11),"",SUM('C7'!V14:'C7'!V24))</f>
        <v/>
      </c>
      <c r="I783" s="187" t="str">
        <f>IF(AND(COUNTIF('C7'!W14:'C7'!W24,"X")=11,SUM('C7'!V14:'C7'!V24)=0,ISNUMBER('C7'!V25)),"",IF(COUNTIF('C7'!W14:'C7'!W24,"M")&gt;0,"M",IF(AND(COUNTIF('C7'!W14:'C7'!W24,'C7'!W14)=11,OR('C7'!W14="X",'C7'!W14="W",'C7'!W14="Z")),UPPER('C7'!W14),"")))</f>
        <v/>
      </c>
      <c r="J783" s="80" t="s">
        <v>383</v>
      </c>
      <c r="K783" s="187" t="str">
        <f>IF(AND(ISBLANK('C7'!V25),$L$783&lt;&gt;"Z"),"",'C7'!V25)</f>
        <v/>
      </c>
      <c r="L783" s="187" t="str">
        <f>IF(ISBLANK('C7'!W25),"",'C7'!W25)</f>
        <v/>
      </c>
      <c r="M783" s="77" t="str">
        <f t="shared" si="13"/>
        <v>OK</v>
      </c>
      <c r="N783" s="78"/>
    </row>
    <row r="784" spans="1:14" hidden="1">
      <c r="A784" s="79" t="s">
        <v>2589</v>
      </c>
      <c r="B784" s="185" t="s">
        <v>2027</v>
      </c>
      <c r="C784" s="186" t="s">
        <v>335</v>
      </c>
      <c r="D784" s="188" t="s">
        <v>1280</v>
      </c>
      <c r="E784" s="186" t="s">
        <v>383</v>
      </c>
      <c r="F784" s="186" t="s">
        <v>335</v>
      </c>
      <c r="G784" s="188" t="s">
        <v>403</v>
      </c>
      <c r="H784" s="187" t="str">
        <f>IF(OR(SUMPRODUCT(--('C7'!V26:'C7'!V36=""),--('C7'!W26:'C7'!W36=""))&gt;0,COUNTIF('C7'!W26:'C7'!W36,"M")&gt;0,COUNTIF('C7'!W26:'C7'!W36,"X")=11),"",SUM('C7'!V26:'C7'!V36))</f>
        <v/>
      </c>
      <c r="I784" s="187" t="str">
        <f>IF(AND(COUNTIF('C7'!W26:'C7'!W36,"X")=11,SUM('C7'!V26:'C7'!V36)=0,ISNUMBER('C7'!V37)),"",IF(COUNTIF('C7'!W26:'C7'!W36,"M")&gt;0,"M",IF(AND(COUNTIF('C7'!W26:'C7'!W36,'C7'!W26)=11,OR('C7'!W26="X",'C7'!W26="W",'C7'!W26="Z")),UPPER('C7'!W26),"")))</f>
        <v/>
      </c>
      <c r="J784" s="80" t="s">
        <v>383</v>
      </c>
      <c r="K784" s="187" t="str">
        <f>IF(AND(ISBLANK('C7'!V37),$L$784&lt;&gt;"Z"),"",'C7'!V37)</f>
        <v/>
      </c>
      <c r="L784" s="187" t="str">
        <f>IF(ISBLANK('C7'!W37),"",'C7'!W37)</f>
        <v/>
      </c>
      <c r="M784" s="77" t="str">
        <f t="shared" si="13"/>
        <v>OK</v>
      </c>
      <c r="N784" s="78"/>
    </row>
    <row r="785" spans="1:14" hidden="1">
      <c r="A785" s="79" t="s">
        <v>2589</v>
      </c>
      <c r="B785" s="185" t="s">
        <v>2028</v>
      </c>
      <c r="C785" s="186" t="s">
        <v>335</v>
      </c>
      <c r="D785" s="188" t="s">
        <v>1282</v>
      </c>
      <c r="E785" s="186" t="s">
        <v>383</v>
      </c>
      <c r="F785" s="186" t="s">
        <v>335</v>
      </c>
      <c r="G785" s="188" t="s">
        <v>520</v>
      </c>
      <c r="H785" s="187" t="str">
        <f>IF(OR(AND('C7'!V14="",'C7'!W14=""),AND('C7'!V26="",'C7'!W26=""),AND('C7'!W14="X",'C7'!W26="X"),OR('C7'!W14="M",'C7'!W26="M")),"",SUM('C7'!V14,'C7'!V26))</f>
        <v/>
      </c>
      <c r="I785" s="187" t="str">
        <f>IF(AND(AND('C7'!W14="X",'C7'!W26="X"),SUM('C7'!V14,'C7'!V26)=0,ISNUMBER('C7'!V38)),"",IF(OR('C7'!W14="M",'C7'!W26="M"),"M",IF(AND('C7'!W14='C7'!W26,OR('C7'!W14="X",'C7'!W14="W",'C7'!W14="Z")),UPPER('C7'!W14),"")))</f>
        <v/>
      </c>
      <c r="J785" s="80" t="s">
        <v>383</v>
      </c>
      <c r="K785" s="187" t="str">
        <f>IF(AND(ISBLANK('C7'!V38),$L$785&lt;&gt;"Z"),"",'C7'!V38)</f>
        <v/>
      </c>
      <c r="L785" s="187" t="str">
        <f>IF(ISBLANK('C7'!W38),"",'C7'!W38)</f>
        <v/>
      </c>
      <c r="M785" s="77" t="str">
        <f t="shared" si="13"/>
        <v>OK</v>
      </c>
      <c r="N785" s="78"/>
    </row>
    <row r="786" spans="1:14" hidden="1">
      <c r="A786" s="79" t="s">
        <v>2589</v>
      </c>
      <c r="B786" s="185" t="s">
        <v>2029</v>
      </c>
      <c r="C786" s="186" t="s">
        <v>335</v>
      </c>
      <c r="D786" s="188" t="s">
        <v>1284</v>
      </c>
      <c r="E786" s="186" t="s">
        <v>383</v>
      </c>
      <c r="F786" s="186" t="s">
        <v>335</v>
      </c>
      <c r="G786" s="188" t="s">
        <v>523</v>
      </c>
      <c r="H786" s="187" t="str">
        <f>IF(OR(AND('C7'!V15="",'C7'!W15=""),AND('C7'!V27="",'C7'!W27=""),AND('C7'!W15="X",'C7'!W27="X"),OR('C7'!W15="M",'C7'!W27="M")),"",SUM('C7'!V15,'C7'!V27))</f>
        <v/>
      </c>
      <c r="I786" s="187" t="str">
        <f>IF(AND(AND('C7'!W15="X",'C7'!W27="X"),SUM('C7'!V15,'C7'!V27)=0,ISNUMBER('C7'!V39)),"",IF(OR('C7'!W15="M",'C7'!W27="M"),"M",IF(AND('C7'!W15='C7'!W27,OR('C7'!W15="X",'C7'!W15="W",'C7'!W15="Z")),UPPER('C7'!W15),"")))</f>
        <v/>
      </c>
      <c r="J786" s="80" t="s">
        <v>383</v>
      </c>
      <c r="K786" s="187" t="str">
        <f>IF(AND(ISBLANK('C7'!V39),$L$786&lt;&gt;"Z"),"",'C7'!V39)</f>
        <v/>
      </c>
      <c r="L786" s="187" t="str">
        <f>IF(ISBLANK('C7'!W39),"",'C7'!W39)</f>
        <v/>
      </c>
      <c r="M786" s="77" t="str">
        <f t="shared" si="13"/>
        <v>OK</v>
      </c>
      <c r="N786" s="78"/>
    </row>
    <row r="787" spans="1:14" hidden="1">
      <c r="A787" s="79" t="s">
        <v>2589</v>
      </c>
      <c r="B787" s="185" t="s">
        <v>2030</v>
      </c>
      <c r="C787" s="186" t="s">
        <v>335</v>
      </c>
      <c r="D787" s="188" t="s">
        <v>1286</v>
      </c>
      <c r="E787" s="186" t="s">
        <v>383</v>
      </c>
      <c r="F787" s="186" t="s">
        <v>335</v>
      </c>
      <c r="G787" s="188" t="s">
        <v>526</v>
      </c>
      <c r="H787" s="187" t="str">
        <f>IF(OR(AND('C7'!V16="",'C7'!W16=""),AND('C7'!V28="",'C7'!W28=""),AND('C7'!W16="X",'C7'!W28="X"),OR('C7'!W16="M",'C7'!W28="M")),"",SUM('C7'!V16,'C7'!V28))</f>
        <v/>
      </c>
      <c r="I787" s="187" t="str">
        <f>IF(AND(AND('C7'!W16="X",'C7'!W28="X"),SUM('C7'!V16,'C7'!V28)=0,ISNUMBER('C7'!V40)),"",IF(OR('C7'!W16="M",'C7'!W28="M"),"M",IF(AND('C7'!W16='C7'!W28,OR('C7'!W16="X",'C7'!W16="W",'C7'!W16="Z")),UPPER('C7'!W16),"")))</f>
        <v/>
      </c>
      <c r="J787" s="80" t="s">
        <v>383</v>
      </c>
      <c r="K787" s="187" t="str">
        <f>IF(AND(ISBLANK('C7'!V40),$L$787&lt;&gt;"Z"),"",'C7'!V40)</f>
        <v/>
      </c>
      <c r="L787" s="187" t="str">
        <f>IF(ISBLANK('C7'!W40),"",'C7'!W40)</f>
        <v/>
      </c>
      <c r="M787" s="77" t="str">
        <f t="shared" si="13"/>
        <v>OK</v>
      </c>
      <c r="N787" s="78"/>
    </row>
    <row r="788" spans="1:14" hidden="1">
      <c r="A788" s="79" t="s">
        <v>2589</v>
      </c>
      <c r="B788" s="185" t="s">
        <v>2031</v>
      </c>
      <c r="C788" s="186" t="s">
        <v>335</v>
      </c>
      <c r="D788" s="188" t="s">
        <v>1288</v>
      </c>
      <c r="E788" s="186" t="s">
        <v>383</v>
      </c>
      <c r="F788" s="186" t="s">
        <v>335</v>
      </c>
      <c r="G788" s="188" t="s">
        <v>529</v>
      </c>
      <c r="H788" s="187" t="str">
        <f>IF(OR(AND('C7'!V17="",'C7'!W17=""),AND('C7'!V29="",'C7'!W29=""),AND('C7'!W17="X",'C7'!W29="X"),OR('C7'!W17="M",'C7'!W29="M")),"",SUM('C7'!V17,'C7'!V29))</f>
        <v/>
      </c>
      <c r="I788" s="187" t="str">
        <f>IF(AND(AND('C7'!W17="X",'C7'!W29="X"),SUM('C7'!V17,'C7'!V29)=0,ISNUMBER('C7'!V41)),"",IF(OR('C7'!W17="M",'C7'!W29="M"),"M",IF(AND('C7'!W17='C7'!W29,OR('C7'!W17="X",'C7'!W17="W",'C7'!W17="Z")),UPPER('C7'!W17),"")))</f>
        <v/>
      </c>
      <c r="J788" s="80" t="s">
        <v>383</v>
      </c>
      <c r="K788" s="187" t="str">
        <f>IF(AND(ISBLANK('C7'!V41),$L$788&lt;&gt;"Z"),"",'C7'!V41)</f>
        <v/>
      </c>
      <c r="L788" s="187" t="str">
        <f>IF(ISBLANK('C7'!W41),"",'C7'!W41)</f>
        <v/>
      </c>
      <c r="M788" s="77" t="str">
        <f t="shared" si="13"/>
        <v>OK</v>
      </c>
      <c r="N788" s="78"/>
    </row>
    <row r="789" spans="1:14" hidden="1">
      <c r="A789" s="79" t="s">
        <v>2589</v>
      </c>
      <c r="B789" s="185" t="s">
        <v>2032</v>
      </c>
      <c r="C789" s="186" t="s">
        <v>335</v>
      </c>
      <c r="D789" s="188" t="s">
        <v>1290</v>
      </c>
      <c r="E789" s="186" t="s">
        <v>383</v>
      </c>
      <c r="F789" s="186" t="s">
        <v>335</v>
      </c>
      <c r="G789" s="188" t="s">
        <v>417</v>
      </c>
      <c r="H789" s="187" t="str">
        <f>IF(OR(AND('C7'!V18="",'C7'!W18=""),AND('C7'!V30="",'C7'!W30=""),AND('C7'!W18="X",'C7'!W30="X"),OR('C7'!W18="M",'C7'!W30="M")),"",SUM('C7'!V18,'C7'!V30))</f>
        <v/>
      </c>
      <c r="I789" s="187" t="str">
        <f>IF(AND(AND('C7'!W18="X",'C7'!W30="X"),SUM('C7'!V18,'C7'!V30)=0,ISNUMBER('C7'!V42)),"",IF(OR('C7'!W18="M",'C7'!W30="M"),"M",IF(AND('C7'!W18='C7'!W30,OR('C7'!W18="X",'C7'!W18="W",'C7'!W18="Z")),UPPER('C7'!W18),"")))</f>
        <v/>
      </c>
      <c r="J789" s="80" t="s">
        <v>383</v>
      </c>
      <c r="K789" s="187" t="str">
        <f>IF(AND(ISBLANK('C7'!V42),$L$789&lt;&gt;"Z"),"",'C7'!V42)</f>
        <v/>
      </c>
      <c r="L789" s="187" t="str">
        <f>IF(ISBLANK('C7'!W42),"",'C7'!W42)</f>
        <v/>
      </c>
      <c r="M789" s="77" t="str">
        <f t="shared" si="13"/>
        <v>OK</v>
      </c>
      <c r="N789" s="78"/>
    </row>
    <row r="790" spans="1:14" hidden="1">
      <c r="A790" s="79" t="s">
        <v>2589</v>
      </c>
      <c r="B790" s="185" t="s">
        <v>2033</v>
      </c>
      <c r="C790" s="186" t="s">
        <v>335</v>
      </c>
      <c r="D790" s="188" t="s">
        <v>1292</v>
      </c>
      <c r="E790" s="186" t="s">
        <v>383</v>
      </c>
      <c r="F790" s="186" t="s">
        <v>335</v>
      </c>
      <c r="G790" s="188" t="s">
        <v>735</v>
      </c>
      <c r="H790" s="187" t="str">
        <f>IF(OR(AND('C7'!V19="",'C7'!W19=""),AND('C7'!V31="",'C7'!W31=""),AND('C7'!W19="X",'C7'!W31="X"),OR('C7'!W19="M",'C7'!W31="M")),"",SUM('C7'!V19,'C7'!V31))</f>
        <v/>
      </c>
      <c r="I790" s="187" t="str">
        <f>IF(AND(AND('C7'!W19="X",'C7'!W31="X"),SUM('C7'!V19,'C7'!V31)=0,ISNUMBER('C7'!V43)),"",IF(OR('C7'!W19="M",'C7'!W31="M"),"M",IF(AND('C7'!W19='C7'!W31,OR('C7'!W19="X",'C7'!W19="W",'C7'!W19="Z")),UPPER('C7'!W19),"")))</f>
        <v/>
      </c>
      <c r="J790" s="80" t="s">
        <v>383</v>
      </c>
      <c r="K790" s="187" t="str">
        <f>IF(AND(ISBLANK('C7'!V43),$L$790&lt;&gt;"Z"),"",'C7'!V43)</f>
        <v/>
      </c>
      <c r="L790" s="187" t="str">
        <f>IF(ISBLANK('C7'!W43),"",'C7'!W43)</f>
        <v/>
      </c>
      <c r="M790" s="77" t="str">
        <f t="shared" si="13"/>
        <v>OK</v>
      </c>
      <c r="N790" s="78"/>
    </row>
    <row r="791" spans="1:14" hidden="1">
      <c r="A791" s="79" t="s">
        <v>2589</v>
      </c>
      <c r="B791" s="185" t="s">
        <v>2034</v>
      </c>
      <c r="C791" s="186" t="s">
        <v>335</v>
      </c>
      <c r="D791" s="188" t="s">
        <v>1294</v>
      </c>
      <c r="E791" s="186" t="s">
        <v>383</v>
      </c>
      <c r="F791" s="186" t="s">
        <v>335</v>
      </c>
      <c r="G791" s="188" t="s">
        <v>534</v>
      </c>
      <c r="H791" s="187" t="str">
        <f>IF(OR(AND('C7'!V20="",'C7'!W20=""),AND('C7'!V32="",'C7'!W32=""),AND('C7'!W20="X",'C7'!W32="X"),OR('C7'!W20="M",'C7'!W32="M")),"",SUM('C7'!V20,'C7'!V32))</f>
        <v/>
      </c>
      <c r="I791" s="187" t="str">
        <f>IF(AND(AND('C7'!W20="X",'C7'!W32="X"),SUM('C7'!V20,'C7'!V32)=0,ISNUMBER('C7'!V44)),"",IF(OR('C7'!W20="M",'C7'!W32="M"),"M",IF(AND('C7'!W20='C7'!W32,OR('C7'!W20="X",'C7'!W20="W",'C7'!W20="Z")),UPPER('C7'!W20),"")))</f>
        <v/>
      </c>
      <c r="J791" s="80" t="s">
        <v>383</v>
      </c>
      <c r="K791" s="187" t="str">
        <f>IF(AND(ISBLANK('C7'!V44),$L$791&lt;&gt;"Z"),"",'C7'!V44)</f>
        <v/>
      </c>
      <c r="L791" s="187" t="str">
        <f>IF(ISBLANK('C7'!W44),"",'C7'!W44)</f>
        <v/>
      </c>
      <c r="M791" s="77" t="str">
        <f t="shared" si="13"/>
        <v>OK</v>
      </c>
      <c r="N791" s="78"/>
    </row>
    <row r="792" spans="1:14" hidden="1">
      <c r="A792" s="79" t="s">
        <v>2589</v>
      </c>
      <c r="B792" s="185" t="s">
        <v>2035</v>
      </c>
      <c r="C792" s="186" t="s">
        <v>335</v>
      </c>
      <c r="D792" s="188" t="s">
        <v>1296</v>
      </c>
      <c r="E792" s="186" t="s">
        <v>383</v>
      </c>
      <c r="F792" s="186" t="s">
        <v>335</v>
      </c>
      <c r="G792" s="188" t="s">
        <v>537</v>
      </c>
      <c r="H792" s="187" t="str">
        <f>IF(OR(AND('C7'!V21="",'C7'!W21=""),AND('C7'!V33="",'C7'!W33=""),AND('C7'!W21="X",'C7'!W33="X"),OR('C7'!W21="M",'C7'!W33="M")),"",SUM('C7'!V21,'C7'!V33))</f>
        <v/>
      </c>
      <c r="I792" s="187" t="str">
        <f>IF(AND(AND('C7'!W21="X",'C7'!W33="X"),SUM('C7'!V21,'C7'!V33)=0,ISNUMBER('C7'!V45)),"",IF(OR('C7'!W21="M",'C7'!W33="M"),"M",IF(AND('C7'!W21='C7'!W33,OR('C7'!W21="X",'C7'!W21="W",'C7'!W21="Z")),UPPER('C7'!W21),"")))</f>
        <v/>
      </c>
      <c r="J792" s="80" t="s">
        <v>383</v>
      </c>
      <c r="K792" s="187" t="str">
        <f>IF(AND(ISBLANK('C7'!V45),$L$792&lt;&gt;"Z"),"",'C7'!V45)</f>
        <v/>
      </c>
      <c r="L792" s="187" t="str">
        <f>IF(ISBLANK('C7'!W45),"",'C7'!W45)</f>
        <v/>
      </c>
      <c r="M792" s="77" t="str">
        <f t="shared" si="13"/>
        <v>OK</v>
      </c>
      <c r="N792" s="78"/>
    </row>
    <row r="793" spans="1:14" hidden="1">
      <c r="A793" s="79" t="s">
        <v>2589</v>
      </c>
      <c r="B793" s="185" t="s">
        <v>2036</v>
      </c>
      <c r="C793" s="186" t="s">
        <v>335</v>
      </c>
      <c r="D793" s="188" t="s">
        <v>1298</v>
      </c>
      <c r="E793" s="186" t="s">
        <v>383</v>
      </c>
      <c r="F793" s="186" t="s">
        <v>335</v>
      </c>
      <c r="G793" s="188" t="s">
        <v>540</v>
      </c>
      <c r="H793" s="187" t="str">
        <f>IF(OR(AND('C7'!V22="",'C7'!W22=""),AND('C7'!V34="",'C7'!W34=""),AND('C7'!W22="X",'C7'!W34="X"),OR('C7'!W22="M",'C7'!W34="M")),"",SUM('C7'!V22,'C7'!V34))</f>
        <v/>
      </c>
      <c r="I793" s="187" t="str">
        <f>IF(AND(AND('C7'!W22="X",'C7'!W34="X"),SUM('C7'!V22,'C7'!V34)=0,ISNUMBER('C7'!V46)),"",IF(OR('C7'!W22="M",'C7'!W34="M"),"M",IF(AND('C7'!W22='C7'!W34,OR('C7'!W22="X",'C7'!W22="W",'C7'!W22="Z")),UPPER('C7'!W22),"")))</f>
        <v/>
      </c>
      <c r="J793" s="80" t="s">
        <v>383</v>
      </c>
      <c r="K793" s="187" t="str">
        <f>IF(AND(ISBLANK('C7'!V46),$L$793&lt;&gt;"Z"),"",'C7'!V46)</f>
        <v/>
      </c>
      <c r="L793" s="187" t="str">
        <f>IF(ISBLANK('C7'!W46),"",'C7'!W46)</f>
        <v/>
      </c>
      <c r="M793" s="77" t="str">
        <f t="shared" si="13"/>
        <v>OK</v>
      </c>
      <c r="N793" s="78"/>
    </row>
    <row r="794" spans="1:14" hidden="1">
      <c r="A794" s="79" t="s">
        <v>2589</v>
      </c>
      <c r="B794" s="185" t="s">
        <v>2037</v>
      </c>
      <c r="C794" s="186" t="s">
        <v>335</v>
      </c>
      <c r="D794" s="188" t="s">
        <v>1300</v>
      </c>
      <c r="E794" s="186" t="s">
        <v>383</v>
      </c>
      <c r="F794" s="186" t="s">
        <v>335</v>
      </c>
      <c r="G794" s="188" t="s">
        <v>543</v>
      </c>
      <c r="H794" s="187" t="str">
        <f>IF(OR(AND('C7'!V23="",'C7'!W23=""),AND('C7'!V35="",'C7'!W35=""),AND('C7'!W23="X",'C7'!W35="X"),OR('C7'!W23="M",'C7'!W35="M")),"",SUM('C7'!V23,'C7'!V35))</f>
        <v/>
      </c>
      <c r="I794" s="187" t="str">
        <f>IF(AND(AND('C7'!W23="X",'C7'!W35="X"),SUM('C7'!V23,'C7'!V35)=0,ISNUMBER('C7'!V47)),"",IF(OR('C7'!W23="M",'C7'!W35="M"),"M",IF(AND('C7'!W23='C7'!W35,OR('C7'!W23="X",'C7'!W23="W",'C7'!W23="Z")),UPPER('C7'!W23),"")))</f>
        <v/>
      </c>
      <c r="J794" s="80" t="s">
        <v>383</v>
      </c>
      <c r="K794" s="187" t="str">
        <f>IF(AND(ISBLANK('C7'!V47),$L$794&lt;&gt;"Z"),"",'C7'!V47)</f>
        <v/>
      </c>
      <c r="L794" s="187" t="str">
        <f>IF(ISBLANK('C7'!W47),"",'C7'!W47)</f>
        <v/>
      </c>
      <c r="M794" s="77" t="str">
        <f t="shared" si="13"/>
        <v>OK</v>
      </c>
      <c r="N794" s="78"/>
    </row>
    <row r="795" spans="1:14" hidden="1">
      <c r="A795" s="79" t="s">
        <v>2589</v>
      </c>
      <c r="B795" s="185" t="s">
        <v>2038</v>
      </c>
      <c r="C795" s="186" t="s">
        <v>335</v>
      </c>
      <c r="D795" s="188" t="s">
        <v>1302</v>
      </c>
      <c r="E795" s="186" t="s">
        <v>383</v>
      </c>
      <c r="F795" s="186" t="s">
        <v>335</v>
      </c>
      <c r="G795" s="188" t="s">
        <v>546</v>
      </c>
      <c r="H795" s="187" t="str">
        <f>IF(OR(AND('C7'!V24="",'C7'!W24=""),AND('C7'!V36="",'C7'!W36=""),AND('C7'!W24="X",'C7'!W36="X"),OR('C7'!W24="M",'C7'!W36="M")),"",SUM('C7'!V24,'C7'!V36))</f>
        <v/>
      </c>
      <c r="I795" s="187" t="str">
        <f>IF(AND(AND('C7'!W24="X",'C7'!W36="X"),SUM('C7'!V24,'C7'!V36)=0,ISNUMBER('C7'!V48)),"",IF(OR('C7'!W24="M",'C7'!W36="M"),"M",IF(AND('C7'!W24='C7'!W36,OR('C7'!W24="X",'C7'!W24="W",'C7'!W24="Z")),UPPER('C7'!W24),"")))</f>
        <v/>
      </c>
      <c r="J795" s="80" t="s">
        <v>383</v>
      </c>
      <c r="K795" s="187" t="str">
        <f>IF(AND(ISBLANK('C7'!V48),$L$795&lt;&gt;"Z"),"",'C7'!V48)</f>
        <v/>
      </c>
      <c r="L795" s="187" t="str">
        <f>IF(ISBLANK('C7'!W48),"",'C7'!W48)</f>
        <v/>
      </c>
      <c r="M795" s="77" t="str">
        <f t="shared" si="13"/>
        <v>OK</v>
      </c>
      <c r="N795" s="78"/>
    </row>
    <row r="796" spans="1:14" hidden="1">
      <c r="A796" s="79" t="s">
        <v>2589</v>
      </c>
      <c r="B796" s="185" t="s">
        <v>2039</v>
      </c>
      <c r="C796" s="186" t="s">
        <v>335</v>
      </c>
      <c r="D796" s="188" t="s">
        <v>1304</v>
      </c>
      <c r="E796" s="186" t="s">
        <v>383</v>
      </c>
      <c r="F796" s="186" t="s">
        <v>335</v>
      </c>
      <c r="G796" s="188" t="s">
        <v>392</v>
      </c>
      <c r="H796" s="187" t="str">
        <f>IF(OR(AND('C7'!V25="",'C7'!W25=""),AND('C7'!V37="",'C7'!W37=""),AND('C7'!W25="X",'C7'!W37="X"),OR('C7'!W25="M",'C7'!W37="M")),"",SUM('C7'!V25,'C7'!V37))</f>
        <v/>
      </c>
      <c r="I796" s="187" t="str">
        <f>IF(AND(AND('C7'!W25="X",'C7'!W37="X"),SUM('C7'!V25,'C7'!V37)=0,ISNUMBER('C7'!V49)),"",IF(OR('C7'!W25="M",'C7'!W37="M"),"M",IF(AND('C7'!W25='C7'!W37,OR('C7'!W25="X",'C7'!W25="W",'C7'!W25="Z")),UPPER('C7'!W25),"")))</f>
        <v/>
      </c>
      <c r="J796" s="80" t="s">
        <v>383</v>
      </c>
      <c r="K796" s="187" t="str">
        <f>IF(AND(ISBLANK('C7'!V49),$L$796&lt;&gt;"Z"),"",'C7'!V49)</f>
        <v/>
      </c>
      <c r="L796" s="187" t="str">
        <f>IF(ISBLANK('C7'!W49),"",'C7'!W49)</f>
        <v/>
      </c>
      <c r="M796" s="77" t="str">
        <f t="shared" si="13"/>
        <v>OK</v>
      </c>
      <c r="N796" s="78"/>
    </row>
    <row r="797" spans="1:14" hidden="1">
      <c r="A797" s="79" t="s">
        <v>2589</v>
      </c>
      <c r="B797" s="185" t="s">
        <v>2040</v>
      </c>
      <c r="C797" s="186" t="s">
        <v>335</v>
      </c>
      <c r="D797" s="188" t="s">
        <v>1306</v>
      </c>
      <c r="E797" s="186" t="s">
        <v>383</v>
      </c>
      <c r="F797" s="186" t="s">
        <v>335</v>
      </c>
      <c r="G797" s="188" t="s">
        <v>90</v>
      </c>
      <c r="H797" s="187" t="str">
        <f>IF(OR(SUMPRODUCT(--('C7'!Y14:'C7'!Y24=""),--('C7'!Z14:'C7'!Z24=""))&gt;0,COUNTIF('C7'!Z14:'C7'!Z24,"M")&gt;0,COUNTIF('C7'!Z14:'C7'!Z24,"X")=11),"",SUM('C7'!Y14:'C7'!Y24))</f>
        <v/>
      </c>
      <c r="I797" s="187" t="str">
        <f>IF(AND(COUNTIF('C7'!Z14:'C7'!Z24,"X")=11,SUM('C7'!Y14:'C7'!Y24)=0,ISNUMBER('C7'!Y25)),"",IF(COUNTIF('C7'!Z14:'C7'!Z24,"M")&gt;0,"M",IF(AND(COUNTIF('C7'!Z14:'C7'!Z24,'C7'!Z14)=11,OR('C7'!Z14="X",'C7'!Z14="W",'C7'!Z14="Z")),UPPER('C7'!Z14),"")))</f>
        <v/>
      </c>
      <c r="J797" s="80" t="s">
        <v>383</v>
      </c>
      <c r="K797" s="187" t="str">
        <f>IF(AND(ISBLANK('C7'!Y25),$L$797&lt;&gt;"Z"),"",'C7'!Y25)</f>
        <v/>
      </c>
      <c r="L797" s="187" t="str">
        <f>IF(ISBLANK('C7'!Z25),"",'C7'!Z25)</f>
        <v/>
      </c>
      <c r="M797" s="77" t="str">
        <f t="shared" si="13"/>
        <v>OK</v>
      </c>
      <c r="N797" s="78"/>
    </row>
    <row r="798" spans="1:14" hidden="1">
      <c r="A798" s="79" t="s">
        <v>2589</v>
      </c>
      <c r="B798" s="185" t="s">
        <v>2041</v>
      </c>
      <c r="C798" s="186" t="s">
        <v>335</v>
      </c>
      <c r="D798" s="188" t="s">
        <v>1308</v>
      </c>
      <c r="E798" s="186" t="s">
        <v>383</v>
      </c>
      <c r="F798" s="186" t="s">
        <v>335</v>
      </c>
      <c r="G798" s="188" t="s">
        <v>407</v>
      </c>
      <c r="H798" s="187" t="str">
        <f>IF(OR(SUMPRODUCT(--('C7'!Y26:'C7'!Y36=""),--('C7'!Z26:'C7'!Z36=""))&gt;0,COUNTIF('C7'!Z26:'C7'!Z36,"M")&gt;0,COUNTIF('C7'!Z26:'C7'!Z36,"X")=11),"",SUM('C7'!Y26:'C7'!Y36))</f>
        <v/>
      </c>
      <c r="I798" s="187" t="str">
        <f>IF(AND(COUNTIF('C7'!Z26:'C7'!Z36,"X")=11,SUM('C7'!Y26:'C7'!Y36)=0,ISNUMBER('C7'!Y37)),"",IF(COUNTIF('C7'!Z26:'C7'!Z36,"M")&gt;0,"M",IF(AND(COUNTIF('C7'!Z26:'C7'!Z36,'C7'!Z26)=11,OR('C7'!Z26="X",'C7'!Z26="W",'C7'!Z26="Z")),UPPER('C7'!Z26),"")))</f>
        <v/>
      </c>
      <c r="J798" s="80" t="s">
        <v>383</v>
      </c>
      <c r="K798" s="187" t="str">
        <f>IF(AND(ISBLANK('C7'!Y37),$L$798&lt;&gt;"Z"),"",'C7'!Y37)</f>
        <v/>
      </c>
      <c r="L798" s="187" t="str">
        <f>IF(ISBLANK('C7'!Z37),"",'C7'!Z37)</f>
        <v/>
      </c>
      <c r="M798" s="77" t="str">
        <f t="shared" si="13"/>
        <v>OK</v>
      </c>
      <c r="N798" s="78"/>
    </row>
    <row r="799" spans="1:14" hidden="1">
      <c r="A799" s="79" t="s">
        <v>2589</v>
      </c>
      <c r="B799" s="185" t="s">
        <v>2042</v>
      </c>
      <c r="C799" s="186" t="s">
        <v>335</v>
      </c>
      <c r="D799" s="188" t="s">
        <v>1310</v>
      </c>
      <c r="E799" s="186" t="s">
        <v>383</v>
      </c>
      <c r="F799" s="186" t="s">
        <v>335</v>
      </c>
      <c r="G799" s="188" t="s">
        <v>519</v>
      </c>
      <c r="H799" s="187" t="str">
        <f>IF(OR(AND('C7'!Y14="",'C7'!Z14=""),AND('C7'!Y26="",'C7'!Z26=""),AND('C7'!Z14="X",'C7'!Z26="X"),OR('C7'!Z14="M",'C7'!Z26="M")),"",SUM('C7'!Y14,'C7'!Y26))</f>
        <v/>
      </c>
      <c r="I799" s="187" t="str">
        <f>IF(AND(AND('C7'!Z14="X",'C7'!Z26="X"),SUM('C7'!Y14,'C7'!Y26)=0,ISNUMBER('C7'!Y38)),"",IF(OR('C7'!Z14="M",'C7'!Z26="M"),"M",IF(AND('C7'!Z14='C7'!Z26,OR('C7'!Z14="X",'C7'!Z14="W",'C7'!Z14="Z")),UPPER('C7'!Z14),"")))</f>
        <v/>
      </c>
      <c r="J799" s="80" t="s">
        <v>383</v>
      </c>
      <c r="K799" s="187" t="str">
        <f>IF(AND(ISBLANK('C7'!Y38),$L$799&lt;&gt;"Z"),"",'C7'!Y38)</f>
        <v/>
      </c>
      <c r="L799" s="187" t="str">
        <f>IF(ISBLANK('C7'!Z38),"",'C7'!Z38)</f>
        <v/>
      </c>
      <c r="M799" s="77" t="str">
        <f t="shared" si="13"/>
        <v>OK</v>
      </c>
      <c r="N799" s="78"/>
    </row>
    <row r="800" spans="1:14" hidden="1">
      <c r="A800" s="79" t="s">
        <v>2589</v>
      </c>
      <c r="B800" s="185" t="s">
        <v>2043</v>
      </c>
      <c r="C800" s="186" t="s">
        <v>335</v>
      </c>
      <c r="D800" s="188" t="s">
        <v>1312</v>
      </c>
      <c r="E800" s="186" t="s">
        <v>383</v>
      </c>
      <c r="F800" s="186" t="s">
        <v>335</v>
      </c>
      <c r="G800" s="188" t="s">
        <v>522</v>
      </c>
      <c r="H800" s="187" t="str">
        <f>IF(OR(AND('C7'!Y15="",'C7'!Z15=""),AND('C7'!Y27="",'C7'!Z27=""),AND('C7'!Z15="X",'C7'!Z27="X"),OR('C7'!Z15="M",'C7'!Z27="M")),"",SUM('C7'!Y15,'C7'!Y27))</f>
        <v/>
      </c>
      <c r="I800" s="187" t="str">
        <f>IF(AND(AND('C7'!Z15="X",'C7'!Z27="X"),SUM('C7'!Y15,'C7'!Y27)=0,ISNUMBER('C7'!Y39)),"",IF(OR('C7'!Z15="M",'C7'!Z27="M"),"M",IF(AND('C7'!Z15='C7'!Z27,OR('C7'!Z15="X",'C7'!Z15="W",'C7'!Z15="Z")),UPPER('C7'!Z15),"")))</f>
        <v/>
      </c>
      <c r="J800" s="80" t="s">
        <v>383</v>
      </c>
      <c r="K800" s="187" t="str">
        <f>IF(AND(ISBLANK('C7'!Y39),$L$800&lt;&gt;"Z"),"",'C7'!Y39)</f>
        <v/>
      </c>
      <c r="L800" s="187" t="str">
        <f>IF(ISBLANK('C7'!Z39),"",'C7'!Z39)</f>
        <v/>
      </c>
      <c r="M800" s="77" t="str">
        <f t="shared" si="13"/>
        <v>OK</v>
      </c>
      <c r="N800" s="78"/>
    </row>
    <row r="801" spans="1:14" hidden="1">
      <c r="A801" s="79" t="s">
        <v>2589</v>
      </c>
      <c r="B801" s="185" t="s">
        <v>2044</v>
      </c>
      <c r="C801" s="186" t="s">
        <v>335</v>
      </c>
      <c r="D801" s="188" t="s">
        <v>1314</v>
      </c>
      <c r="E801" s="186" t="s">
        <v>383</v>
      </c>
      <c r="F801" s="186" t="s">
        <v>335</v>
      </c>
      <c r="G801" s="188" t="s">
        <v>525</v>
      </c>
      <c r="H801" s="187" t="str">
        <f>IF(OR(AND('C7'!Y16="",'C7'!Z16=""),AND('C7'!Y28="",'C7'!Z28=""),AND('C7'!Z16="X",'C7'!Z28="X"),OR('C7'!Z16="M",'C7'!Z28="M")),"",SUM('C7'!Y16,'C7'!Y28))</f>
        <v/>
      </c>
      <c r="I801" s="187" t="str">
        <f>IF(AND(AND('C7'!Z16="X",'C7'!Z28="X"),SUM('C7'!Y16,'C7'!Y28)=0,ISNUMBER('C7'!Y40)),"",IF(OR('C7'!Z16="M",'C7'!Z28="M"),"M",IF(AND('C7'!Z16='C7'!Z28,OR('C7'!Z16="X",'C7'!Z16="W",'C7'!Z16="Z")),UPPER('C7'!Z16),"")))</f>
        <v/>
      </c>
      <c r="J801" s="80" t="s">
        <v>383</v>
      </c>
      <c r="K801" s="187" t="str">
        <f>IF(AND(ISBLANK('C7'!Y40),$L$801&lt;&gt;"Z"),"",'C7'!Y40)</f>
        <v/>
      </c>
      <c r="L801" s="187" t="str">
        <f>IF(ISBLANK('C7'!Z40),"",'C7'!Z40)</f>
        <v/>
      </c>
      <c r="M801" s="77" t="str">
        <f t="shared" si="13"/>
        <v>OK</v>
      </c>
      <c r="N801" s="78"/>
    </row>
    <row r="802" spans="1:14" hidden="1">
      <c r="A802" s="79" t="s">
        <v>2589</v>
      </c>
      <c r="B802" s="185" t="s">
        <v>2045</v>
      </c>
      <c r="C802" s="186" t="s">
        <v>335</v>
      </c>
      <c r="D802" s="188" t="s">
        <v>1316</v>
      </c>
      <c r="E802" s="186" t="s">
        <v>383</v>
      </c>
      <c r="F802" s="186" t="s">
        <v>335</v>
      </c>
      <c r="G802" s="188" t="s">
        <v>528</v>
      </c>
      <c r="H802" s="187" t="str">
        <f>IF(OR(AND('C7'!Y17="",'C7'!Z17=""),AND('C7'!Y29="",'C7'!Z29=""),AND('C7'!Z17="X",'C7'!Z29="X"),OR('C7'!Z17="M",'C7'!Z29="M")),"",SUM('C7'!Y17,'C7'!Y29))</f>
        <v/>
      </c>
      <c r="I802" s="187" t="str">
        <f>IF(AND(AND('C7'!Z17="X",'C7'!Z29="X"),SUM('C7'!Y17,'C7'!Y29)=0,ISNUMBER('C7'!Y41)),"",IF(OR('C7'!Z17="M",'C7'!Z29="M"),"M",IF(AND('C7'!Z17='C7'!Z29,OR('C7'!Z17="X",'C7'!Z17="W",'C7'!Z17="Z")),UPPER('C7'!Z17),"")))</f>
        <v/>
      </c>
      <c r="J802" s="80" t="s">
        <v>383</v>
      </c>
      <c r="K802" s="187" t="str">
        <f>IF(AND(ISBLANK('C7'!Y41),$L$802&lt;&gt;"Z"),"",'C7'!Y41)</f>
        <v/>
      </c>
      <c r="L802" s="187" t="str">
        <f>IF(ISBLANK('C7'!Z41),"",'C7'!Z41)</f>
        <v/>
      </c>
      <c r="M802" s="77" t="str">
        <f t="shared" si="13"/>
        <v>OK</v>
      </c>
      <c r="N802" s="78"/>
    </row>
    <row r="803" spans="1:14" hidden="1">
      <c r="A803" s="79" t="s">
        <v>2589</v>
      </c>
      <c r="B803" s="185" t="s">
        <v>2046</v>
      </c>
      <c r="C803" s="186" t="s">
        <v>335</v>
      </c>
      <c r="D803" s="188" t="s">
        <v>1318</v>
      </c>
      <c r="E803" s="186" t="s">
        <v>383</v>
      </c>
      <c r="F803" s="186" t="s">
        <v>335</v>
      </c>
      <c r="G803" s="188" t="s">
        <v>531</v>
      </c>
      <c r="H803" s="187" t="str">
        <f>IF(OR(AND('C7'!Y18="",'C7'!Z18=""),AND('C7'!Y30="",'C7'!Z30=""),AND('C7'!Z18="X",'C7'!Z30="X"),OR('C7'!Z18="M",'C7'!Z30="M")),"",SUM('C7'!Y18,'C7'!Y30))</f>
        <v/>
      </c>
      <c r="I803" s="187" t="str">
        <f>IF(AND(AND('C7'!Z18="X",'C7'!Z30="X"),SUM('C7'!Y18,'C7'!Y30)=0,ISNUMBER('C7'!Y42)),"",IF(OR('C7'!Z18="M",'C7'!Z30="M"),"M",IF(AND('C7'!Z18='C7'!Z30,OR('C7'!Z18="X",'C7'!Z18="W",'C7'!Z18="Z")),UPPER('C7'!Z18),"")))</f>
        <v/>
      </c>
      <c r="J803" s="80" t="s">
        <v>383</v>
      </c>
      <c r="K803" s="187" t="str">
        <f>IF(AND(ISBLANK('C7'!Y42),$L$803&lt;&gt;"Z"),"",'C7'!Y42)</f>
        <v/>
      </c>
      <c r="L803" s="187" t="str">
        <f>IF(ISBLANK('C7'!Z42),"",'C7'!Z42)</f>
        <v/>
      </c>
      <c r="M803" s="77" t="str">
        <f t="shared" si="13"/>
        <v>OK</v>
      </c>
      <c r="N803" s="78"/>
    </row>
    <row r="804" spans="1:14" hidden="1">
      <c r="A804" s="79" t="s">
        <v>2589</v>
      </c>
      <c r="B804" s="185" t="s">
        <v>2047</v>
      </c>
      <c r="C804" s="186" t="s">
        <v>335</v>
      </c>
      <c r="D804" s="188" t="s">
        <v>1320</v>
      </c>
      <c r="E804" s="186" t="s">
        <v>383</v>
      </c>
      <c r="F804" s="186" t="s">
        <v>335</v>
      </c>
      <c r="G804" s="188" t="s">
        <v>772</v>
      </c>
      <c r="H804" s="187" t="str">
        <f>IF(OR(AND('C7'!Y19="",'C7'!Z19=""),AND('C7'!Y31="",'C7'!Z31=""),AND('C7'!Z19="X",'C7'!Z31="X"),OR('C7'!Z19="M",'C7'!Z31="M")),"",SUM('C7'!Y19,'C7'!Y31))</f>
        <v/>
      </c>
      <c r="I804" s="187" t="str">
        <f>IF(AND(AND('C7'!Z19="X",'C7'!Z31="X"),SUM('C7'!Y19,'C7'!Y31)=0,ISNUMBER('C7'!Y43)),"",IF(OR('C7'!Z19="M",'C7'!Z31="M"),"M",IF(AND('C7'!Z19='C7'!Z31,OR('C7'!Z19="X",'C7'!Z19="W",'C7'!Z19="Z")),UPPER('C7'!Z19),"")))</f>
        <v/>
      </c>
      <c r="J804" s="80" t="s">
        <v>383</v>
      </c>
      <c r="K804" s="187" t="str">
        <f>IF(AND(ISBLANK('C7'!Y43),$L$804&lt;&gt;"Z"),"",'C7'!Y43)</f>
        <v/>
      </c>
      <c r="L804" s="187" t="str">
        <f>IF(ISBLANK('C7'!Z43),"",'C7'!Z43)</f>
        <v/>
      </c>
      <c r="M804" s="77" t="str">
        <f t="shared" si="13"/>
        <v>OK</v>
      </c>
      <c r="N804" s="78"/>
    </row>
    <row r="805" spans="1:14" hidden="1">
      <c r="A805" s="79" t="s">
        <v>2589</v>
      </c>
      <c r="B805" s="185" t="s">
        <v>2048</v>
      </c>
      <c r="C805" s="186" t="s">
        <v>335</v>
      </c>
      <c r="D805" s="188" t="s">
        <v>1322</v>
      </c>
      <c r="E805" s="186" t="s">
        <v>383</v>
      </c>
      <c r="F805" s="186" t="s">
        <v>335</v>
      </c>
      <c r="G805" s="188" t="s">
        <v>533</v>
      </c>
      <c r="H805" s="187" t="str">
        <f>IF(OR(AND('C7'!Y20="",'C7'!Z20=""),AND('C7'!Y32="",'C7'!Z32=""),AND('C7'!Z20="X",'C7'!Z32="X"),OR('C7'!Z20="M",'C7'!Z32="M")),"",SUM('C7'!Y20,'C7'!Y32))</f>
        <v/>
      </c>
      <c r="I805" s="187" t="str">
        <f>IF(AND(AND('C7'!Z20="X",'C7'!Z32="X"),SUM('C7'!Y20,'C7'!Y32)=0,ISNUMBER('C7'!Y44)),"",IF(OR('C7'!Z20="M",'C7'!Z32="M"),"M",IF(AND('C7'!Z20='C7'!Z32,OR('C7'!Z20="X",'C7'!Z20="W",'C7'!Z20="Z")),UPPER('C7'!Z20),"")))</f>
        <v/>
      </c>
      <c r="J805" s="80" t="s">
        <v>383</v>
      </c>
      <c r="K805" s="187" t="str">
        <f>IF(AND(ISBLANK('C7'!Y44),$L$805&lt;&gt;"Z"),"",'C7'!Y44)</f>
        <v/>
      </c>
      <c r="L805" s="187" t="str">
        <f>IF(ISBLANK('C7'!Z44),"",'C7'!Z44)</f>
        <v/>
      </c>
      <c r="M805" s="77" t="str">
        <f t="shared" si="13"/>
        <v>OK</v>
      </c>
      <c r="N805" s="78"/>
    </row>
    <row r="806" spans="1:14" hidden="1">
      <c r="A806" s="79" t="s">
        <v>2589</v>
      </c>
      <c r="B806" s="185" t="s">
        <v>2049</v>
      </c>
      <c r="C806" s="186" t="s">
        <v>335</v>
      </c>
      <c r="D806" s="188" t="s">
        <v>1324</v>
      </c>
      <c r="E806" s="186" t="s">
        <v>383</v>
      </c>
      <c r="F806" s="186" t="s">
        <v>335</v>
      </c>
      <c r="G806" s="188" t="s">
        <v>536</v>
      </c>
      <c r="H806" s="187" t="str">
        <f>IF(OR(AND('C7'!Y21="",'C7'!Z21=""),AND('C7'!Y33="",'C7'!Z33=""),AND('C7'!Z21="X",'C7'!Z33="X"),OR('C7'!Z21="M",'C7'!Z33="M")),"",SUM('C7'!Y21,'C7'!Y33))</f>
        <v/>
      </c>
      <c r="I806" s="187" t="str">
        <f>IF(AND(AND('C7'!Z21="X",'C7'!Z33="X"),SUM('C7'!Y21,'C7'!Y33)=0,ISNUMBER('C7'!Y45)),"",IF(OR('C7'!Z21="M",'C7'!Z33="M"),"M",IF(AND('C7'!Z21='C7'!Z33,OR('C7'!Z21="X",'C7'!Z21="W",'C7'!Z21="Z")),UPPER('C7'!Z21),"")))</f>
        <v/>
      </c>
      <c r="J806" s="80" t="s">
        <v>383</v>
      </c>
      <c r="K806" s="187" t="str">
        <f>IF(AND(ISBLANK('C7'!Y45),$L$806&lt;&gt;"Z"),"",'C7'!Y45)</f>
        <v/>
      </c>
      <c r="L806" s="187" t="str">
        <f>IF(ISBLANK('C7'!Z45),"",'C7'!Z45)</f>
        <v/>
      </c>
      <c r="M806" s="77" t="str">
        <f t="shared" si="13"/>
        <v>OK</v>
      </c>
      <c r="N806" s="78"/>
    </row>
    <row r="807" spans="1:14" hidden="1">
      <c r="A807" s="79" t="s">
        <v>2589</v>
      </c>
      <c r="B807" s="185" t="s">
        <v>2050</v>
      </c>
      <c r="C807" s="186" t="s">
        <v>335</v>
      </c>
      <c r="D807" s="188" t="s">
        <v>1326</v>
      </c>
      <c r="E807" s="186" t="s">
        <v>383</v>
      </c>
      <c r="F807" s="186" t="s">
        <v>335</v>
      </c>
      <c r="G807" s="188" t="s">
        <v>539</v>
      </c>
      <c r="H807" s="187" t="str">
        <f>IF(OR(AND('C7'!Y22="",'C7'!Z22=""),AND('C7'!Y34="",'C7'!Z34=""),AND('C7'!Z22="X",'C7'!Z34="X"),OR('C7'!Z22="M",'C7'!Z34="M")),"",SUM('C7'!Y22,'C7'!Y34))</f>
        <v/>
      </c>
      <c r="I807" s="187" t="str">
        <f>IF(AND(AND('C7'!Z22="X",'C7'!Z34="X"),SUM('C7'!Y22,'C7'!Y34)=0,ISNUMBER('C7'!Y46)),"",IF(OR('C7'!Z22="M",'C7'!Z34="M"),"M",IF(AND('C7'!Z22='C7'!Z34,OR('C7'!Z22="X",'C7'!Z22="W",'C7'!Z22="Z")),UPPER('C7'!Z22),"")))</f>
        <v/>
      </c>
      <c r="J807" s="80" t="s">
        <v>383</v>
      </c>
      <c r="K807" s="187" t="str">
        <f>IF(AND(ISBLANK('C7'!Y46),$L$807&lt;&gt;"Z"),"",'C7'!Y46)</f>
        <v/>
      </c>
      <c r="L807" s="187" t="str">
        <f>IF(ISBLANK('C7'!Z46),"",'C7'!Z46)</f>
        <v/>
      </c>
      <c r="M807" s="77" t="str">
        <f t="shared" si="13"/>
        <v>OK</v>
      </c>
      <c r="N807" s="78"/>
    </row>
    <row r="808" spans="1:14" hidden="1">
      <c r="A808" s="79" t="s">
        <v>2589</v>
      </c>
      <c r="B808" s="185" t="s">
        <v>2051</v>
      </c>
      <c r="C808" s="186" t="s">
        <v>335</v>
      </c>
      <c r="D808" s="188" t="s">
        <v>1328</v>
      </c>
      <c r="E808" s="186" t="s">
        <v>383</v>
      </c>
      <c r="F808" s="186" t="s">
        <v>335</v>
      </c>
      <c r="G808" s="188" t="s">
        <v>542</v>
      </c>
      <c r="H808" s="187" t="str">
        <f>IF(OR(AND('C7'!Y23="",'C7'!Z23=""),AND('C7'!Y35="",'C7'!Z35=""),AND('C7'!Z23="X",'C7'!Z35="X"),OR('C7'!Z23="M",'C7'!Z35="M")),"",SUM('C7'!Y23,'C7'!Y35))</f>
        <v/>
      </c>
      <c r="I808" s="187" t="str">
        <f>IF(AND(AND('C7'!Z23="X",'C7'!Z35="X"),SUM('C7'!Y23,'C7'!Y35)=0,ISNUMBER('C7'!Y47)),"",IF(OR('C7'!Z23="M",'C7'!Z35="M"),"M",IF(AND('C7'!Z23='C7'!Z35,OR('C7'!Z23="X",'C7'!Z23="W",'C7'!Z23="Z")),UPPER('C7'!Z23),"")))</f>
        <v/>
      </c>
      <c r="J808" s="80" t="s">
        <v>383</v>
      </c>
      <c r="K808" s="187" t="str">
        <f>IF(AND(ISBLANK('C7'!Y47),$L$808&lt;&gt;"Z"),"",'C7'!Y47)</f>
        <v/>
      </c>
      <c r="L808" s="187" t="str">
        <f>IF(ISBLANK('C7'!Z47),"",'C7'!Z47)</f>
        <v/>
      </c>
      <c r="M808" s="77" t="str">
        <f t="shared" si="13"/>
        <v>OK</v>
      </c>
      <c r="N808" s="78"/>
    </row>
    <row r="809" spans="1:14" hidden="1">
      <c r="A809" s="79" t="s">
        <v>2589</v>
      </c>
      <c r="B809" s="185" t="s">
        <v>2052</v>
      </c>
      <c r="C809" s="186" t="s">
        <v>335</v>
      </c>
      <c r="D809" s="188" t="s">
        <v>1330</v>
      </c>
      <c r="E809" s="186" t="s">
        <v>383</v>
      </c>
      <c r="F809" s="186" t="s">
        <v>335</v>
      </c>
      <c r="G809" s="188" t="s">
        <v>545</v>
      </c>
      <c r="H809" s="187" t="str">
        <f>IF(OR(AND('C7'!Y24="",'C7'!Z24=""),AND('C7'!Y36="",'C7'!Z36=""),AND('C7'!Z24="X",'C7'!Z36="X"),OR('C7'!Z24="M",'C7'!Z36="M")),"",SUM('C7'!Y24,'C7'!Y36))</f>
        <v/>
      </c>
      <c r="I809" s="187" t="str">
        <f>IF(AND(AND('C7'!Z24="X",'C7'!Z36="X"),SUM('C7'!Y24,'C7'!Y36)=0,ISNUMBER('C7'!Y48)),"",IF(OR('C7'!Z24="M",'C7'!Z36="M"),"M",IF(AND('C7'!Z24='C7'!Z36,OR('C7'!Z24="X",'C7'!Z24="W",'C7'!Z24="Z")),UPPER('C7'!Z24),"")))</f>
        <v/>
      </c>
      <c r="J809" s="80" t="s">
        <v>383</v>
      </c>
      <c r="K809" s="187" t="str">
        <f>IF(AND(ISBLANK('C7'!Y48),$L$809&lt;&gt;"Z"),"",'C7'!Y48)</f>
        <v/>
      </c>
      <c r="L809" s="187" t="str">
        <f>IF(ISBLANK('C7'!Z48),"",'C7'!Z48)</f>
        <v/>
      </c>
      <c r="M809" s="77" t="str">
        <f t="shared" si="13"/>
        <v>OK</v>
      </c>
      <c r="N809" s="78"/>
    </row>
    <row r="810" spans="1:14" hidden="1">
      <c r="A810" s="79" t="s">
        <v>2589</v>
      </c>
      <c r="B810" s="185" t="s">
        <v>2053</v>
      </c>
      <c r="C810" s="186" t="s">
        <v>335</v>
      </c>
      <c r="D810" s="188" t="s">
        <v>1332</v>
      </c>
      <c r="E810" s="186" t="s">
        <v>383</v>
      </c>
      <c r="F810" s="186" t="s">
        <v>335</v>
      </c>
      <c r="G810" s="188" t="s">
        <v>396</v>
      </c>
      <c r="H810" s="187" t="str">
        <f>IF(OR(AND('C7'!Y25="",'C7'!Z25=""),AND('C7'!Y37="",'C7'!Z37=""),AND('C7'!Z25="X",'C7'!Z37="X"),OR('C7'!Z25="M",'C7'!Z37="M")),"",SUM('C7'!Y25,'C7'!Y37))</f>
        <v/>
      </c>
      <c r="I810" s="187" t="str">
        <f>IF(AND(AND('C7'!Z25="X",'C7'!Z37="X"),SUM('C7'!Y25,'C7'!Y37)=0,ISNUMBER('C7'!Y49)),"",IF(OR('C7'!Z25="M",'C7'!Z37="M"),"M",IF(AND('C7'!Z25='C7'!Z37,OR('C7'!Z25="X",'C7'!Z25="W",'C7'!Z25="Z")),UPPER('C7'!Z25),"")))</f>
        <v/>
      </c>
      <c r="J810" s="80" t="s">
        <v>383</v>
      </c>
      <c r="K810" s="187" t="str">
        <f>IF(AND(ISBLANK('C7'!Y49),$L$810&lt;&gt;"Z"),"",'C7'!Y49)</f>
        <v/>
      </c>
      <c r="L810" s="187" t="str">
        <f>IF(ISBLANK('C7'!Z49),"",'C7'!Z49)</f>
        <v/>
      </c>
      <c r="M810" s="77" t="str">
        <f t="shared" si="13"/>
        <v>OK</v>
      </c>
      <c r="N810" s="78"/>
    </row>
    <row r="811" spans="1:14" hidden="1">
      <c r="A811" s="79" t="s">
        <v>2589</v>
      </c>
      <c r="B811" s="185" t="s">
        <v>2054</v>
      </c>
      <c r="C811" s="186" t="s">
        <v>335</v>
      </c>
      <c r="D811" s="188" t="s">
        <v>1334</v>
      </c>
      <c r="E811" s="186" t="s">
        <v>383</v>
      </c>
      <c r="F811" s="186" t="s">
        <v>335</v>
      </c>
      <c r="G811" s="188" t="s">
        <v>419</v>
      </c>
      <c r="H811" s="187" t="str">
        <f>IF(OR(SUMPRODUCT(--('C7'!AB14:'C7'!AB24=""),--('C7'!AC14:'C7'!AC24=""))&gt;0,COUNTIF('C7'!AC14:'C7'!AC24,"M")&gt;0,COUNTIF('C7'!AC14:'C7'!AC24,"X")=11),"",SUM('C7'!AB14:'C7'!AB24))</f>
        <v/>
      </c>
      <c r="I811" s="187" t="str">
        <f>IF(AND(COUNTIF('C7'!AC14:'C7'!AC24,"X")=11,SUM('C7'!AB14:'C7'!AB24)=0,ISNUMBER('C7'!AB25)),"",IF(COUNTIF('C7'!AC14:'C7'!AC24,"M")&gt;0,"M",IF(AND(COUNTIF('C7'!AC14:'C7'!AC24,'C7'!AC14)=11,OR('C7'!AC14="X",'C7'!AC14="W",'C7'!AC14="Z")),UPPER('C7'!AC14),"")))</f>
        <v/>
      </c>
      <c r="J811" s="80" t="s">
        <v>383</v>
      </c>
      <c r="K811" s="187" t="str">
        <f>IF(AND(ISBLANK('C7'!AB25),$L$811&lt;&gt;"Z"),"",'C7'!AB25)</f>
        <v/>
      </c>
      <c r="L811" s="187" t="str">
        <f>IF(ISBLANK('C7'!AC25),"",'C7'!AC25)</f>
        <v/>
      </c>
      <c r="M811" s="77" t="str">
        <f t="shared" si="13"/>
        <v>OK</v>
      </c>
      <c r="N811" s="78"/>
    </row>
    <row r="812" spans="1:14" hidden="1">
      <c r="A812" s="79" t="s">
        <v>2589</v>
      </c>
      <c r="B812" s="185" t="s">
        <v>2055</v>
      </c>
      <c r="C812" s="186" t="s">
        <v>335</v>
      </c>
      <c r="D812" s="188" t="s">
        <v>1336</v>
      </c>
      <c r="E812" s="186" t="s">
        <v>383</v>
      </c>
      <c r="F812" s="186" t="s">
        <v>335</v>
      </c>
      <c r="G812" s="188" t="s">
        <v>409</v>
      </c>
      <c r="H812" s="187" t="str">
        <f>IF(OR(SUMPRODUCT(--('C7'!AB26:'C7'!AB36=""),--('C7'!AC26:'C7'!AC36=""))&gt;0,COUNTIF('C7'!AC26:'C7'!AC36,"M")&gt;0,COUNTIF('C7'!AC26:'C7'!AC36,"X")=11),"",SUM('C7'!AB26:'C7'!AB36))</f>
        <v/>
      </c>
      <c r="I812" s="187" t="str">
        <f>IF(AND(COUNTIF('C7'!AC26:'C7'!AC36,"X")=11,SUM('C7'!AB26:'C7'!AB36)=0,ISNUMBER('C7'!AB37)),"",IF(COUNTIF('C7'!AC26:'C7'!AC36,"M")&gt;0,"M",IF(AND(COUNTIF('C7'!AC26:'C7'!AC36,'C7'!AC26)=11,OR('C7'!AC26="X",'C7'!AC26="W",'C7'!AC26="Z")),UPPER('C7'!AC26),"")))</f>
        <v/>
      </c>
      <c r="J812" s="80" t="s">
        <v>383</v>
      </c>
      <c r="K812" s="187" t="str">
        <f>IF(AND(ISBLANK('C7'!AB37),$L$812&lt;&gt;"Z"),"",'C7'!AB37)</f>
        <v/>
      </c>
      <c r="L812" s="187" t="str">
        <f>IF(ISBLANK('C7'!AC37),"",'C7'!AC37)</f>
        <v/>
      </c>
      <c r="M812" s="77" t="str">
        <f t="shared" si="13"/>
        <v>OK</v>
      </c>
      <c r="N812" s="78"/>
    </row>
    <row r="813" spans="1:14" hidden="1">
      <c r="A813" s="79" t="s">
        <v>2589</v>
      </c>
      <c r="B813" s="185" t="s">
        <v>2056</v>
      </c>
      <c r="C813" s="186" t="s">
        <v>335</v>
      </c>
      <c r="D813" s="188" t="s">
        <v>1338</v>
      </c>
      <c r="E813" s="186" t="s">
        <v>383</v>
      </c>
      <c r="F813" s="186" t="s">
        <v>335</v>
      </c>
      <c r="G813" s="188" t="s">
        <v>829</v>
      </c>
      <c r="H813" s="187" t="str">
        <f>IF(OR(AND('C7'!AB14="",'C7'!AC14=""),AND('C7'!AB26="",'C7'!AC26=""),AND('C7'!AC14="X",'C7'!AC26="X"),OR('C7'!AC14="M",'C7'!AC26="M")),"",SUM('C7'!AB14,'C7'!AB26))</f>
        <v/>
      </c>
      <c r="I813" s="187" t="str">
        <f>IF(AND(AND('C7'!AC14="X",'C7'!AC26="X"),SUM('C7'!AB14,'C7'!AB26)=0,ISNUMBER('C7'!AB38)),"",IF(OR('C7'!AC14="M",'C7'!AC26="M"),"M",IF(AND('C7'!AC14='C7'!AC26,OR('C7'!AC14="X",'C7'!AC14="W",'C7'!AC14="Z")),UPPER('C7'!AC14),"")))</f>
        <v/>
      </c>
      <c r="J813" s="80" t="s">
        <v>383</v>
      </c>
      <c r="K813" s="187" t="str">
        <f>IF(AND(ISBLANK('C7'!AB38),$L$813&lt;&gt;"Z"),"",'C7'!AB38)</f>
        <v/>
      </c>
      <c r="L813" s="187" t="str">
        <f>IF(ISBLANK('C7'!AC38),"",'C7'!AC38)</f>
        <v/>
      </c>
      <c r="M813" s="77" t="str">
        <f t="shared" si="13"/>
        <v>OK</v>
      </c>
      <c r="N813" s="78"/>
    </row>
    <row r="814" spans="1:14" hidden="1">
      <c r="A814" s="79" t="s">
        <v>2589</v>
      </c>
      <c r="B814" s="185" t="s">
        <v>2057</v>
      </c>
      <c r="C814" s="186" t="s">
        <v>335</v>
      </c>
      <c r="D814" s="188" t="s">
        <v>1340</v>
      </c>
      <c r="E814" s="186" t="s">
        <v>383</v>
      </c>
      <c r="F814" s="186" t="s">
        <v>335</v>
      </c>
      <c r="G814" s="188" t="s">
        <v>832</v>
      </c>
      <c r="H814" s="187" t="str">
        <f>IF(OR(AND('C7'!AB15="",'C7'!AC15=""),AND('C7'!AB27="",'C7'!AC27=""),AND('C7'!AC15="X",'C7'!AC27="X"),OR('C7'!AC15="M",'C7'!AC27="M")),"",SUM('C7'!AB15,'C7'!AB27))</f>
        <v/>
      </c>
      <c r="I814" s="187" t="str">
        <f>IF(AND(AND('C7'!AC15="X",'C7'!AC27="X"),SUM('C7'!AB15,'C7'!AB27)=0,ISNUMBER('C7'!AB39)),"",IF(OR('C7'!AC15="M",'C7'!AC27="M"),"M",IF(AND('C7'!AC15='C7'!AC27,OR('C7'!AC15="X",'C7'!AC15="W",'C7'!AC15="Z")),UPPER('C7'!AC15),"")))</f>
        <v/>
      </c>
      <c r="J814" s="80" t="s">
        <v>383</v>
      </c>
      <c r="K814" s="187" t="str">
        <f>IF(AND(ISBLANK('C7'!AB39),$L$814&lt;&gt;"Z"),"",'C7'!AB39)</f>
        <v/>
      </c>
      <c r="L814" s="187" t="str">
        <f>IF(ISBLANK('C7'!AC39),"",'C7'!AC39)</f>
        <v/>
      </c>
      <c r="M814" s="77" t="str">
        <f t="shared" si="13"/>
        <v>OK</v>
      </c>
      <c r="N814" s="78"/>
    </row>
    <row r="815" spans="1:14" hidden="1">
      <c r="A815" s="79" t="s">
        <v>2589</v>
      </c>
      <c r="B815" s="185" t="s">
        <v>2058</v>
      </c>
      <c r="C815" s="186" t="s">
        <v>335</v>
      </c>
      <c r="D815" s="188" t="s">
        <v>1342</v>
      </c>
      <c r="E815" s="186" t="s">
        <v>383</v>
      </c>
      <c r="F815" s="186" t="s">
        <v>335</v>
      </c>
      <c r="G815" s="188" t="s">
        <v>835</v>
      </c>
      <c r="H815" s="187" t="str">
        <f>IF(OR(AND('C7'!AB16="",'C7'!AC16=""),AND('C7'!AB28="",'C7'!AC28=""),AND('C7'!AC16="X",'C7'!AC28="X"),OR('C7'!AC16="M",'C7'!AC28="M")),"",SUM('C7'!AB16,'C7'!AB28))</f>
        <v/>
      </c>
      <c r="I815" s="187" t="str">
        <f>IF(AND(AND('C7'!AC16="X",'C7'!AC28="X"),SUM('C7'!AB16,'C7'!AB28)=0,ISNUMBER('C7'!AB40)),"",IF(OR('C7'!AC16="M",'C7'!AC28="M"),"M",IF(AND('C7'!AC16='C7'!AC28,OR('C7'!AC16="X",'C7'!AC16="W",'C7'!AC16="Z")),UPPER('C7'!AC16),"")))</f>
        <v/>
      </c>
      <c r="J815" s="80" t="s">
        <v>383</v>
      </c>
      <c r="K815" s="187" t="str">
        <f>IF(AND(ISBLANK('C7'!AB40),$L$815&lt;&gt;"Z"),"",'C7'!AB40)</f>
        <v/>
      </c>
      <c r="L815" s="187" t="str">
        <f>IF(ISBLANK('C7'!AC40),"",'C7'!AC40)</f>
        <v/>
      </c>
      <c r="M815" s="77" t="str">
        <f t="shared" si="13"/>
        <v>OK</v>
      </c>
      <c r="N815" s="78"/>
    </row>
    <row r="816" spans="1:14" hidden="1">
      <c r="A816" s="79" t="s">
        <v>2589</v>
      </c>
      <c r="B816" s="185" t="s">
        <v>2059</v>
      </c>
      <c r="C816" s="186" t="s">
        <v>335</v>
      </c>
      <c r="D816" s="188" t="s">
        <v>1344</v>
      </c>
      <c r="E816" s="186" t="s">
        <v>383</v>
      </c>
      <c r="F816" s="186" t="s">
        <v>335</v>
      </c>
      <c r="G816" s="188" t="s">
        <v>838</v>
      </c>
      <c r="H816" s="187" t="str">
        <f>IF(OR(AND('C7'!AB17="",'C7'!AC17=""),AND('C7'!AB29="",'C7'!AC29=""),AND('C7'!AC17="X",'C7'!AC29="X"),OR('C7'!AC17="M",'C7'!AC29="M")),"",SUM('C7'!AB17,'C7'!AB29))</f>
        <v/>
      </c>
      <c r="I816" s="187" t="str">
        <f>IF(AND(AND('C7'!AC17="X",'C7'!AC29="X"),SUM('C7'!AB17,'C7'!AB29)=0,ISNUMBER('C7'!AB41)),"",IF(OR('C7'!AC17="M",'C7'!AC29="M"),"M",IF(AND('C7'!AC17='C7'!AC29,OR('C7'!AC17="X",'C7'!AC17="W",'C7'!AC17="Z")),UPPER('C7'!AC17),"")))</f>
        <v/>
      </c>
      <c r="J816" s="80" t="s">
        <v>383</v>
      </c>
      <c r="K816" s="187" t="str">
        <f>IF(AND(ISBLANK('C7'!AB41),$L$816&lt;&gt;"Z"),"",'C7'!AB41)</f>
        <v/>
      </c>
      <c r="L816" s="187" t="str">
        <f>IF(ISBLANK('C7'!AC41),"",'C7'!AC41)</f>
        <v/>
      </c>
      <c r="M816" s="77" t="str">
        <f t="shared" si="13"/>
        <v>OK</v>
      </c>
      <c r="N816" s="78"/>
    </row>
    <row r="817" spans="1:14" hidden="1">
      <c r="A817" s="79" t="s">
        <v>2589</v>
      </c>
      <c r="B817" s="185" t="s">
        <v>2060</v>
      </c>
      <c r="C817" s="186" t="s">
        <v>335</v>
      </c>
      <c r="D817" s="188" t="s">
        <v>1346</v>
      </c>
      <c r="E817" s="186" t="s">
        <v>383</v>
      </c>
      <c r="F817" s="186" t="s">
        <v>335</v>
      </c>
      <c r="G817" s="188" t="s">
        <v>841</v>
      </c>
      <c r="H817" s="187" t="str">
        <f>IF(OR(AND('C7'!AB18="",'C7'!AC18=""),AND('C7'!AB30="",'C7'!AC30=""),AND('C7'!AC18="X",'C7'!AC30="X"),OR('C7'!AC18="M",'C7'!AC30="M")),"",SUM('C7'!AB18,'C7'!AB30))</f>
        <v/>
      </c>
      <c r="I817" s="187" t="str">
        <f>IF(AND(AND('C7'!AC18="X",'C7'!AC30="X"),SUM('C7'!AB18,'C7'!AB30)=0,ISNUMBER('C7'!AB42)),"",IF(OR('C7'!AC18="M",'C7'!AC30="M"),"M",IF(AND('C7'!AC18='C7'!AC30,OR('C7'!AC18="X",'C7'!AC18="W",'C7'!AC18="Z")),UPPER('C7'!AC18),"")))</f>
        <v/>
      </c>
      <c r="J817" s="80" t="s">
        <v>383</v>
      </c>
      <c r="K817" s="187" t="str">
        <f>IF(AND(ISBLANK('C7'!AB42),$L$817&lt;&gt;"Z"),"",'C7'!AB42)</f>
        <v/>
      </c>
      <c r="L817" s="187" t="str">
        <f>IF(ISBLANK('C7'!AC42),"",'C7'!AC42)</f>
        <v/>
      </c>
      <c r="M817" s="77" t="str">
        <f t="shared" ref="M817:M880" si="14">IF(AND(ISNUMBER(H817),ISNUMBER(K817)),IF(OR(ROUND(H817,0)&lt;&gt;ROUND(K817,0),I817&lt;&gt;L817),"Check","OK"),IF(OR(AND(H817&lt;&gt;K817,I817&lt;&gt;"Z",L817&lt;&gt;"Z"),I817&lt;&gt;L817),"Check","OK"))</f>
        <v>OK</v>
      </c>
      <c r="N817" s="78"/>
    </row>
    <row r="818" spans="1:14" hidden="1">
      <c r="A818" s="79" t="s">
        <v>2589</v>
      </c>
      <c r="B818" s="185" t="s">
        <v>2061</v>
      </c>
      <c r="C818" s="186" t="s">
        <v>335</v>
      </c>
      <c r="D818" s="188" t="s">
        <v>1348</v>
      </c>
      <c r="E818" s="186" t="s">
        <v>383</v>
      </c>
      <c r="F818" s="186" t="s">
        <v>335</v>
      </c>
      <c r="G818" s="188" t="s">
        <v>844</v>
      </c>
      <c r="H818" s="187" t="str">
        <f>IF(OR(AND('C7'!AB19="",'C7'!AC19=""),AND('C7'!AB31="",'C7'!AC31=""),AND('C7'!AC19="X",'C7'!AC31="X"),OR('C7'!AC19="M",'C7'!AC31="M")),"",SUM('C7'!AB19,'C7'!AB31))</f>
        <v/>
      </c>
      <c r="I818" s="187" t="str">
        <f>IF(AND(AND('C7'!AC19="X",'C7'!AC31="X"),SUM('C7'!AB19,'C7'!AB31)=0,ISNUMBER('C7'!AB43)),"",IF(OR('C7'!AC19="M",'C7'!AC31="M"),"M",IF(AND('C7'!AC19='C7'!AC31,OR('C7'!AC19="X",'C7'!AC19="W",'C7'!AC19="Z")),UPPER('C7'!AC19),"")))</f>
        <v/>
      </c>
      <c r="J818" s="80" t="s">
        <v>383</v>
      </c>
      <c r="K818" s="187" t="str">
        <f>IF(AND(ISBLANK('C7'!AB43),$L$818&lt;&gt;"Z"),"",'C7'!AB43)</f>
        <v/>
      </c>
      <c r="L818" s="187" t="str">
        <f>IF(ISBLANK('C7'!AC43),"",'C7'!AC43)</f>
        <v/>
      </c>
      <c r="M818" s="77" t="str">
        <f t="shared" si="14"/>
        <v>OK</v>
      </c>
      <c r="N818" s="78"/>
    </row>
    <row r="819" spans="1:14" hidden="1">
      <c r="A819" s="79" t="s">
        <v>2589</v>
      </c>
      <c r="B819" s="185" t="s">
        <v>2062</v>
      </c>
      <c r="C819" s="186" t="s">
        <v>335</v>
      </c>
      <c r="D819" s="188" t="s">
        <v>1350</v>
      </c>
      <c r="E819" s="186" t="s">
        <v>383</v>
      </c>
      <c r="F819" s="186" t="s">
        <v>335</v>
      </c>
      <c r="G819" s="188" t="s">
        <v>847</v>
      </c>
      <c r="H819" s="187" t="str">
        <f>IF(OR(AND('C7'!AB20="",'C7'!AC20=""),AND('C7'!AB32="",'C7'!AC32=""),AND('C7'!AC20="X",'C7'!AC32="X"),OR('C7'!AC20="M",'C7'!AC32="M")),"",SUM('C7'!AB20,'C7'!AB32))</f>
        <v/>
      </c>
      <c r="I819" s="187" t="str">
        <f>IF(AND(AND('C7'!AC20="X",'C7'!AC32="X"),SUM('C7'!AB20,'C7'!AB32)=0,ISNUMBER('C7'!AB44)),"",IF(OR('C7'!AC20="M",'C7'!AC32="M"),"M",IF(AND('C7'!AC20='C7'!AC32,OR('C7'!AC20="X",'C7'!AC20="W",'C7'!AC20="Z")),UPPER('C7'!AC20),"")))</f>
        <v/>
      </c>
      <c r="J819" s="80" t="s">
        <v>383</v>
      </c>
      <c r="K819" s="187" t="str">
        <f>IF(AND(ISBLANK('C7'!AB44),$L$819&lt;&gt;"Z"),"",'C7'!AB44)</f>
        <v/>
      </c>
      <c r="L819" s="187" t="str">
        <f>IF(ISBLANK('C7'!AC44),"",'C7'!AC44)</f>
        <v/>
      </c>
      <c r="M819" s="77" t="str">
        <f t="shared" si="14"/>
        <v>OK</v>
      </c>
      <c r="N819" s="78"/>
    </row>
    <row r="820" spans="1:14" hidden="1">
      <c r="A820" s="79" t="s">
        <v>2589</v>
      </c>
      <c r="B820" s="185" t="s">
        <v>2063</v>
      </c>
      <c r="C820" s="186" t="s">
        <v>335</v>
      </c>
      <c r="D820" s="188" t="s">
        <v>1352</v>
      </c>
      <c r="E820" s="186" t="s">
        <v>383</v>
      </c>
      <c r="F820" s="186" t="s">
        <v>335</v>
      </c>
      <c r="G820" s="188" t="s">
        <v>850</v>
      </c>
      <c r="H820" s="187" t="str">
        <f>IF(OR(AND('C7'!AB21="",'C7'!AC21=""),AND('C7'!AB33="",'C7'!AC33=""),AND('C7'!AC21="X",'C7'!AC33="X"),OR('C7'!AC21="M",'C7'!AC33="M")),"",SUM('C7'!AB21,'C7'!AB33))</f>
        <v/>
      </c>
      <c r="I820" s="187" t="str">
        <f>IF(AND(AND('C7'!AC21="X",'C7'!AC33="X"),SUM('C7'!AB21,'C7'!AB33)=0,ISNUMBER('C7'!AB45)),"",IF(OR('C7'!AC21="M",'C7'!AC33="M"),"M",IF(AND('C7'!AC21='C7'!AC33,OR('C7'!AC21="X",'C7'!AC21="W",'C7'!AC21="Z")),UPPER('C7'!AC21),"")))</f>
        <v/>
      </c>
      <c r="J820" s="80" t="s">
        <v>383</v>
      </c>
      <c r="K820" s="187" t="str">
        <f>IF(AND(ISBLANK('C7'!AB45),$L$820&lt;&gt;"Z"),"",'C7'!AB45)</f>
        <v/>
      </c>
      <c r="L820" s="187" t="str">
        <f>IF(ISBLANK('C7'!AC45),"",'C7'!AC45)</f>
        <v/>
      </c>
      <c r="M820" s="77" t="str">
        <f t="shared" si="14"/>
        <v>OK</v>
      </c>
      <c r="N820" s="78"/>
    </row>
    <row r="821" spans="1:14" hidden="1">
      <c r="A821" s="79" t="s">
        <v>2589</v>
      </c>
      <c r="B821" s="185" t="s">
        <v>2064</v>
      </c>
      <c r="C821" s="186" t="s">
        <v>335</v>
      </c>
      <c r="D821" s="188" t="s">
        <v>1354</v>
      </c>
      <c r="E821" s="186" t="s">
        <v>383</v>
      </c>
      <c r="F821" s="186" t="s">
        <v>335</v>
      </c>
      <c r="G821" s="188" t="s">
        <v>853</v>
      </c>
      <c r="H821" s="187" t="str">
        <f>IF(OR(AND('C7'!AB22="",'C7'!AC22=""),AND('C7'!AB34="",'C7'!AC34=""),AND('C7'!AC22="X",'C7'!AC34="X"),OR('C7'!AC22="M",'C7'!AC34="M")),"",SUM('C7'!AB22,'C7'!AB34))</f>
        <v/>
      </c>
      <c r="I821" s="187" t="str">
        <f>IF(AND(AND('C7'!AC22="X",'C7'!AC34="X"),SUM('C7'!AB22,'C7'!AB34)=0,ISNUMBER('C7'!AB46)),"",IF(OR('C7'!AC22="M",'C7'!AC34="M"),"M",IF(AND('C7'!AC22='C7'!AC34,OR('C7'!AC22="X",'C7'!AC22="W",'C7'!AC22="Z")),UPPER('C7'!AC22),"")))</f>
        <v/>
      </c>
      <c r="J821" s="80" t="s">
        <v>383</v>
      </c>
      <c r="K821" s="187" t="str">
        <f>IF(AND(ISBLANK('C7'!AB46),$L$821&lt;&gt;"Z"),"",'C7'!AB46)</f>
        <v/>
      </c>
      <c r="L821" s="187" t="str">
        <f>IF(ISBLANK('C7'!AC46),"",'C7'!AC46)</f>
        <v/>
      </c>
      <c r="M821" s="77" t="str">
        <f t="shared" si="14"/>
        <v>OK</v>
      </c>
      <c r="N821" s="78"/>
    </row>
    <row r="822" spans="1:14" hidden="1">
      <c r="A822" s="79" t="s">
        <v>2589</v>
      </c>
      <c r="B822" s="185" t="s">
        <v>2065</v>
      </c>
      <c r="C822" s="186" t="s">
        <v>335</v>
      </c>
      <c r="D822" s="188" t="s">
        <v>1356</v>
      </c>
      <c r="E822" s="186" t="s">
        <v>383</v>
      </c>
      <c r="F822" s="186" t="s">
        <v>335</v>
      </c>
      <c r="G822" s="188" t="s">
        <v>856</v>
      </c>
      <c r="H822" s="187" t="str">
        <f>IF(OR(AND('C7'!AB23="",'C7'!AC23=""),AND('C7'!AB35="",'C7'!AC35=""),AND('C7'!AC23="X",'C7'!AC35="X"),OR('C7'!AC23="M",'C7'!AC35="M")),"",SUM('C7'!AB23,'C7'!AB35))</f>
        <v/>
      </c>
      <c r="I822" s="187" t="str">
        <f>IF(AND(AND('C7'!AC23="X",'C7'!AC35="X"),SUM('C7'!AB23,'C7'!AB35)=0,ISNUMBER('C7'!AB47)),"",IF(OR('C7'!AC23="M",'C7'!AC35="M"),"M",IF(AND('C7'!AC23='C7'!AC35,OR('C7'!AC23="X",'C7'!AC23="W",'C7'!AC23="Z")),UPPER('C7'!AC23),"")))</f>
        <v/>
      </c>
      <c r="J822" s="80" t="s">
        <v>383</v>
      </c>
      <c r="K822" s="187" t="str">
        <f>IF(AND(ISBLANK('C7'!AB47),$L$822&lt;&gt;"Z"),"",'C7'!AB47)</f>
        <v/>
      </c>
      <c r="L822" s="187" t="str">
        <f>IF(ISBLANK('C7'!AC47),"",'C7'!AC47)</f>
        <v/>
      </c>
      <c r="M822" s="77" t="str">
        <f t="shared" si="14"/>
        <v>OK</v>
      </c>
      <c r="N822" s="78"/>
    </row>
    <row r="823" spans="1:14" hidden="1">
      <c r="A823" s="79" t="s">
        <v>2589</v>
      </c>
      <c r="B823" s="185" t="s">
        <v>2066</v>
      </c>
      <c r="C823" s="186" t="s">
        <v>335</v>
      </c>
      <c r="D823" s="188" t="s">
        <v>1358</v>
      </c>
      <c r="E823" s="186" t="s">
        <v>383</v>
      </c>
      <c r="F823" s="186" t="s">
        <v>335</v>
      </c>
      <c r="G823" s="188" t="s">
        <v>859</v>
      </c>
      <c r="H823" s="187" t="str">
        <f>IF(OR(AND('C7'!AB24="",'C7'!AC24=""),AND('C7'!AB36="",'C7'!AC36=""),AND('C7'!AC24="X",'C7'!AC36="X"),OR('C7'!AC24="M",'C7'!AC36="M")),"",SUM('C7'!AB24,'C7'!AB36))</f>
        <v/>
      </c>
      <c r="I823" s="187" t="str">
        <f>IF(AND(AND('C7'!AC24="X",'C7'!AC36="X"),SUM('C7'!AB24,'C7'!AB36)=0,ISNUMBER('C7'!AB48)),"",IF(OR('C7'!AC24="M",'C7'!AC36="M"),"M",IF(AND('C7'!AC24='C7'!AC36,OR('C7'!AC24="X",'C7'!AC24="W",'C7'!AC24="Z")),UPPER('C7'!AC24),"")))</f>
        <v/>
      </c>
      <c r="J823" s="80" t="s">
        <v>383</v>
      </c>
      <c r="K823" s="187" t="str">
        <f>IF(AND(ISBLANK('C7'!AB48),$L$823&lt;&gt;"Z"),"",'C7'!AB48)</f>
        <v/>
      </c>
      <c r="L823" s="187" t="str">
        <f>IF(ISBLANK('C7'!AC48),"",'C7'!AC48)</f>
        <v/>
      </c>
      <c r="M823" s="77" t="str">
        <f t="shared" si="14"/>
        <v>OK</v>
      </c>
      <c r="N823" s="78"/>
    </row>
    <row r="824" spans="1:14" hidden="1">
      <c r="A824" s="79" t="s">
        <v>2589</v>
      </c>
      <c r="B824" s="185" t="s">
        <v>2067</v>
      </c>
      <c r="C824" s="186" t="s">
        <v>335</v>
      </c>
      <c r="D824" s="188" t="s">
        <v>1360</v>
      </c>
      <c r="E824" s="186" t="s">
        <v>383</v>
      </c>
      <c r="F824" s="186" t="s">
        <v>335</v>
      </c>
      <c r="G824" s="188" t="s">
        <v>398</v>
      </c>
      <c r="H824" s="187" t="str">
        <f>IF(OR(AND('C7'!AB25="",'C7'!AC25=""),AND('C7'!AB37="",'C7'!AC37=""),AND('C7'!AC25="X",'C7'!AC37="X"),OR('C7'!AC25="M",'C7'!AC37="M")),"",SUM('C7'!AB25,'C7'!AB37))</f>
        <v/>
      </c>
      <c r="I824" s="187" t="str">
        <f>IF(AND(AND('C7'!AC25="X",'C7'!AC37="X"),SUM('C7'!AB25,'C7'!AB37)=0,ISNUMBER('C7'!AB49)),"",IF(OR('C7'!AC25="M",'C7'!AC37="M"),"M",IF(AND('C7'!AC25='C7'!AC37,OR('C7'!AC25="X",'C7'!AC25="W",'C7'!AC25="Z")),UPPER('C7'!AC25),"")))</f>
        <v/>
      </c>
      <c r="J824" s="80" t="s">
        <v>383</v>
      </c>
      <c r="K824" s="187" t="str">
        <f>IF(AND(ISBLANK('C7'!AB49),$L$824&lt;&gt;"Z"),"",'C7'!AB49)</f>
        <v/>
      </c>
      <c r="L824" s="187" t="str">
        <f>IF(ISBLANK('C7'!AC49),"",'C7'!AC49)</f>
        <v/>
      </c>
      <c r="M824" s="77" t="str">
        <f t="shared" si="14"/>
        <v>OK</v>
      </c>
      <c r="N824" s="78"/>
    </row>
    <row r="825" spans="1:14" hidden="1">
      <c r="A825" s="79" t="s">
        <v>2589</v>
      </c>
      <c r="B825" s="185" t="s">
        <v>2068</v>
      </c>
      <c r="C825" s="186" t="s">
        <v>335</v>
      </c>
      <c r="D825" s="188" t="s">
        <v>1362</v>
      </c>
      <c r="E825" s="186" t="s">
        <v>383</v>
      </c>
      <c r="F825" s="186" t="s">
        <v>335</v>
      </c>
      <c r="G825" s="188" t="s">
        <v>421</v>
      </c>
      <c r="H825" s="187" t="str">
        <f>IF(OR(SUMPRODUCT(--('C7'!AE14:'C7'!AE24=""),--('C7'!AF14:'C7'!AF24=""))&gt;0,COUNTIF('C7'!AF14:'C7'!AF24,"M")&gt;0,COUNTIF('C7'!AF14:'C7'!AF24,"X")=11),"",SUM('C7'!AE14:'C7'!AE24))</f>
        <v/>
      </c>
      <c r="I825" s="187" t="str">
        <f>IF(AND(COUNTIF('C7'!AF14:'C7'!AF24,"X")=11,SUM('C7'!AE14:'C7'!AE24)=0,ISNUMBER('C7'!AE25)),"",IF(COUNTIF('C7'!AF14:'C7'!AF24,"M")&gt;0,"M",IF(AND(COUNTIF('C7'!AF14:'C7'!AF24,'C7'!AF14)=11,OR('C7'!AF14="X",'C7'!AF14="W",'C7'!AF14="Z")),UPPER('C7'!AF14),"")))</f>
        <v/>
      </c>
      <c r="J825" s="80" t="s">
        <v>383</v>
      </c>
      <c r="K825" s="187" t="str">
        <f>IF(AND(ISBLANK('C7'!AE25),$L$825&lt;&gt;"Z"),"",'C7'!AE25)</f>
        <v/>
      </c>
      <c r="L825" s="187" t="str">
        <f>IF(ISBLANK('C7'!AF25),"",'C7'!AF25)</f>
        <v/>
      </c>
      <c r="M825" s="77" t="str">
        <f t="shared" si="14"/>
        <v>OK</v>
      </c>
      <c r="N825" s="78"/>
    </row>
    <row r="826" spans="1:14" hidden="1">
      <c r="A826" s="79" t="s">
        <v>2589</v>
      </c>
      <c r="B826" s="185" t="s">
        <v>2069</v>
      </c>
      <c r="C826" s="186" t="s">
        <v>335</v>
      </c>
      <c r="D826" s="188" t="s">
        <v>1364</v>
      </c>
      <c r="E826" s="186" t="s">
        <v>383</v>
      </c>
      <c r="F826" s="186" t="s">
        <v>335</v>
      </c>
      <c r="G826" s="188" t="s">
        <v>411</v>
      </c>
      <c r="H826" s="187" t="str">
        <f>IF(OR(SUMPRODUCT(--('C7'!AE26:'C7'!AE36=""),--('C7'!AF26:'C7'!AF36=""))&gt;0,COUNTIF('C7'!AF26:'C7'!AF36,"M")&gt;0,COUNTIF('C7'!AF26:'C7'!AF36,"X")=11),"",SUM('C7'!AE26:'C7'!AE36))</f>
        <v/>
      </c>
      <c r="I826" s="187" t="str">
        <f>IF(AND(COUNTIF('C7'!AF26:'C7'!AF36,"X")=11,SUM('C7'!AE26:'C7'!AE36)=0,ISNUMBER('C7'!AE37)),"",IF(COUNTIF('C7'!AF26:'C7'!AF36,"M")&gt;0,"M",IF(AND(COUNTIF('C7'!AF26:'C7'!AF36,'C7'!AF26)=11,OR('C7'!AF26="X",'C7'!AF26="W",'C7'!AF26="Z")),UPPER('C7'!AF26),"")))</f>
        <v/>
      </c>
      <c r="J826" s="80" t="s">
        <v>383</v>
      </c>
      <c r="K826" s="187" t="str">
        <f>IF(AND(ISBLANK('C7'!AE37),$L$826&lt;&gt;"Z"),"",'C7'!AE37)</f>
        <v/>
      </c>
      <c r="L826" s="187" t="str">
        <f>IF(ISBLANK('C7'!AF37),"",'C7'!AF37)</f>
        <v/>
      </c>
      <c r="M826" s="77" t="str">
        <f t="shared" si="14"/>
        <v>OK</v>
      </c>
      <c r="N826" s="78"/>
    </row>
    <row r="827" spans="1:14" hidden="1">
      <c r="A827" s="79" t="s">
        <v>2589</v>
      </c>
      <c r="B827" s="185" t="s">
        <v>2070</v>
      </c>
      <c r="C827" s="186" t="s">
        <v>335</v>
      </c>
      <c r="D827" s="188" t="s">
        <v>1366</v>
      </c>
      <c r="E827" s="186" t="s">
        <v>383</v>
      </c>
      <c r="F827" s="186" t="s">
        <v>335</v>
      </c>
      <c r="G827" s="188" t="s">
        <v>828</v>
      </c>
      <c r="H827" s="187" t="str">
        <f>IF(OR(AND('C7'!AE14="",'C7'!AF14=""),AND('C7'!AE26="",'C7'!AF26=""),AND('C7'!AF14="X",'C7'!AF26="X"),OR('C7'!AF14="M",'C7'!AF26="M")),"",SUM('C7'!AE14,'C7'!AE26))</f>
        <v/>
      </c>
      <c r="I827" s="187" t="str">
        <f>IF(AND(AND('C7'!AF14="X",'C7'!AF26="X"),SUM('C7'!AE14,'C7'!AE26)=0,ISNUMBER('C7'!AE38)),"",IF(OR('C7'!AF14="M",'C7'!AF26="M"),"M",IF(AND('C7'!AF14='C7'!AF26,OR('C7'!AF14="X",'C7'!AF14="W",'C7'!AF14="Z")),UPPER('C7'!AF14),"")))</f>
        <v/>
      </c>
      <c r="J827" s="80" t="s">
        <v>383</v>
      </c>
      <c r="K827" s="187" t="str">
        <f>IF(AND(ISBLANK('C7'!AE38),$L$827&lt;&gt;"Z"),"",'C7'!AE38)</f>
        <v/>
      </c>
      <c r="L827" s="187" t="str">
        <f>IF(ISBLANK('C7'!AF38),"",'C7'!AF38)</f>
        <v/>
      </c>
      <c r="M827" s="77" t="str">
        <f t="shared" si="14"/>
        <v>OK</v>
      </c>
      <c r="N827" s="78"/>
    </row>
    <row r="828" spans="1:14" hidden="1">
      <c r="A828" s="79" t="s">
        <v>2589</v>
      </c>
      <c r="B828" s="185" t="s">
        <v>2071</v>
      </c>
      <c r="C828" s="186" t="s">
        <v>335</v>
      </c>
      <c r="D828" s="188" t="s">
        <v>1368</v>
      </c>
      <c r="E828" s="186" t="s">
        <v>383</v>
      </c>
      <c r="F828" s="186" t="s">
        <v>335</v>
      </c>
      <c r="G828" s="188" t="s">
        <v>831</v>
      </c>
      <c r="H828" s="187" t="str">
        <f>IF(OR(AND('C7'!AE15="",'C7'!AF15=""),AND('C7'!AE27="",'C7'!AF27=""),AND('C7'!AF15="X",'C7'!AF27="X"),OR('C7'!AF15="M",'C7'!AF27="M")),"",SUM('C7'!AE15,'C7'!AE27))</f>
        <v/>
      </c>
      <c r="I828" s="187" t="str">
        <f>IF(AND(AND('C7'!AF15="X",'C7'!AF27="X"),SUM('C7'!AE15,'C7'!AE27)=0,ISNUMBER('C7'!AE39)),"",IF(OR('C7'!AF15="M",'C7'!AF27="M"),"M",IF(AND('C7'!AF15='C7'!AF27,OR('C7'!AF15="X",'C7'!AF15="W",'C7'!AF15="Z")),UPPER('C7'!AF15),"")))</f>
        <v/>
      </c>
      <c r="J828" s="80" t="s">
        <v>383</v>
      </c>
      <c r="K828" s="187" t="str">
        <f>IF(AND(ISBLANK('C7'!AE39),$L$828&lt;&gt;"Z"),"",'C7'!AE39)</f>
        <v/>
      </c>
      <c r="L828" s="187" t="str">
        <f>IF(ISBLANK('C7'!AF39),"",'C7'!AF39)</f>
        <v/>
      </c>
      <c r="M828" s="77" t="str">
        <f t="shared" si="14"/>
        <v>OK</v>
      </c>
      <c r="N828" s="78"/>
    </row>
    <row r="829" spans="1:14" hidden="1">
      <c r="A829" s="79" t="s">
        <v>2589</v>
      </c>
      <c r="B829" s="185" t="s">
        <v>2072</v>
      </c>
      <c r="C829" s="186" t="s">
        <v>335</v>
      </c>
      <c r="D829" s="188" t="s">
        <v>1370</v>
      </c>
      <c r="E829" s="186" t="s">
        <v>383</v>
      </c>
      <c r="F829" s="186" t="s">
        <v>335</v>
      </c>
      <c r="G829" s="188" t="s">
        <v>834</v>
      </c>
      <c r="H829" s="187" t="str">
        <f>IF(OR(AND('C7'!AE16="",'C7'!AF16=""),AND('C7'!AE28="",'C7'!AF28=""),AND('C7'!AF16="X",'C7'!AF28="X"),OR('C7'!AF16="M",'C7'!AF28="M")),"",SUM('C7'!AE16,'C7'!AE28))</f>
        <v/>
      </c>
      <c r="I829" s="187" t="str">
        <f>IF(AND(AND('C7'!AF16="X",'C7'!AF28="X"),SUM('C7'!AE16,'C7'!AE28)=0,ISNUMBER('C7'!AE40)),"",IF(OR('C7'!AF16="M",'C7'!AF28="M"),"M",IF(AND('C7'!AF16='C7'!AF28,OR('C7'!AF16="X",'C7'!AF16="W",'C7'!AF16="Z")),UPPER('C7'!AF16),"")))</f>
        <v/>
      </c>
      <c r="J829" s="80" t="s">
        <v>383</v>
      </c>
      <c r="K829" s="187" t="str">
        <f>IF(AND(ISBLANK('C7'!AE40),$L$829&lt;&gt;"Z"),"",'C7'!AE40)</f>
        <v/>
      </c>
      <c r="L829" s="187" t="str">
        <f>IF(ISBLANK('C7'!AF40),"",'C7'!AF40)</f>
        <v/>
      </c>
      <c r="M829" s="77" t="str">
        <f t="shared" si="14"/>
        <v>OK</v>
      </c>
      <c r="N829" s="78"/>
    </row>
    <row r="830" spans="1:14" hidden="1">
      <c r="A830" s="79" t="s">
        <v>2589</v>
      </c>
      <c r="B830" s="185" t="s">
        <v>2073</v>
      </c>
      <c r="C830" s="186" t="s">
        <v>335</v>
      </c>
      <c r="D830" s="188" t="s">
        <v>1372</v>
      </c>
      <c r="E830" s="186" t="s">
        <v>383</v>
      </c>
      <c r="F830" s="186" t="s">
        <v>335</v>
      </c>
      <c r="G830" s="188" t="s">
        <v>837</v>
      </c>
      <c r="H830" s="187" t="str">
        <f>IF(OR(AND('C7'!AE17="",'C7'!AF17=""),AND('C7'!AE29="",'C7'!AF29=""),AND('C7'!AF17="X",'C7'!AF29="X"),OR('C7'!AF17="M",'C7'!AF29="M")),"",SUM('C7'!AE17,'C7'!AE29))</f>
        <v/>
      </c>
      <c r="I830" s="187" t="str">
        <f>IF(AND(AND('C7'!AF17="X",'C7'!AF29="X"),SUM('C7'!AE17,'C7'!AE29)=0,ISNUMBER('C7'!AE41)),"",IF(OR('C7'!AF17="M",'C7'!AF29="M"),"M",IF(AND('C7'!AF17='C7'!AF29,OR('C7'!AF17="X",'C7'!AF17="W",'C7'!AF17="Z")),UPPER('C7'!AF17),"")))</f>
        <v/>
      </c>
      <c r="J830" s="80" t="s">
        <v>383</v>
      </c>
      <c r="K830" s="187" t="str">
        <f>IF(AND(ISBLANK('C7'!AE41),$L$830&lt;&gt;"Z"),"",'C7'!AE41)</f>
        <v/>
      </c>
      <c r="L830" s="187" t="str">
        <f>IF(ISBLANK('C7'!AF41),"",'C7'!AF41)</f>
        <v/>
      </c>
      <c r="M830" s="77" t="str">
        <f t="shared" si="14"/>
        <v>OK</v>
      </c>
      <c r="N830" s="78"/>
    </row>
    <row r="831" spans="1:14" hidden="1">
      <c r="A831" s="79" t="s">
        <v>2589</v>
      </c>
      <c r="B831" s="185" t="s">
        <v>2074</v>
      </c>
      <c r="C831" s="186" t="s">
        <v>335</v>
      </c>
      <c r="D831" s="188" t="s">
        <v>1374</v>
      </c>
      <c r="E831" s="186" t="s">
        <v>383</v>
      </c>
      <c r="F831" s="186" t="s">
        <v>335</v>
      </c>
      <c r="G831" s="188" t="s">
        <v>840</v>
      </c>
      <c r="H831" s="187" t="str">
        <f>IF(OR(AND('C7'!AE18="",'C7'!AF18=""),AND('C7'!AE30="",'C7'!AF30=""),AND('C7'!AF18="X",'C7'!AF30="X"),OR('C7'!AF18="M",'C7'!AF30="M")),"",SUM('C7'!AE18,'C7'!AE30))</f>
        <v/>
      </c>
      <c r="I831" s="187" t="str">
        <f>IF(AND(AND('C7'!AF18="X",'C7'!AF30="X"),SUM('C7'!AE18,'C7'!AE30)=0,ISNUMBER('C7'!AE42)),"",IF(OR('C7'!AF18="M",'C7'!AF30="M"),"M",IF(AND('C7'!AF18='C7'!AF30,OR('C7'!AF18="X",'C7'!AF18="W",'C7'!AF18="Z")),UPPER('C7'!AF18),"")))</f>
        <v/>
      </c>
      <c r="J831" s="80" t="s">
        <v>383</v>
      </c>
      <c r="K831" s="187" t="str">
        <f>IF(AND(ISBLANK('C7'!AE42),$L$831&lt;&gt;"Z"),"",'C7'!AE42)</f>
        <v/>
      </c>
      <c r="L831" s="187" t="str">
        <f>IF(ISBLANK('C7'!AF42),"",'C7'!AF42)</f>
        <v/>
      </c>
      <c r="M831" s="77" t="str">
        <f t="shared" si="14"/>
        <v>OK</v>
      </c>
      <c r="N831" s="78"/>
    </row>
    <row r="832" spans="1:14" hidden="1">
      <c r="A832" s="79" t="s">
        <v>2589</v>
      </c>
      <c r="B832" s="185" t="s">
        <v>2075</v>
      </c>
      <c r="C832" s="186" t="s">
        <v>335</v>
      </c>
      <c r="D832" s="188" t="s">
        <v>1376</v>
      </c>
      <c r="E832" s="186" t="s">
        <v>383</v>
      </c>
      <c r="F832" s="186" t="s">
        <v>335</v>
      </c>
      <c r="G832" s="188" t="s">
        <v>843</v>
      </c>
      <c r="H832" s="187" t="str">
        <f>IF(OR(AND('C7'!AE19="",'C7'!AF19=""),AND('C7'!AE31="",'C7'!AF31=""),AND('C7'!AF19="X",'C7'!AF31="X"),OR('C7'!AF19="M",'C7'!AF31="M")),"",SUM('C7'!AE19,'C7'!AE31))</f>
        <v/>
      </c>
      <c r="I832" s="187" t="str">
        <f>IF(AND(AND('C7'!AF19="X",'C7'!AF31="X"),SUM('C7'!AE19,'C7'!AE31)=0,ISNUMBER('C7'!AE43)),"",IF(OR('C7'!AF19="M",'C7'!AF31="M"),"M",IF(AND('C7'!AF19='C7'!AF31,OR('C7'!AF19="X",'C7'!AF19="W",'C7'!AF19="Z")),UPPER('C7'!AF19),"")))</f>
        <v/>
      </c>
      <c r="J832" s="80" t="s">
        <v>383</v>
      </c>
      <c r="K832" s="187" t="str">
        <f>IF(AND(ISBLANK('C7'!AE43),$L$832&lt;&gt;"Z"),"",'C7'!AE43)</f>
        <v/>
      </c>
      <c r="L832" s="187" t="str">
        <f>IF(ISBLANK('C7'!AF43),"",'C7'!AF43)</f>
        <v/>
      </c>
      <c r="M832" s="77" t="str">
        <f t="shared" si="14"/>
        <v>OK</v>
      </c>
      <c r="N832" s="78"/>
    </row>
    <row r="833" spans="1:14" hidden="1">
      <c r="A833" s="79" t="s">
        <v>2589</v>
      </c>
      <c r="B833" s="185" t="s">
        <v>2076</v>
      </c>
      <c r="C833" s="186" t="s">
        <v>335</v>
      </c>
      <c r="D833" s="188" t="s">
        <v>1378</v>
      </c>
      <c r="E833" s="186" t="s">
        <v>383</v>
      </c>
      <c r="F833" s="186" t="s">
        <v>335</v>
      </c>
      <c r="G833" s="188" t="s">
        <v>846</v>
      </c>
      <c r="H833" s="187" t="str">
        <f>IF(OR(AND('C7'!AE20="",'C7'!AF20=""),AND('C7'!AE32="",'C7'!AF32=""),AND('C7'!AF20="X",'C7'!AF32="X"),OR('C7'!AF20="M",'C7'!AF32="M")),"",SUM('C7'!AE20,'C7'!AE32))</f>
        <v/>
      </c>
      <c r="I833" s="187" t="str">
        <f>IF(AND(AND('C7'!AF20="X",'C7'!AF32="X"),SUM('C7'!AE20,'C7'!AE32)=0,ISNUMBER('C7'!AE44)),"",IF(OR('C7'!AF20="M",'C7'!AF32="M"),"M",IF(AND('C7'!AF20='C7'!AF32,OR('C7'!AF20="X",'C7'!AF20="W",'C7'!AF20="Z")),UPPER('C7'!AF20),"")))</f>
        <v/>
      </c>
      <c r="J833" s="80" t="s">
        <v>383</v>
      </c>
      <c r="K833" s="187" t="str">
        <f>IF(AND(ISBLANK('C7'!AE44),$L$833&lt;&gt;"Z"),"",'C7'!AE44)</f>
        <v/>
      </c>
      <c r="L833" s="187" t="str">
        <f>IF(ISBLANK('C7'!AF44),"",'C7'!AF44)</f>
        <v/>
      </c>
      <c r="M833" s="77" t="str">
        <f t="shared" si="14"/>
        <v>OK</v>
      </c>
      <c r="N833" s="78"/>
    </row>
    <row r="834" spans="1:14" hidden="1">
      <c r="A834" s="79" t="s">
        <v>2589</v>
      </c>
      <c r="B834" s="185" t="s">
        <v>2077</v>
      </c>
      <c r="C834" s="186" t="s">
        <v>335</v>
      </c>
      <c r="D834" s="188" t="s">
        <v>1380</v>
      </c>
      <c r="E834" s="186" t="s">
        <v>383</v>
      </c>
      <c r="F834" s="186" t="s">
        <v>335</v>
      </c>
      <c r="G834" s="188" t="s">
        <v>849</v>
      </c>
      <c r="H834" s="187" t="str">
        <f>IF(OR(AND('C7'!AE21="",'C7'!AF21=""),AND('C7'!AE33="",'C7'!AF33=""),AND('C7'!AF21="X",'C7'!AF33="X"),OR('C7'!AF21="M",'C7'!AF33="M")),"",SUM('C7'!AE21,'C7'!AE33))</f>
        <v/>
      </c>
      <c r="I834" s="187" t="str">
        <f>IF(AND(AND('C7'!AF21="X",'C7'!AF33="X"),SUM('C7'!AE21,'C7'!AE33)=0,ISNUMBER('C7'!AE45)),"",IF(OR('C7'!AF21="M",'C7'!AF33="M"),"M",IF(AND('C7'!AF21='C7'!AF33,OR('C7'!AF21="X",'C7'!AF21="W",'C7'!AF21="Z")),UPPER('C7'!AF21),"")))</f>
        <v/>
      </c>
      <c r="J834" s="80" t="s">
        <v>383</v>
      </c>
      <c r="K834" s="187" t="str">
        <f>IF(AND(ISBLANK('C7'!AE45),$L$834&lt;&gt;"Z"),"",'C7'!AE45)</f>
        <v/>
      </c>
      <c r="L834" s="187" t="str">
        <f>IF(ISBLANK('C7'!AF45),"",'C7'!AF45)</f>
        <v/>
      </c>
      <c r="M834" s="77" t="str">
        <f t="shared" si="14"/>
        <v>OK</v>
      </c>
      <c r="N834" s="78"/>
    </row>
    <row r="835" spans="1:14" hidden="1">
      <c r="A835" s="79" t="s">
        <v>2589</v>
      </c>
      <c r="B835" s="185" t="s">
        <v>2078</v>
      </c>
      <c r="C835" s="186" t="s">
        <v>335</v>
      </c>
      <c r="D835" s="188" t="s">
        <v>1382</v>
      </c>
      <c r="E835" s="186" t="s">
        <v>383</v>
      </c>
      <c r="F835" s="186" t="s">
        <v>335</v>
      </c>
      <c r="G835" s="188" t="s">
        <v>852</v>
      </c>
      <c r="H835" s="187" t="str">
        <f>IF(OR(AND('C7'!AE22="",'C7'!AF22=""),AND('C7'!AE34="",'C7'!AF34=""),AND('C7'!AF22="X",'C7'!AF34="X"),OR('C7'!AF22="M",'C7'!AF34="M")),"",SUM('C7'!AE22,'C7'!AE34))</f>
        <v/>
      </c>
      <c r="I835" s="187" t="str">
        <f>IF(AND(AND('C7'!AF22="X",'C7'!AF34="X"),SUM('C7'!AE22,'C7'!AE34)=0,ISNUMBER('C7'!AE46)),"",IF(OR('C7'!AF22="M",'C7'!AF34="M"),"M",IF(AND('C7'!AF22='C7'!AF34,OR('C7'!AF22="X",'C7'!AF22="W",'C7'!AF22="Z")),UPPER('C7'!AF22),"")))</f>
        <v/>
      </c>
      <c r="J835" s="80" t="s">
        <v>383</v>
      </c>
      <c r="K835" s="187" t="str">
        <f>IF(AND(ISBLANK('C7'!AE46),$L$835&lt;&gt;"Z"),"",'C7'!AE46)</f>
        <v/>
      </c>
      <c r="L835" s="187" t="str">
        <f>IF(ISBLANK('C7'!AF46),"",'C7'!AF46)</f>
        <v/>
      </c>
      <c r="M835" s="77" t="str">
        <f t="shared" si="14"/>
        <v>OK</v>
      </c>
      <c r="N835" s="78"/>
    </row>
    <row r="836" spans="1:14" hidden="1">
      <c r="A836" s="79" t="s">
        <v>2589</v>
      </c>
      <c r="B836" s="185" t="s">
        <v>2079</v>
      </c>
      <c r="C836" s="186" t="s">
        <v>335</v>
      </c>
      <c r="D836" s="188" t="s">
        <v>1384</v>
      </c>
      <c r="E836" s="186" t="s">
        <v>383</v>
      </c>
      <c r="F836" s="186" t="s">
        <v>335</v>
      </c>
      <c r="G836" s="188" t="s">
        <v>855</v>
      </c>
      <c r="H836" s="187" t="str">
        <f>IF(OR(AND('C7'!AE23="",'C7'!AF23=""),AND('C7'!AE35="",'C7'!AF35=""),AND('C7'!AF23="X",'C7'!AF35="X"),OR('C7'!AF23="M",'C7'!AF35="M")),"",SUM('C7'!AE23,'C7'!AE35))</f>
        <v/>
      </c>
      <c r="I836" s="187" t="str">
        <f>IF(AND(AND('C7'!AF23="X",'C7'!AF35="X"),SUM('C7'!AE23,'C7'!AE35)=0,ISNUMBER('C7'!AE47)),"",IF(OR('C7'!AF23="M",'C7'!AF35="M"),"M",IF(AND('C7'!AF23='C7'!AF35,OR('C7'!AF23="X",'C7'!AF23="W",'C7'!AF23="Z")),UPPER('C7'!AF23),"")))</f>
        <v/>
      </c>
      <c r="J836" s="80" t="s">
        <v>383</v>
      </c>
      <c r="K836" s="187" t="str">
        <f>IF(AND(ISBLANK('C7'!AE47),$L$836&lt;&gt;"Z"),"",'C7'!AE47)</f>
        <v/>
      </c>
      <c r="L836" s="187" t="str">
        <f>IF(ISBLANK('C7'!AF47),"",'C7'!AF47)</f>
        <v/>
      </c>
      <c r="M836" s="77" t="str">
        <f t="shared" si="14"/>
        <v>OK</v>
      </c>
      <c r="N836" s="78"/>
    </row>
    <row r="837" spans="1:14" hidden="1">
      <c r="A837" s="79" t="s">
        <v>2589</v>
      </c>
      <c r="B837" s="185" t="s">
        <v>2080</v>
      </c>
      <c r="C837" s="186" t="s">
        <v>335</v>
      </c>
      <c r="D837" s="188" t="s">
        <v>1386</v>
      </c>
      <c r="E837" s="186" t="s">
        <v>383</v>
      </c>
      <c r="F837" s="186" t="s">
        <v>335</v>
      </c>
      <c r="G837" s="188" t="s">
        <v>858</v>
      </c>
      <c r="H837" s="187" t="str">
        <f>IF(OR(AND('C7'!AE24="",'C7'!AF24=""),AND('C7'!AE36="",'C7'!AF36=""),AND('C7'!AF24="X",'C7'!AF36="X"),OR('C7'!AF24="M",'C7'!AF36="M")),"",SUM('C7'!AE24,'C7'!AE36))</f>
        <v/>
      </c>
      <c r="I837" s="187" t="str">
        <f>IF(AND(AND('C7'!AF24="X",'C7'!AF36="X"),SUM('C7'!AE24,'C7'!AE36)=0,ISNUMBER('C7'!AE48)),"",IF(OR('C7'!AF24="M",'C7'!AF36="M"),"M",IF(AND('C7'!AF24='C7'!AF36,OR('C7'!AF24="X",'C7'!AF24="W",'C7'!AF24="Z")),UPPER('C7'!AF24),"")))</f>
        <v/>
      </c>
      <c r="J837" s="80" t="s">
        <v>383</v>
      </c>
      <c r="K837" s="187" t="str">
        <f>IF(AND(ISBLANK('C7'!AE48),$L$837&lt;&gt;"Z"),"",'C7'!AE48)</f>
        <v/>
      </c>
      <c r="L837" s="187" t="str">
        <f>IF(ISBLANK('C7'!AF48),"",'C7'!AF48)</f>
        <v/>
      </c>
      <c r="M837" s="77" t="str">
        <f t="shared" si="14"/>
        <v>OK</v>
      </c>
      <c r="N837" s="78"/>
    </row>
    <row r="838" spans="1:14" hidden="1">
      <c r="A838" s="79" t="s">
        <v>2589</v>
      </c>
      <c r="B838" s="185" t="s">
        <v>2081</v>
      </c>
      <c r="C838" s="186" t="s">
        <v>335</v>
      </c>
      <c r="D838" s="188" t="s">
        <v>1388</v>
      </c>
      <c r="E838" s="186" t="s">
        <v>383</v>
      </c>
      <c r="F838" s="186" t="s">
        <v>335</v>
      </c>
      <c r="G838" s="188" t="s">
        <v>400</v>
      </c>
      <c r="H838" s="187" t="str">
        <f>IF(OR(AND('C7'!AE25="",'C7'!AF25=""),AND('C7'!AE37="",'C7'!AF37=""),AND('C7'!AF25="X",'C7'!AF37="X"),OR('C7'!AF25="M",'C7'!AF37="M")),"",SUM('C7'!AE25,'C7'!AE37))</f>
        <v/>
      </c>
      <c r="I838" s="187" t="str">
        <f>IF(AND(AND('C7'!AF25="X",'C7'!AF37="X"),SUM('C7'!AE25,'C7'!AE37)=0,ISNUMBER('C7'!AE49)),"",IF(OR('C7'!AF25="M",'C7'!AF37="M"),"M",IF(AND('C7'!AF25='C7'!AF37,OR('C7'!AF25="X",'C7'!AF25="W",'C7'!AF25="Z")),UPPER('C7'!AF25),"")))</f>
        <v/>
      </c>
      <c r="J838" s="80" t="s">
        <v>383</v>
      </c>
      <c r="K838" s="187" t="str">
        <f>IF(AND(ISBLANK('C7'!AE49),$L$838&lt;&gt;"Z"),"",'C7'!AE49)</f>
        <v/>
      </c>
      <c r="L838" s="187" t="str">
        <f>IF(ISBLANK('C7'!AF49),"",'C7'!AF49)</f>
        <v/>
      </c>
      <c r="M838" s="77" t="str">
        <f t="shared" si="14"/>
        <v>OK</v>
      </c>
      <c r="N838" s="78"/>
    </row>
    <row r="839" spans="1:14" hidden="1">
      <c r="A839" s="79" t="s">
        <v>2589</v>
      </c>
      <c r="B839" s="185" t="s">
        <v>2082</v>
      </c>
      <c r="C839" s="186" t="s">
        <v>335</v>
      </c>
      <c r="D839" s="188" t="s">
        <v>1390</v>
      </c>
      <c r="E839" s="186" t="s">
        <v>383</v>
      </c>
      <c r="F839" s="186" t="s">
        <v>335</v>
      </c>
      <c r="G839" s="188" t="s">
        <v>416</v>
      </c>
      <c r="H839" s="187" t="str">
        <f>IF(OR(SUMPRODUCT(--('C7'!AH14:'C7'!AH24=""),--('C7'!AI14:'C7'!AI24=""))&gt;0,COUNTIF('C7'!AI14:'C7'!AI24,"M")&gt;0,COUNTIF('C7'!AI14:'C7'!AI24,"X")=11),"",SUM('C7'!AH14:'C7'!AH24))</f>
        <v/>
      </c>
      <c r="I839" s="187" t="str">
        <f>IF(AND(COUNTIF('C7'!AI14:'C7'!AI24,"X")=11,SUM('C7'!AH14:'C7'!AH24)=0,ISNUMBER('C7'!AH25)),"",IF(COUNTIF('C7'!AI14:'C7'!AI24,"M")&gt;0,"M",IF(AND(COUNTIF('C7'!AI14:'C7'!AI24,'C7'!AI14)=11,OR('C7'!AI14="X",'C7'!AI14="W",'C7'!AI14="Z")),UPPER('C7'!AI14),"")))</f>
        <v/>
      </c>
      <c r="J839" s="80" t="s">
        <v>383</v>
      </c>
      <c r="K839" s="187" t="str">
        <f>IF(AND(ISBLANK('C7'!AH25),$L$839&lt;&gt;"Z"),"",'C7'!AH25)</f>
        <v/>
      </c>
      <c r="L839" s="187" t="str">
        <f>IF(ISBLANK('C7'!AI25),"",'C7'!AI25)</f>
        <v/>
      </c>
      <c r="M839" s="77" t="str">
        <f t="shared" si="14"/>
        <v>OK</v>
      </c>
      <c r="N839" s="78"/>
    </row>
    <row r="840" spans="1:14" hidden="1">
      <c r="A840" s="79" t="s">
        <v>2589</v>
      </c>
      <c r="B840" s="185" t="s">
        <v>2083</v>
      </c>
      <c r="C840" s="186" t="s">
        <v>335</v>
      </c>
      <c r="D840" s="188" t="s">
        <v>1392</v>
      </c>
      <c r="E840" s="186" t="s">
        <v>383</v>
      </c>
      <c r="F840" s="186" t="s">
        <v>335</v>
      </c>
      <c r="G840" s="188" t="s">
        <v>405</v>
      </c>
      <c r="H840" s="187" t="str">
        <f>IF(OR(SUMPRODUCT(--('C7'!AH26:'C7'!AH36=""),--('C7'!AI26:'C7'!AI36=""))&gt;0,COUNTIF('C7'!AI26:'C7'!AI36,"M")&gt;0,COUNTIF('C7'!AI26:'C7'!AI36,"X")=11),"",SUM('C7'!AH26:'C7'!AH36))</f>
        <v/>
      </c>
      <c r="I840" s="187" t="str">
        <f>IF(AND(COUNTIF('C7'!AI26:'C7'!AI36,"X")=11,SUM('C7'!AH26:'C7'!AH36)=0,ISNUMBER('C7'!AH37)),"",IF(COUNTIF('C7'!AI26:'C7'!AI36,"M")&gt;0,"M",IF(AND(COUNTIF('C7'!AI26:'C7'!AI36,'C7'!AI26)=11,OR('C7'!AI26="X",'C7'!AI26="W",'C7'!AI26="Z")),UPPER('C7'!AI26),"")))</f>
        <v/>
      </c>
      <c r="J840" s="80" t="s">
        <v>383</v>
      </c>
      <c r="K840" s="187" t="str">
        <f>IF(AND(ISBLANK('C7'!AH37),$L$840&lt;&gt;"Z"),"",'C7'!AH37)</f>
        <v/>
      </c>
      <c r="L840" s="187" t="str">
        <f>IF(ISBLANK('C7'!AI37),"",'C7'!AI37)</f>
        <v/>
      </c>
      <c r="M840" s="77" t="str">
        <f t="shared" si="14"/>
        <v>OK</v>
      </c>
      <c r="N840" s="78"/>
    </row>
    <row r="841" spans="1:14" hidden="1">
      <c r="A841" s="79" t="s">
        <v>2589</v>
      </c>
      <c r="B841" s="185" t="s">
        <v>2084</v>
      </c>
      <c r="C841" s="186" t="s">
        <v>335</v>
      </c>
      <c r="D841" s="188" t="s">
        <v>1394</v>
      </c>
      <c r="E841" s="186" t="s">
        <v>383</v>
      </c>
      <c r="F841" s="186" t="s">
        <v>335</v>
      </c>
      <c r="G841" s="188" t="s">
        <v>930</v>
      </c>
      <c r="H841" s="187" t="str">
        <f>IF(OR(AND('C7'!AH14="",'C7'!AI14=""),AND('C7'!AH26="",'C7'!AI26=""),AND('C7'!AI14="X",'C7'!AI26="X"),OR('C7'!AI14="M",'C7'!AI26="M")),"",SUM('C7'!AH14,'C7'!AH26))</f>
        <v/>
      </c>
      <c r="I841" s="187" t="str">
        <f>IF(AND(AND('C7'!AI14="X",'C7'!AI26="X"),SUM('C7'!AH14,'C7'!AH26)=0,ISNUMBER('C7'!AH38)),"",IF(OR('C7'!AI14="M",'C7'!AI26="M"),"M",IF(AND('C7'!AI14='C7'!AI26,OR('C7'!AI14="X",'C7'!AI14="W",'C7'!AI14="Z")),UPPER('C7'!AI14),"")))</f>
        <v/>
      </c>
      <c r="J841" s="80" t="s">
        <v>383</v>
      </c>
      <c r="K841" s="187" t="str">
        <f>IF(AND(ISBLANK('C7'!AH38),$L$841&lt;&gt;"Z"),"",'C7'!AH38)</f>
        <v/>
      </c>
      <c r="L841" s="187" t="str">
        <f>IF(ISBLANK('C7'!AI38),"",'C7'!AI38)</f>
        <v/>
      </c>
      <c r="M841" s="77" t="str">
        <f t="shared" si="14"/>
        <v>OK</v>
      </c>
      <c r="N841" s="78"/>
    </row>
    <row r="842" spans="1:14" hidden="1">
      <c r="A842" s="79" t="s">
        <v>2589</v>
      </c>
      <c r="B842" s="185" t="s">
        <v>2085</v>
      </c>
      <c r="C842" s="186" t="s">
        <v>335</v>
      </c>
      <c r="D842" s="188" t="s">
        <v>1396</v>
      </c>
      <c r="E842" s="186" t="s">
        <v>383</v>
      </c>
      <c r="F842" s="186" t="s">
        <v>335</v>
      </c>
      <c r="G842" s="188" t="s">
        <v>931</v>
      </c>
      <c r="H842" s="187" t="str">
        <f>IF(OR(AND('C7'!AH15="",'C7'!AI15=""),AND('C7'!AH27="",'C7'!AI27=""),AND('C7'!AI15="X",'C7'!AI27="X"),OR('C7'!AI15="M",'C7'!AI27="M")),"",SUM('C7'!AH15,'C7'!AH27))</f>
        <v/>
      </c>
      <c r="I842" s="187" t="str">
        <f>IF(AND(AND('C7'!AI15="X",'C7'!AI27="X"),SUM('C7'!AH15,'C7'!AH27)=0,ISNUMBER('C7'!AH39)),"",IF(OR('C7'!AI15="M",'C7'!AI27="M"),"M",IF(AND('C7'!AI15='C7'!AI27,OR('C7'!AI15="X",'C7'!AI15="W",'C7'!AI15="Z")),UPPER('C7'!AI15),"")))</f>
        <v/>
      </c>
      <c r="J842" s="80" t="s">
        <v>383</v>
      </c>
      <c r="K842" s="187" t="str">
        <f>IF(AND(ISBLANK('C7'!AH39),$L$842&lt;&gt;"Z"),"",'C7'!AH39)</f>
        <v/>
      </c>
      <c r="L842" s="187" t="str">
        <f>IF(ISBLANK('C7'!AI39),"",'C7'!AI39)</f>
        <v/>
      </c>
      <c r="M842" s="77" t="str">
        <f t="shared" si="14"/>
        <v>OK</v>
      </c>
      <c r="N842" s="78"/>
    </row>
    <row r="843" spans="1:14" hidden="1">
      <c r="A843" s="79" t="s">
        <v>2589</v>
      </c>
      <c r="B843" s="185" t="s">
        <v>2086</v>
      </c>
      <c r="C843" s="186" t="s">
        <v>335</v>
      </c>
      <c r="D843" s="188" t="s">
        <v>1398</v>
      </c>
      <c r="E843" s="186" t="s">
        <v>383</v>
      </c>
      <c r="F843" s="186" t="s">
        <v>335</v>
      </c>
      <c r="G843" s="188" t="s">
        <v>932</v>
      </c>
      <c r="H843" s="187" t="str">
        <f>IF(OR(AND('C7'!AH16="",'C7'!AI16=""),AND('C7'!AH28="",'C7'!AI28=""),AND('C7'!AI16="X",'C7'!AI28="X"),OR('C7'!AI16="M",'C7'!AI28="M")),"",SUM('C7'!AH16,'C7'!AH28))</f>
        <v/>
      </c>
      <c r="I843" s="187" t="str">
        <f>IF(AND(AND('C7'!AI16="X",'C7'!AI28="X"),SUM('C7'!AH16,'C7'!AH28)=0,ISNUMBER('C7'!AH40)),"",IF(OR('C7'!AI16="M",'C7'!AI28="M"),"M",IF(AND('C7'!AI16='C7'!AI28,OR('C7'!AI16="X",'C7'!AI16="W",'C7'!AI16="Z")),UPPER('C7'!AI16),"")))</f>
        <v/>
      </c>
      <c r="J843" s="80" t="s">
        <v>383</v>
      </c>
      <c r="K843" s="187" t="str">
        <f>IF(AND(ISBLANK('C7'!AH40),$L$843&lt;&gt;"Z"),"",'C7'!AH40)</f>
        <v/>
      </c>
      <c r="L843" s="187" t="str">
        <f>IF(ISBLANK('C7'!AI40),"",'C7'!AI40)</f>
        <v/>
      </c>
      <c r="M843" s="77" t="str">
        <f t="shared" si="14"/>
        <v>OK</v>
      </c>
      <c r="N843" s="78"/>
    </row>
    <row r="844" spans="1:14" hidden="1">
      <c r="A844" s="79" t="s">
        <v>2589</v>
      </c>
      <c r="B844" s="185" t="s">
        <v>2087</v>
      </c>
      <c r="C844" s="186" t="s">
        <v>335</v>
      </c>
      <c r="D844" s="188" t="s">
        <v>1400</v>
      </c>
      <c r="E844" s="186" t="s">
        <v>383</v>
      </c>
      <c r="F844" s="186" t="s">
        <v>335</v>
      </c>
      <c r="G844" s="188" t="s">
        <v>933</v>
      </c>
      <c r="H844" s="187" t="str">
        <f>IF(OR(AND('C7'!AH17="",'C7'!AI17=""),AND('C7'!AH29="",'C7'!AI29=""),AND('C7'!AI17="X",'C7'!AI29="X"),OR('C7'!AI17="M",'C7'!AI29="M")),"",SUM('C7'!AH17,'C7'!AH29))</f>
        <v/>
      </c>
      <c r="I844" s="187" t="str">
        <f>IF(AND(AND('C7'!AI17="X",'C7'!AI29="X"),SUM('C7'!AH17,'C7'!AH29)=0,ISNUMBER('C7'!AH41)),"",IF(OR('C7'!AI17="M",'C7'!AI29="M"),"M",IF(AND('C7'!AI17='C7'!AI29,OR('C7'!AI17="X",'C7'!AI17="W",'C7'!AI17="Z")),UPPER('C7'!AI17),"")))</f>
        <v/>
      </c>
      <c r="J844" s="80" t="s">
        <v>383</v>
      </c>
      <c r="K844" s="187" t="str">
        <f>IF(AND(ISBLANK('C7'!AH41),$L$844&lt;&gt;"Z"),"",'C7'!AH41)</f>
        <v/>
      </c>
      <c r="L844" s="187" t="str">
        <f>IF(ISBLANK('C7'!AI41),"",'C7'!AI41)</f>
        <v/>
      </c>
      <c r="M844" s="77" t="str">
        <f t="shared" si="14"/>
        <v>OK</v>
      </c>
      <c r="N844" s="78"/>
    </row>
    <row r="845" spans="1:14" hidden="1">
      <c r="A845" s="79" t="s">
        <v>2589</v>
      </c>
      <c r="B845" s="185" t="s">
        <v>2088</v>
      </c>
      <c r="C845" s="186" t="s">
        <v>335</v>
      </c>
      <c r="D845" s="188" t="s">
        <v>1402</v>
      </c>
      <c r="E845" s="186" t="s">
        <v>383</v>
      </c>
      <c r="F845" s="186" t="s">
        <v>335</v>
      </c>
      <c r="G845" s="188" t="s">
        <v>934</v>
      </c>
      <c r="H845" s="187" t="str">
        <f>IF(OR(AND('C7'!AH18="",'C7'!AI18=""),AND('C7'!AH30="",'C7'!AI30=""),AND('C7'!AI18="X",'C7'!AI30="X"),OR('C7'!AI18="M",'C7'!AI30="M")),"",SUM('C7'!AH18,'C7'!AH30))</f>
        <v/>
      </c>
      <c r="I845" s="187" t="str">
        <f>IF(AND(AND('C7'!AI18="X",'C7'!AI30="X"),SUM('C7'!AH18,'C7'!AH30)=0,ISNUMBER('C7'!AH42)),"",IF(OR('C7'!AI18="M",'C7'!AI30="M"),"M",IF(AND('C7'!AI18='C7'!AI30,OR('C7'!AI18="X",'C7'!AI18="W",'C7'!AI18="Z")),UPPER('C7'!AI18),"")))</f>
        <v/>
      </c>
      <c r="J845" s="80" t="s">
        <v>383</v>
      </c>
      <c r="K845" s="187" t="str">
        <f>IF(AND(ISBLANK('C7'!AH42),$L$845&lt;&gt;"Z"),"",'C7'!AH42)</f>
        <v/>
      </c>
      <c r="L845" s="187" t="str">
        <f>IF(ISBLANK('C7'!AI42),"",'C7'!AI42)</f>
        <v/>
      </c>
      <c r="M845" s="77" t="str">
        <f t="shared" si="14"/>
        <v>OK</v>
      </c>
      <c r="N845" s="78"/>
    </row>
    <row r="846" spans="1:14" hidden="1">
      <c r="A846" s="79" t="s">
        <v>2589</v>
      </c>
      <c r="B846" s="185" t="s">
        <v>2089</v>
      </c>
      <c r="C846" s="186" t="s">
        <v>335</v>
      </c>
      <c r="D846" s="188" t="s">
        <v>1404</v>
      </c>
      <c r="E846" s="186" t="s">
        <v>383</v>
      </c>
      <c r="F846" s="186" t="s">
        <v>335</v>
      </c>
      <c r="G846" s="188" t="s">
        <v>935</v>
      </c>
      <c r="H846" s="187" t="str">
        <f>IF(OR(AND('C7'!AH19="",'C7'!AI19=""),AND('C7'!AH31="",'C7'!AI31=""),AND('C7'!AI19="X",'C7'!AI31="X"),OR('C7'!AI19="M",'C7'!AI31="M")),"",SUM('C7'!AH19,'C7'!AH31))</f>
        <v/>
      </c>
      <c r="I846" s="187" t="str">
        <f>IF(AND(AND('C7'!AI19="X",'C7'!AI31="X"),SUM('C7'!AH19,'C7'!AH31)=0,ISNUMBER('C7'!AH43)),"",IF(OR('C7'!AI19="M",'C7'!AI31="M"),"M",IF(AND('C7'!AI19='C7'!AI31,OR('C7'!AI19="X",'C7'!AI19="W",'C7'!AI19="Z")),UPPER('C7'!AI19),"")))</f>
        <v/>
      </c>
      <c r="J846" s="80" t="s">
        <v>383</v>
      </c>
      <c r="K846" s="187" t="str">
        <f>IF(AND(ISBLANK('C7'!AH43),$L$846&lt;&gt;"Z"),"",'C7'!AH43)</f>
        <v/>
      </c>
      <c r="L846" s="187" t="str">
        <f>IF(ISBLANK('C7'!AI43),"",'C7'!AI43)</f>
        <v/>
      </c>
      <c r="M846" s="77" t="str">
        <f t="shared" si="14"/>
        <v>OK</v>
      </c>
      <c r="N846" s="78"/>
    </row>
    <row r="847" spans="1:14" hidden="1">
      <c r="A847" s="79" t="s">
        <v>2589</v>
      </c>
      <c r="B847" s="185" t="s">
        <v>2090</v>
      </c>
      <c r="C847" s="186" t="s">
        <v>335</v>
      </c>
      <c r="D847" s="188" t="s">
        <v>1406</v>
      </c>
      <c r="E847" s="186" t="s">
        <v>383</v>
      </c>
      <c r="F847" s="186" t="s">
        <v>335</v>
      </c>
      <c r="G847" s="188" t="s">
        <v>936</v>
      </c>
      <c r="H847" s="187" t="str">
        <f>IF(OR(AND('C7'!AH20="",'C7'!AI20=""),AND('C7'!AH32="",'C7'!AI32=""),AND('C7'!AI20="X",'C7'!AI32="X"),OR('C7'!AI20="M",'C7'!AI32="M")),"",SUM('C7'!AH20,'C7'!AH32))</f>
        <v/>
      </c>
      <c r="I847" s="187" t="str">
        <f>IF(AND(AND('C7'!AI20="X",'C7'!AI32="X"),SUM('C7'!AH20,'C7'!AH32)=0,ISNUMBER('C7'!AH44)),"",IF(OR('C7'!AI20="M",'C7'!AI32="M"),"M",IF(AND('C7'!AI20='C7'!AI32,OR('C7'!AI20="X",'C7'!AI20="W",'C7'!AI20="Z")),UPPER('C7'!AI20),"")))</f>
        <v/>
      </c>
      <c r="J847" s="80" t="s">
        <v>383</v>
      </c>
      <c r="K847" s="187" t="str">
        <f>IF(AND(ISBLANK('C7'!AH44),$L$847&lt;&gt;"Z"),"",'C7'!AH44)</f>
        <v/>
      </c>
      <c r="L847" s="187" t="str">
        <f>IF(ISBLANK('C7'!AI44),"",'C7'!AI44)</f>
        <v/>
      </c>
      <c r="M847" s="77" t="str">
        <f t="shared" si="14"/>
        <v>OK</v>
      </c>
      <c r="N847" s="78"/>
    </row>
    <row r="848" spans="1:14" hidden="1">
      <c r="A848" s="79" t="s">
        <v>2589</v>
      </c>
      <c r="B848" s="185" t="s">
        <v>2091</v>
      </c>
      <c r="C848" s="186" t="s">
        <v>335</v>
      </c>
      <c r="D848" s="188" t="s">
        <v>1408</v>
      </c>
      <c r="E848" s="186" t="s">
        <v>383</v>
      </c>
      <c r="F848" s="186" t="s">
        <v>335</v>
      </c>
      <c r="G848" s="188" t="s">
        <v>937</v>
      </c>
      <c r="H848" s="187" t="str">
        <f>IF(OR(AND('C7'!AH21="",'C7'!AI21=""),AND('C7'!AH33="",'C7'!AI33=""),AND('C7'!AI21="X",'C7'!AI33="X"),OR('C7'!AI21="M",'C7'!AI33="M")),"",SUM('C7'!AH21,'C7'!AH33))</f>
        <v/>
      </c>
      <c r="I848" s="187" t="str">
        <f>IF(AND(AND('C7'!AI21="X",'C7'!AI33="X"),SUM('C7'!AH21,'C7'!AH33)=0,ISNUMBER('C7'!AH45)),"",IF(OR('C7'!AI21="M",'C7'!AI33="M"),"M",IF(AND('C7'!AI21='C7'!AI33,OR('C7'!AI21="X",'C7'!AI21="W",'C7'!AI21="Z")),UPPER('C7'!AI21),"")))</f>
        <v/>
      </c>
      <c r="J848" s="80" t="s">
        <v>383</v>
      </c>
      <c r="K848" s="187" t="str">
        <f>IF(AND(ISBLANK('C7'!AH45),$L$848&lt;&gt;"Z"),"",'C7'!AH45)</f>
        <v/>
      </c>
      <c r="L848" s="187" t="str">
        <f>IF(ISBLANK('C7'!AI45),"",'C7'!AI45)</f>
        <v/>
      </c>
      <c r="M848" s="77" t="str">
        <f t="shared" si="14"/>
        <v>OK</v>
      </c>
      <c r="N848" s="78"/>
    </row>
    <row r="849" spans="1:14" hidden="1">
      <c r="A849" s="79" t="s">
        <v>2589</v>
      </c>
      <c r="B849" s="185" t="s">
        <v>2092</v>
      </c>
      <c r="C849" s="186" t="s">
        <v>335</v>
      </c>
      <c r="D849" s="188" t="s">
        <v>1410</v>
      </c>
      <c r="E849" s="186" t="s">
        <v>383</v>
      </c>
      <c r="F849" s="186" t="s">
        <v>335</v>
      </c>
      <c r="G849" s="188" t="s">
        <v>938</v>
      </c>
      <c r="H849" s="187" t="str">
        <f>IF(OR(AND('C7'!AH22="",'C7'!AI22=""),AND('C7'!AH34="",'C7'!AI34=""),AND('C7'!AI22="X",'C7'!AI34="X"),OR('C7'!AI22="M",'C7'!AI34="M")),"",SUM('C7'!AH22,'C7'!AH34))</f>
        <v/>
      </c>
      <c r="I849" s="187" t="str">
        <f>IF(AND(AND('C7'!AI22="X",'C7'!AI34="X"),SUM('C7'!AH22,'C7'!AH34)=0,ISNUMBER('C7'!AH46)),"",IF(OR('C7'!AI22="M",'C7'!AI34="M"),"M",IF(AND('C7'!AI22='C7'!AI34,OR('C7'!AI22="X",'C7'!AI22="W",'C7'!AI22="Z")),UPPER('C7'!AI22),"")))</f>
        <v/>
      </c>
      <c r="J849" s="80" t="s">
        <v>383</v>
      </c>
      <c r="K849" s="187" t="str">
        <f>IF(AND(ISBLANK('C7'!AH46),$L$849&lt;&gt;"Z"),"",'C7'!AH46)</f>
        <v/>
      </c>
      <c r="L849" s="187" t="str">
        <f>IF(ISBLANK('C7'!AI46),"",'C7'!AI46)</f>
        <v/>
      </c>
      <c r="M849" s="77" t="str">
        <f t="shared" si="14"/>
        <v>OK</v>
      </c>
      <c r="N849" s="78"/>
    </row>
    <row r="850" spans="1:14" hidden="1">
      <c r="A850" s="79" t="s">
        <v>2589</v>
      </c>
      <c r="B850" s="185" t="s">
        <v>2093</v>
      </c>
      <c r="C850" s="186" t="s">
        <v>335</v>
      </c>
      <c r="D850" s="188" t="s">
        <v>1412</v>
      </c>
      <c r="E850" s="186" t="s">
        <v>383</v>
      </c>
      <c r="F850" s="186" t="s">
        <v>335</v>
      </c>
      <c r="G850" s="188" t="s">
        <v>939</v>
      </c>
      <c r="H850" s="187" t="str">
        <f>IF(OR(AND('C7'!AH23="",'C7'!AI23=""),AND('C7'!AH35="",'C7'!AI35=""),AND('C7'!AI23="X",'C7'!AI35="X"),OR('C7'!AI23="M",'C7'!AI35="M")),"",SUM('C7'!AH23,'C7'!AH35))</f>
        <v/>
      </c>
      <c r="I850" s="187" t="str">
        <f>IF(AND(AND('C7'!AI23="X",'C7'!AI35="X"),SUM('C7'!AH23,'C7'!AH35)=0,ISNUMBER('C7'!AH47)),"",IF(OR('C7'!AI23="M",'C7'!AI35="M"),"M",IF(AND('C7'!AI23='C7'!AI35,OR('C7'!AI23="X",'C7'!AI23="W",'C7'!AI23="Z")),UPPER('C7'!AI23),"")))</f>
        <v/>
      </c>
      <c r="J850" s="80" t="s">
        <v>383</v>
      </c>
      <c r="K850" s="187" t="str">
        <f>IF(AND(ISBLANK('C7'!AH47),$L$850&lt;&gt;"Z"),"",'C7'!AH47)</f>
        <v/>
      </c>
      <c r="L850" s="187" t="str">
        <f>IF(ISBLANK('C7'!AI47),"",'C7'!AI47)</f>
        <v/>
      </c>
      <c r="M850" s="77" t="str">
        <f t="shared" si="14"/>
        <v>OK</v>
      </c>
      <c r="N850" s="78"/>
    </row>
    <row r="851" spans="1:14" hidden="1">
      <c r="A851" s="79" t="s">
        <v>2589</v>
      </c>
      <c r="B851" s="185" t="s">
        <v>2094</v>
      </c>
      <c r="C851" s="186" t="s">
        <v>335</v>
      </c>
      <c r="D851" s="188" t="s">
        <v>1414</v>
      </c>
      <c r="E851" s="186" t="s">
        <v>383</v>
      </c>
      <c r="F851" s="186" t="s">
        <v>335</v>
      </c>
      <c r="G851" s="188" t="s">
        <v>940</v>
      </c>
      <c r="H851" s="187" t="str">
        <f>IF(OR(AND('C7'!AH24="",'C7'!AI24=""),AND('C7'!AH36="",'C7'!AI36=""),AND('C7'!AI24="X",'C7'!AI36="X"),OR('C7'!AI24="M",'C7'!AI36="M")),"",SUM('C7'!AH24,'C7'!AH36))</f>
        <v/>
      </c>
      <c r="I851" s="187" t="str">
        <f>IF(AND(AND('C7'!AI24="X",'C7'!AI36="X"),SUM('C7'!AH24,'C7'!AH36)=0,ISNUMBER('C7'!AH48)),"",IF(OR('C7'!AI24="M",'C7'!AI36="M"),"M",IF(AND('C7'!AI24='C7'!AI36,OR('C7'!AI24="X",'C7'!AI24="W",'C7'!AI24="Z")),UPPER('C7'!AI24),"")))</f>
        <v/>
      </c>
      <c r="J851" s="80" t="s">
        <v>383</v>
      </c>
      <c r="K851" s="187" t="str">
        <f>IF(AND(ISBLANK('C7'!AH48),$L$851&lt;&gt;"Z"),"",'C7'!AH48)</f>
        <v/>
      </c>
      <c r="L851" s="187" t="str">
        <f>IF(ISBLANK('C7'!AI48),"",'C7'!AI48)</f>
        <v/>
      </c>
      <c r="M851" s="77" t="str">
        <f t="shared" si="14"/>
        <v>OK</v>
      </c>
      <c r="N851" s="78"/>
    </row>
    <row r="852" spans="1:14" hidden="1">
      <c r="A852" s="79" t="s">
        <v>2589</v>
      </c>
      <c r="B852" s="185" t="s">
        <v>2095</v>
      </c>
      <c r="C852" s="186" t="s">
        <v>335</v>
      </c>
      <c r="D852" s="188" t="s">
        <v>1416</v>
      </c>
      <c r="E852" s="186" t="s">
        <v>383</v>
      </c>
      <c r="F852" s="186" t="s">
        <v>335</v>
      </c>
      <c r="G852" s="188" t="s">
        <v>394</v>
      </c>
      <c r="H852" s="187" t="str">
        <f>IF(OR(AND('C7'!AH25="",'C7'!AI25=""),AND('C7'!AH37="",'C7'!AI37=""),AND('C7'!AI25="X",'C7'!AI37="X"),OR('C7'!AI25="M",'C7'!AI37="M")),"",SUM('C7'!AH25,'C7'!AH37))</f>
        <v/>
      </c>
      <c r="I852" s="187" t="str">
        <f>IF(AND(AND('C7'!AI25="X",'C7'!AI37="X"),SUM('C7'!AH25,'C7'!AH37)=0,ISNUMBER('C7'!AH49)),"",IF(OR('C7'!AI25="M",'C7'!AI37="M"),"M",IF(AND('C7'!AI25='C7'!AI37,OR('C7'!AI25="X",'C7'!AI25="W",'C7'!AI25="Z")),UPPER('C7'!AI25),"")))</f>
        <v/>
      </c>
      <c r="J852" s="80" t="s">
        <v>383</v>
      </c>
      <c r="K852" s="187" t="str">
        <f>IF(AND(ISBLANK('C7'!AH49),$L$852&lt;&gt;"Z"),"",'C7'!AH49)</f>
        <v/>
      </c>
      <c r="L852" s="187" t="str">
        <f>IF(ISBLANK('C7'!AI49),"",'C7'!AI49)</f>
        <v/>
      </c>
      <c r="M852" s="77" t="str">
        <f t="shared" si="14"/>
        <v>OK</v>
      </c>
      <c r="N852" s="78"/>
    </row>
    <row r="853" spans="1:14" hidden="1">
      <c r="A853" s="79" t="s">
        <v>2589</v>
      </c>
      <c r="B853" s="185" t="s">
        <v>2096</v>
      </c>
      <c r="C853" s="186" t="s">
        <v>335</v>
      </c>
      <c r="D853" s="188" t="s">
        <v>2097</v>
      </c>
      <c r="E853" s="186" t="s">
        <v>383</v>
      </c>
      <c r="F853" s="186" t="s">
        <v>335</v>
      </c>
      <c r="G853" s="188" t="s">
        <v>877</v>
      </c>
      <c r="H853" s="187" t="str">
        <f>IF(OR(SUMPRODUCT(--('C7'!AK14:'C7'!AK24=""),--('C7'!AL14:'C7'!AL24=""))&gt;0,COUNTIF('C7'!AL14:'C7'!AL24,"M")&gt;0,COUNTIF('C7'!AL14:'C7'!AL24,"X")=11),"",SUM('C7'!AK14:'C7'!AK24))</f>
        <v/>
      </c>
      <c r="I853" s="187" t="str">
        <f>IF(AND(COUNTIF('C7'!AL14:'C7'!AL24,"X")=11,SUM('C7'!AK14:'C7'!AK24)=0,ISNUMBER('C7'!AK25)),"",IF(COUNTIF('C7'!AL14:'C7'!AL24,"M")&gt;0,"M",IF(AND(COUNTIF('C7'!AL14:'C7'!AL24,'C7'!AL14)=11,OR('C7'!AL14="X",'C7'!AL14="W",'C7'!AL14="Z")),UPPER('C7'!AL14),"")))</f>
        <v/>
      </c>
      <c r="J853" s="80" t="s">
        <v>383</v>
      </c>
      <c r="K853" s="187" t="str">
        <f>IF(AND(ISBLANK('C7'!AK25),$L$853&lt;&gt;"Z"),"",'C7'!AK25)</f>
        <v/>
      </c>
      <c r="L853" s="187" t="str">
        <f>IF(ISBLANK('C7'!AL25),"",'C7'!AL25)</f>
        <v/>
      </c>
      <c r="M853" s="77" t="str">
        <f t="shared" si="14"/>
        <v>OK</v>
      </c>
      <c r="N853" s="78"/>
    </row>
    <row r="854" spans="1:14" hidden="1">
      <c r="A854" s="79" t="s">
        <v>2589</v>
      </c>
      <c r="B854" s="185" t="s">
        <v>2098</v>
      </c>
      <c r="C854" s="186" t="s">
        <v>335</v>
      </c>
      <c r="D854" s="188" t="s">
        <v>2099</v>
      </c>
      <c r="E854" s="186" t="s">
        <v>383</v>
      </c>
      <c r="F854" s="186" t="s">
        <v>335</v>
      </c>
      <c r="G854" s="188" t="s">
        <v>901</v>
      </c>
      <c r="H854" s="187" t="str">
        <f>IF(OR(SUMPRODUCT(--('C7'!AK26:'C7'!AK36=""),--('C7'!AL26:'C7'!AL36=""))&gt;0,COUNTIF('C7'!AL26:'C7'!AL36,"M")&gt;0,COUNTIF('C7'!AL26:'C7'!AL36,"X")=11),"",SUM('C7'!AK26:'C7'!AK36))</f>
        <v/>
      </c>
      <c r="I854" s="187" t="str">
        <f>IF(AND(COUNTIF('C7'!AL26:'C7'!AL36,"X")=11,SUM('C7'!AK26:'C7'!AK36)=0,ISNUMBER('C7'!AK37)),"",IF(COUNTIF('C7'!AL26:'C7'!AL36,"M")&gt;0,"M",IF(AND(COUNTIF('C7'!AL26:'C7'!AL36,'C7'!AL26)=11,OR('C7'!AL26="X",'C7'!AL26="W",'C7'!AL26="Z")),UPPER('C7'!AL26),"")))</f>
        <v/>
      </c>
      <c r="J854" s="80" t="s">
        <v>383</v>
      </c>
      <c r="K854" s="187" t="str">
        <f>IF(AND(ISBLANK('C7'!AK37),$L$854&lt;&gt;"Z"),"",'C7'!AK37)</f>
        <v/>
      </c>
      <c r="L854" s="187" t="str">
        <f>IF(ISBLANK('C7'!AL37),"",'C7'!AL37)</f>
        <v/>
      </c>
      <c r="M854" s="77" t="str">
        <f t="shared" si="14"/>
        <v>OK</v>
      </c>
      <c r="N854" s="78"/>
    </row>
    <row r="855" spans="1:14" hidden="1">
      <c r="A855" s="79" t="s">
        <v>2589</v>
      </c>
      <c r="B855" s="185" t="s">
        <v>2100</v>
      </c>
      <c r="C855" s="186" t="s">
        <v>335</v>
      </c>
      <c r="D855" s="188" t="s">
        <v>2101</v>
      </c>
      <c r="E855" s="186" t="s">
        <v>383</v>
      </c>
      <c r="F855" s="186" t="s">
        <v>335</v>
      </c>
      <c r="G855" s="188" t="s">
        <v>903</v>
      </c>
      <c r="H855" s="187" t="str">
        <f>IF(OR(AND('C7'!AK14="",'C7'!AL14=""),AND('C7'!AK26="",'C7'!AL26=""),AND('C7'!AL14="X",'C7'!AL26="X"),OR('C7'!AL14="M",'C7'!AL26="M")),"",SUM('C7'!AK14,'C7'!AK26))</f>
        <v/>
      </c>
      <c r="I855" s="187" t="str">
        <f>IF(AND(AND('C7'!AL14="X",'C7'!AL26="X"),SUM('C7'!AK14,'C7'!AK26)=0,ISNUMBER('C7'!AK38)),"",IF(OR('C7'!AL14="M",'C7'!AL26="M"),"M",IF(AND('C7'!AL14='C7'!AL26,OR('C7'!AL14="X",'C7'!AL14="W",'C7'!AL14="Z")),UPPER('C7'!AL14),"")))</f>
        <v/>
      </c>
      <c r="J855" s="80" t="s">
        <v>383</v>
      </c>
      <c r="K855" s="187" t="str">
        <f>IF(AND(ISBLANK('C7'!AK38),$L$855&lt;&gt;"Z"),"",'C7'!AK38)</f>
        <v/>
      </c>
      <c r="L855" s="187" t="str">
        <f>IF(ISBLANK('C7'!AL38),"",'C7'!AL38)</f>
        <v/>
      </c>
      <c r="M855" s="77" t="str">
        <f t="shared" si="14"/>
        <v>OK</v>
      </c>
      <c r="N855" s="78"/>
    </row>
    <row r="856" spans="1:14" hidden="1">
      <c r="A856" s="79" t="s">
        <v>2589</v>
      </c>
      <c r="B856" s="185" t="s">
        <v>2102</v>
      </c>
      <c r="C856" s="186" t="s">
        <v>335</v>
      </c>
      <c r="D856" s="188" t="s">
        <v>2103</v>
      </c>
      <c r="E856" s="186" t="s">
        <v>383</v>
      </c>
      <c r="F856" s="186" t="s">
        <v>335</v>
      </c>
      <c r="G856" s="188" t="s">
        <v>905</v>
      </c>
      <c r="H856" s="187" t="str">
        <f>IF(OR(AND('C7'!AK15="",'C7'!AL15=""),AND('C7'!AK27="",'C7'!AL27=""),AND('C7'!AL15="X",'C7'!AL27="X"),OR('C7'!AL15="M",'C7'!AL27="M")),"",SUM('C7'!AK15,'C7'!AK27))</f>
        <v/>
      </c>
      <c r="I856" s="187" t="str">
        <f>IF(AND(AND('C7'!AL15="X",'C7'!AL27="X"),SUM('C7'!AK15,'C7'!AK27)=0,ISNUMBER('C7'!AK39)),"",IF(OR('C7'!AL15="M",'C7'!AL27="M"),"M",IF(AND('C7'!AL15='C7'!AL27,OR('C7'!AL15="X",'C7'!AL15="W",'C7'!AL15="Z")),UPPER('C7'!AL15),"")))</f>
        <v/>
      </c>
      <c r="J856" s="80" t="s">
        <v>383</v>
      </c>
      <c r="K856" s="187" t="str">
        <f>IF(AND(ISBLANK('C7'!AK39),$L$856&lt;&gt;"Z"),"",'C7'!AK39)</f>
        <v/>
      </c>
      <c r="L856" s="187" t="str">
        <f>IF(ISBLANK('C7'!AL39),"",'C7'!AL39)</f>
        <v/>
      </c>
      <c r="M856" s="77" t="str">
        <f t="shared" si="14"/>
        <v>OK</v>
      </c>
      <c r="N856" s="78"/>
    </row>
    <row r="857" spans="1:14" hidden="1">
      <c r="A857" s="79" t="s">
        <v>2589</v>
      </c>
      <c r="B857" s="185" t="s">
        <v>2104</v>
      </c>
      <c r="C857" s="186" t="s">
        <v>335</v>
      </c>
      <c r="D857" s="188" t="s">
        <v>2105</v>
      </c>
      <c r="E857" s="186" t="s">
        <v>383</v>
      </c>
      <c r="F857" s="186" t="s">
        <v>335</v>
      </c>
      <c r="G857" s="188" t="s">
        <v>907</v>
      </c>
      <c r="H857" s="187" t="str">
        <f>IF(OR(AND('C7'!AK16="",'C7'!AL16=""),AND('C7'!AK28="",'C7'!AL28=""),AND('C7'!AL16="X",'C7'!AL28="X"),OR('C7'!AL16="M",'C7'!AL28="M")),"",SUM('C7'!AK16,'C7'!AK28))</f>
        <v/>
      </c>
      <c r="I857" s="187" t="str">
        <f>IF(AND(AND('C7'!AL16="X",'C7'!AL28="X"),SUM('C7'!AK16,'C7'!AK28)=0,ISNUMBER('C7'!AK40)),"",IF(OR('C7'!AL16="M",'C7'!AL28="M"),"M",IF(AND('C7'!AL16='C7'!AL28,OR('C7'!AL16="X",'C7'!AL16="W",'C7'!AL16="Z")),UPPER('C7'!AL16),"")))</f>
        <v/>
      </c>
      <c r="J857" s="80" t="s">
        <v>383</v>
      </c>
      <c r="K857" s="187" t="str">
        <f>IF(AND(ISBLANK('C7'!AK40),$L$857&lt;&gt;"Z"),"",'C7'!AK40)</f>
        <v/>
      </c>
      <c r="L857" s="187" t="str">
        <f>IF(ISBLANK('C7'!AL40),"",'C7'!AL40)</f>
        <v/>
      </c>
      <c r="M857" s="77" t="str">
        <f t="shared" si="14"/>
        <v>OK</v>
      </c>
      <c r="N857" s="78"/>
    </row>
    <row r="858" spans="1:14" hidden="1">
      <c r="A858" s="79" t="s">
        <v>2589</v>
      </c>
      <c r="B858" s="185" t="s">
        <v>2106</v>
      </c>
      <c r="C858" s="186" t="s">
        <v>335</v>
      </c>
      <c r="D858" s="188" t="s">
        <v>2107</v>
      </c>
      <c r="E858" s="186" t="s">
        <v>383</v>
      </c>
      <c r="F858" s="186" t="s">
        <v>335</v>
      </c>
      <c r="G858" s="188" t="s">
        <v>909</v>
      </c>
      <c r="H858" s="187" t="str">
        <f>IF(OR(AND('C7'!AK17="",'C7'!AL17=""),AND('C7'!AK29="",'C7'!AL29=""),AND('C7'!AL17="X",'C7'!AL29="X"),OR('C7'!AL17="M",'C7'!AL29="M")),"",SUM('C7'!AK17,'C7'!AK29))</f>
        <v/>
      </c>
      <c r="I858" s="187" t="str">
        <f>IF(AND(AND('C7'!AL17="X",'C7'!AL29="X"),SUM('C7'!AK17,'C7'!AK29)=0,ISNUMBER('C7'!AK41)),"",IF(OR('C7'!AL17="M",'C7'!AL29="M"),"M",IF(AND('C7'!AL17='C7'!AL29,OR('C7'!AL17="X",'C7'!AL17="W",'C7'!AL17="Z")),UPPER('C7'!AL17),"")))</f>
        <v/>
      </c>
      <c r="J858" s="80" t="s">
        <v>383</v>
      </c>
      <c r="K858" s="187" t="str">
        <f>IF(AND(ISBLANK('C7'!AK41),$L$858&lt;&gt;"Z"),"",'C7'!AK41)</f>
        <v/>
      </c>
      <c r="L858" s="187" t="str">
        <f>IF(ISBLANK('C7'!AL41),"",'C7'!AL41)</f>
        <v/>
      </c>
      <c r="M858" s="77" t="str">
        <f t="shared" si="14"/>
        <v>OK</v>
      </c>
      <c r="N858" s="78"/>
    </row>
    <row r="859" spans="1:14" hidden="1">
      <c r="A859" s="79" t="s">
        <v>2589</v>
      </c>
      <c r="B859" s="185" t="s">
        <v>2108</v>
      </c>
      <c r="C859" s="186" t="s">
        <v>335</v>
      </c>
      <c r="D859" s="188" t="s">
        <v>2109</v>
      </c>
      <c r="E859" s="186" t="s">
        <v>383</v>
      </c>
      <c r="F859" s="186" t="s">
        <v>335</v>
      </c>
      <c r="G859" s="188" t="s">
        <v>911</v>
      </c>
      <c r="H859" s="187" t="str">
        <f>IF(OR(AND('C7'!AK18="",'C7'!AL18=""),AND('C7'!AK30="",'C7'!AL30=""),AND('C7'!AL18="X",'C7'!AL30="X"),OR('C7'!AL18="M",'C7'!AL30="M")),"",SUM('C7'!AK18,'C7'!AK30))</f>
        <v/>
      </c>
      <c r="I859" s="187" t="str">
        <f>IF(AND(AND('C7'!AL18="X",'C7'!AL30="X"),SUM('C7'!AK18,'C7'!AK30)=0,ISNUMBER('C7'!AK42)),"",IF(OR('C7'!AL18="M",'C7'!AL30="M"),"M",IF(AND('C7'!AL18='C7'!AL30,OR('C7'!AL18="X",'C7'!AL18="W",'C7'!AL18="Z")),UPPER('C7'!AL18),"")))</f>
        <v/>
      </c>
      <c r="J859" s="80" t="s">
        <v>383</v>
      </c>
      <c r="K859" s="187" t="str">
        <f>IF(AND(ISBLANK('C7'!AK42),$L$859&lt;&gt;"Z"),"",'C7'!AK42)</f>
        <v/>
      </c>
      <c r="L859" s="187" t="str">
        <f>IF(ISBLANK('C7'!AL42),"",'C7'!AL42)</f>
        <v/>
      </c>
      <c r="M859" s="77" t="str">
        <f t="shared" si="14"/>
        <v>OK</v>
      </c>
      <c r="N859" s="78"/>
    </row>
    <row r="860" spans="1:14" hidden="1">
      <c r="A860" s="79" t="s">
        <v>2589</v>
      </c>
      <c r="B860" s="185" t="s">
        <v>2110</v>
      </c>
      <c r="C860" s="186" t="s">
        <v>335</v>
      </c>
      <c r="D860" s="188" t="s">
        <v>2111</v>
      </c>
      <c r="E860" s="186" t="s">
        <v>383</v>
      </c>
      <c r="F860" s="186" t="s">
        <v>335</v>
      </c>
      <c r="G860" s="188" t="s">
        <v>913</v>
      </c>
      <c r="H860" s="187" t="str">
        <f>IF(OR(AND('C7'!AK19="",'C7'!AL19=""),AND('C7'!AK31="",'C7'!AL31=""),AND('C7'!AL19="X",'C7'!AL31="X"),OR('C7'!AL19="M",'C7'!AL31="M")),"",SUM('C7'!AK19,'C7'!AK31))</f>
        <v/>
      </c>
      <c r="I860" s="187" t="str">
        <f>IF(AND(AND('C7'!AL19="X",'C7'!AL31="X"),SUM('C7'!AK19,'C7'!AK31)=0,ISNUMBER('C7'!AK43)),"",IF(OR('C7'!AL19="M",'C7'!AL31="M"),"M",IF(AND('C7'!AL19='C7'!AL31,OR('C7'!AL19="X",'C7'!AL19="W",'C7'!AL19="Z")),UPPER('C7'!AL19),"")))</f>
        <v/>
      </c>
      <c r="J860" s="80" t="s">
        <v>383</v>
      </c>
      <c r="K860" s="187" t="str">
        <f>IF(AND(ISBLANK('C7'!AK43),$L$860&lt;&gt;"Z"),"",'C7'!AK43)</f>
        <v/>
      </c>
      <c r="L860" s="187" t="str">
        <f>IF(ISBLANK('C7'!AL43),"",'C7'!AL43)</f>
        <v/>
      </c>
      <c r="M860" s="77" t="str">
        <f t="shared" si="14"/>
        <v>OK</v>
      </c>
      <c r="N860" s="78"/>
    </row>
    <row r="861" spans="1:14" hidden="1">
      <c r="A861" s="79" t="s">
        <v>2589</v>
      </c>
      <c r="B861" s="185" t="s">
        <v>2112</v>
      </c>
      <c r="C861" s="186" t="s">
        <v>335</v>
      </c>
      <c r="D861" s="188" t="s">
        <v>2113</v>
      </c>
      <c r="E861" s="186" t="s">
        <v>383</v>
      </c>
      <c r="F861" s="186" t="s">
        <v>335</v>
      </c>
      <c r="G861" s="188" t="s">
        <v>915</v>
      </c>
      <c r="H861" s="187" t="str">
        <f>IF(OR(AND('C7'!AK20="",'C7'!AL20=""),AND('C7'!AK32="",'C7'!AL32=""),AND('C7'!AL20="X",'C7'!AL32="X"),OR('C7'!AL20="M",'C7'!AL32="M")),"",SUM('C7'!AK20,'C7'!AK32))</f>
        <v/>
      </c>
      <c r="I861" s="187" t="str">
        <f>IF(AND(AND('C7'!AL20="X",'C7'!AL32="X"),SUM('C7'!AK20,'C7'!AK32)=0,ISNUMBER('C7'!AK44)),"",IF(OR('C7'!AL20="M",'C7'!AL32="M"),"M",IF(AND('C7'!AL20='C7'!AL32,OR('C7'!AL20="X",'C7'!AL20="W",'C7'!AL20="Z")),UPPER('C7'!AL20),"")))</f>
        <v/>
      </c>
      <c r="J861" s="80" t="s">
        <v>383</v>
      </c>
      <c r="K861" s="187" t="str">
        <f>IF(AND(ISBLANK('C7'!AK44),$L$861&lt;&gt;"Z"),"",'C7'!AK44)</f>
        <v/>
      </c>
      <c r="L861" s="187" t="str">
        <f>IF(ISBLANK('C7'!AL44),"",'C7'!AL44)</f>
        <v/>
      </c>
      <c r="M861" s="77" t="str">
        <f t="shared" si="14"/>
        <v>OK</v>
      </c>
      <c r="N861" s="78"/>
    </row>
    <row r="862" spans="1:14" hidden="1">
      <c r="A862" s="79" t="s">
        <v>2589</v>
      </c>
      <c r="B862" s="185" t="s">
        <v>2114</v>
      </c>
      <c r="C862" s="186" t="s">
        <v>335</v>
      </c>
      <c r="D862" s="188" t="s">
        <v>2115</v>
      </c>
      <c r="E862" s="186" t="s">
        <v>383</v>
      </c>
      <c r="F862" s="186" t="s">
        <v>335</v>
      </c>
      <c r="G862" s="188" t="s">
        <v>917</v>
      </c>
      <c r="H862" s="187" t="str">
        <f>IF(OR(AND('C7'!AK21="",'C7'!AL21=""),AND('C7'!AK33="",'C7'!AL33=""),AND('C7'!AL21="X",'C7'!AL33="X"),OR('C7'!AL21="M",'C7'!AL33="M")),"",SUM('C7'!AK21,'C7'!AK33))</f>
        <v/>
      </c>
      <c r="I862" s="187" t="str">
        <f>IF(AND(AND('C7'!AL21="X",'C7'!AL33="X"),SUM('C7'!AK21,'C7'!AK33)=0,ISNUMBER('C7'!AK45)),"",IF(OR('C7'!AL21="M",'C7'!AL33="M"),"M",IF(AND('C7'!AL21='C7'!AL33,OR('C7'!AL21="X",'C7'!AL21="W",'C7'!AL21="Z")),UPPER('C7'!AL21),"")))</f>
        <v/>
      </c>
      <c r="J862" s="80" t="s">
        <v>383</v>
      </c>
      <c r="K862" s="187" t="str">
        <f>IF(AND(ISBLANK('C7'!AK45),$L$862&lt;&gt;"Z"),"",'C7'!AK45)</f>
        <v/>
      </c>
      <c r="L862" s="187" t="str">
        <f>IF(ISBLANK('C7'!AL45),"",'C7'!AL45)</f>
        <v/>
      </c>
      <c r="M862" s="77" t="str">
        <f t="shared" si="14"/>
        <v>OK</v>
      </c>
      <c r="N862" s="78"/>
    </row>
    <row r="863" spans="1:14" hidden="1">
      <c r="A863" s="79" t="s">
        <v>2589</v>
      </c>
      <c r="B863" s="185" t="s">
        <v>2116</v>
      </c>
      <c r="C863" s="186" t="s">
        <v>335</v>
      </c>
      <c r="D863" s="188" t="s">
        <v>2117</v>
      </c>
      <c r="E863" s="186" t="s">
        <v>383</v>
      </c>
      <c r="F863" s="186" t="s">
        <v>335</v>
      </c>
      <c r="G863" s="188" t="s">
        <v>919</v>
      </c>
      <c r="H863" s="187" t="str">
        <f>IF(OR(AND('C7'!AK22="",'C7'!AL22=""),AND('C7'!AK34="",'C7'!AL34=""),AND('C7'!AL22="X",'C7'!AL34="X"),OR('C7'!AL22="M",'C7'!AL34="M")),"",SUM('C7'!AK22,'C7'!AK34))</f>
        <v/>
      </c>
      <c r="I863" s="187" t="str">
        <f>IF(AND(AND('C7'!AL22="X",'C7'!AL34="X"),SUM('C7'!AK22,'C7'!AK34)=0,ISNUMBER('C7'!AK46)),"",IF(OR('C7'!AL22="M",'C7'!AL34="M"),"M",IF(AND('C7'!AL22='C7'!AL34,OR('C7'!AL22="X",'C7'!AL22="W",'C7'!AL22="Z")),UPPER('C7'!AL22),"")))</f>
        <v/>
      </c>
      <c r="J863" s="80" t="s">
        <v>383</v>
      </c>
      <c r="K863" s="187" t="str">
        <f>IF(AND(ISBLANK('C7'!AK46),$L$863&lt;&gt;"Z"),"",'C7'!AK46)</f>
        <v/>
      </c>
      <c r="L863" s="187" t="str">
        <f>IF(ISBLANK('C7'!AL46),"",'C7'!AL46)</f>
        <v/>
      </c>
      <c r="M863" s="77" t="str">
        <f t="shared" si="14"/>
        <v>OK</v>
      </c>
      <c r="N863" s="78"/>
    </row>
    <row r="864" spans="1:14" hidden="1">
      <c r="A864" s="79" t="s">
        <v>2589</v>
      </c>
      <c r="B864" s="185" t="s">
        <v>2118</v>
      </c>
      <c r="C864" s="186" t="s">
        <v>335</v>
      </c>
      <c r="D864" s="188" t="s">
        <v>2119</v>
      </c>
      <c r="E864" s="186" t="s">
        <v>383</v>
      </c>
      <c r="F864" s="186" t="s">
        <v>335</v>
      </c>
      <c r="G864" s="188" t="s">
        <v>921</v>
      </c>
      <c r="H864" s="187" t="str">
        <f>IF(OR(AND('C7'!AK23="",'C7'!AL23=""),AND('C7'!AK35="",'C7'!AL35=""),AND('C7'!AL23="X",'C7'!AL35="X"),OR('C7'!AL23="M",'C7'!AL35="M")),"",SUM('C7'!AK23,'C7'!AK35))</f>
        <v/>
      </c>
      <c r="I864" s="187" t="str">
        <f>IF(AND(AND('C7'!AL23="X",'C7'!AL35="X"),SUM('C7'!AK23,'C7'!AK35)=0,ISNUMBER('C7'!AK47)),"",IF(OR('C7'!AL23="M",'C7'!AL35="M"),"M",IF(AND('C7'!AL23='C7'!AL35,OR('C7'!AL23="X",'C7'!AL23="W",'C7'!AL23="Z")),UPPER('C7'!AL23),"")))</f>
        <v/>
      </c>
      <c r="J864" s="80" t="s">
        <v>383</v>
      </c>
      <c r="K864" s="187" t="str">
        <f>IF(AND(ISBLANK('C7'!AK47),$L$864&lt;&gt;"Z"),"",'C7'!AK47)</f>
        <v/>
      </c>
      <c r="L864" s="187" t="str">
        <f>IF(ISBLANK('C7'!AL47),"",'C7'!AL47)</f>
        <v/>
      </c>
      <c r="M864" s="77" t="str">
        <f t="shared" si="14"/>
        <v>OK</v>
      </c>
      <c r="N864" s="78"/>
    </row>
    <row r="865" spans="1:14" hidden="1">
      <c r="A865" s="79" t="s">
        <v>2589</v>
      </c>
      <c r="B865" s="185" t="s">
        <v>2120</v>
      </c>
      <c r="C865" s="186" t="s">
        <v>335</v>
      </c>
      <c r="D865" s="188" t="s">
        <v>2121</v>
      </c>
      <c r="E865" s="186" t="s">
        <v>383</v>
      </c>
      <c r="F865" s="186" t="s">
        <v>335</v>
      </c>
      <c r="G865" s="188" t="s">
        <v>923</v>
      </c>
      <c r="H865" s="187" t="str">
        <f>IF(OR(AND('C7'!AK24="",'C7'!AL24=""),AND('C7'!AK36="",'C7'!AL36=""),AND('C7'!AL24="X",'C7'!AL36="X"),OR('C7'!AL24="M",'C7'!AL36="M")),"",SUM('C7'!AK24,'C7'!AK36))</f>
        <v/>
      </c>
      <c r="I865" s="187" t="str">
        <f>IF(AND(AND('C7'!AL24="X",'C7'!AL36="X"),SUM('C7'!AK24,'C7'!AK36)=0,ISNUMBER('C7'!AK48)),"",IF(OR('C7'!AL24="M",'C7'!AL36="M"),"M",IF(AND('C7'!AL24='C7'!AL36,OR('C7'!AL24="X",'C7'!AL24="W",'C7'!AL24="Z")),UPPER('C7'!AL24),"")))</f>
        <v/>
      </c>
      <c r="J865" s="80" t="s">
        <v>383</v>
      </c>
      <c r="K865" s="187" t="str">
        <f>IF(AND(ISBLANK('C7'!AK48),$L$865&lt;&gt;"Z"),"",'C7'!AK48)</f>
        <v/>
      </c>
      <c r="L865" s="187" t="str">
        <f>IF(ISBLANK('C7'!AL48),"",'C7'!AL48)</f>
        <v/>
      </c>
      <c r="M865" s="77" t="str">
        <f t="shared" si="14"/>
        <v>OK</v>
      </c>
      <c r="N865" s="78"/>
    </row>
    <row r="866" spans="1:14" hidden="1">
      <c r="A866" s="79" t="s">
        <v>2589</v>
      </c>
      <c r="B866" s="185" t="s">
        <v>2122</v>
      </c>
      <c r="C866" s="186" t="s">
        <v>335</v>
      </c>
      <c r="D866" s="188" t="s">
        <v>2123</v>
      </c>
      <c r="E866" s="186" t="s">
        <v>383</v>
      </c>
      <c r="F866" s="186" t="s">
        <v>335</v>
      </c>
      <c r="G866" s="188" t="s">
        <v>925</v>
      </c>
      <c r="H866" s="187" t="str">
        <f>IF(OR(AND('C7'!AK25="",'C7'!AL25=""),AND('C7'!AK37="",'C7'!AL37=""),AND('C7'!AL25="X",'C7'!AL37="X"),OR('C7'!AL25="M",'C7'!AL37="M")),"",SUM('C7'!AK25,'C7'!AK37))</f>
        <v/>
      </c>
      <c r="I866" s="187" t="str">
        <f>IF(AND(AND('C7'!AL25="X",'C7'!AL37="X"),SUM('C7'!AK25,'C7'!AK37)=0,ISNUMBER('C7'!AK49)),"",IF(OR('C7'!AL25="M",'C7'!AL37="M"),"M",IF(AND('C7'!AL25='C7'!AL37,OR('C7'!AL25="X",'C7'!AL25="W",'C7'!AL25="Z")),UPPER('C7'!AL25),"")))</f>
        <v/>
      </c>
      <c r="J866" s="80" t="s">
        <v>383</v>
      </c>
      <c r="K866" s="187" t="str">
        <f>IF(AND(ISBLANK('C7'!AK49),$L$866&lt;&gt;"Z"),"",'C7'!AK49)</f>
        <v/>
      </c>
      <c r="L866" s="187" t="str">
        <f>IF(ISBLANK('C7'!AL49),"",'C7'!AL49)</f>
        <v/>
      </c>
      <c r="M866" s="77" t="str">
        <f t="shared" si="14"/>
        <v>OK</v>
      </c>
      <c r="N866" s="78"/>
    </row>
    <row r="867" spans="1:14" hidden="1">
      <c r="A867" s="79" t="s">
        <v>2589</v>
      </c>
      <c r="B867" s="185" t="s">
        <v>2124</v>
      </c>
      <c r="C867" s="186" t="s">
        <v>335</v>
      </c>
      <c r="D867" s="188" t="s">
        <v>1261</v>
      </c>
      <c r="E867" s="186" t="s">
        <v>383</v>
      </c>
      <c r="F867" s="186" t="s">
        <v>335</v>
      </c>
      <c r="G867" s="188" t="s">
        <v>471</v>
      </c>
      <c r="H867" s="187" t="str">
        <f>IF(OR(EXACT('C7'!V14,'C7'!W14),EXACT('C7'!Y14,'C7'!Z14),EXACT('C7'!AE14,'C7'!AF14),EXACT('C7'!AK14,'C7'!AL14),AND('C7'!W14='C7'!Z14,'C7'!Z14='C7'!AF14,'C7'!AF14='C7'!AL14,'C7'!W14="X"),OR('C7'!W14="M",'C7'!Z14="M",'C7'!AF14="M",'C7'!AL14="M")),"",SUM('C7'!V14,'C7'!Y14,'C7'!AE14,'C7'!AK14))</f>
        <v/>
      </c>
      <c r="I867" s="187" t="str">
        <f xml:space="preserve"> IF(AND(AND('C7'!W14="X",'C7'!Z14="X",'C7'!AF14="X",'C7'!AL14="X"),SUM('C7'!V14,'C7'!Y14,'C7'!AE14,'C7'!AK14)=0,ISNUMBER('C7'!AN14)),"",IF(OR('C7'!W14="M",'C7'!Z14="M",'C7'!AF14="M",'C7'!AL14="M"),"M",IF(AND('C7'!W14='C7'!Z14,'C7'!Z14='C7'!AF14,'C7'!AF14='C7'!AL14,OR('C7'!W14="W",'C7'!W14="Z",'C7'!W14="X")),UPPER('C7'!W14),"")))</f>
        <v/>
      </c>
      <c r="J867" s="80" t="s">
        <v>383</v>
      </c>
      <c r="K867" s="187" t="str">
        <f>IF(AND(ISBLANK('C7'!AN14),$L$867&lt;&gt;"Z"),"",'C7'!AN14)</f>
        <v/>
      </c>
      <c r="L867" s="187" t="str">
        <f>IF(ISBLANK('C7'!AO14),"",'C7'!AO14)</f>
        <v/>
      </c>
      <c r="M867" s="77" t="str">
        <f t="shared" si="14"/>
        <v>OK</v>
      </c>
      <c r="N867" s="78"/>
    </row>
    <row r="868" spans="1:14" hidden="1">
      <c r="A868" s="79" t="s">
        <v>2589</v>
      </c>
      <c r="B868" s="185" t="s">
        <v>2125</v>
      </c>
      <c r="C868" s="186" t="s">
        <v>335</v>
      </c>
      <c r="D868" s="188" t="s">
        <v>1262</v>
      </c>
      <c r="E868" s="186" t="s">
        <v>383</v>
      </c>
      <c r="F868" s="186" t="s">
        <v>335</v>
      </c>
      <c r="G868" s="188" t="s">
        <v>473</v>
      </c>
      <c r="H868" s="187" t="str">
        <f>IF(OR(EXACT('C7'!V15,'C7'!W15),EXACT('C7'!Y15,'C7'!Z15),EXACT('C7'!AE15,'C7'!AF15),EXACT('C7'!AK15,'C7'!AL15),AND('C7'!W15='C7'!Z15,'C7'!Z15='C7'!AF15,'C7'!AF15='C7'!AL15,'C7'!W15="X"),OR('C7'!W15="M",'C7'!Z15="M",'C7'!AF15="M",'C7'!AL15="M")),"",SUM('C7'!V15,'C7'!Y15,'C7'!AE15,'C7'!AK15))</f>
        <v/>
      </c>
      <c r="I868" s="187" t="str">
        <f xml:space="preserve"> IF(AND(AND('C7'!W15="X",'C7'!Z15="X",'C7'!AF15="X",'C7'!AL15="X"),SUM('C7'!V15,'C7'!Y15,'C7'!AE15,'C7'!AK15)=0,ISNUMBER('C7'!AN15)),"",IF(OR('C7'!W15="M",'C7'!Z15="M",'C7'!AF15="M",'C7'!AL15="M"),"M",IF(AND('C7'!W15='C7'!Z15,'C7'!Z15='C7'!AF15,'C7'!AF15='C7'!AL15,OR('C7'!W15="W",'C7'!W15="Z",'C7'!W15="X")),UPPER('C7'!W15),"")))</f>
        <v/>
      </c>
      <c r="J868" s="80" t="s">
        <v>383</v>
      </c>
      <c r="K868" s="187" t="str">
        <f>IF(AND(ISBLANK('C7'!AN15),$L$868&lt;&gt;"Z"),"",'C7'!AN15)</f>
        <v/>
      </c>
      <c r="L868" s="187" t="str">
        <f>IF(ISBLANK('C7'!AO15),"",'C7'!AO15)</f>
        <v/>
      </c>
      <c r="M868" s="77" t="str">
        <f t="shared" si="14"/>
        <v>OK</v>
      </c>
      <c r="N868" s="78"/>
    </row>
    <row r="869" spans="1:14" hidden="1">
      <c r="A869" s="79" t="s">
        <v>2589</v>
      </c>
      <c r="B869" s="185" t="s">
        <v>2126</v>
      </c>
      <c r="C869" s="186" t="s">
        <v>335</v>
      </c>
      <c r="D869" s="188" t="s">
        <v>2127</v>
      </c>
      <c r="E869" s="186" t="s">
        <v>383</v>
      </c>
      <c r="F869" s="186" t="s">
        <v>335</v>
      </c>
      <c r="G869" s="188" t="s">
        <v>475</v>
      </c>
      <c r="H869" s="187" t="str">
        <f>IF(OR(EXACT('C7'!V16,'C7'!W16),EXACT('C7'!Y16,'C7'!Z16),EXACT('C7'!AE16,'C7'!AF16),EXACT('C7'!AK16,'C7'!AL16),AND('C7'!W16='C7'!Z16,'C7'!Z16='C7'!AF16,'C7'!AF16='C7'!AL16,'C7'!W16="X"),OR('C7'!W16="M",'C7'!Z16="M",'C7'!AF16="M",'C7'!AL16="M")),"",SUM('C7'!V16,'C7'!Y16,'C7'!AE16,'C7'!AK16))</f>
        <v/>
      </c>
      <c r="I869" s="187" t="str">
        <f xml:space="preserve"> IF(AND(AND('C7'!W16="X",'C7'!Z16="X",'C7'!AF16="X",'C7'!AL16="X"),SUM('C7'!V16,'C7'!Y16,'C7'!AE16,'C7'!AK16)=0,ISNUMBER('C7'!AN16)),"",IF(OR('C7'!W16="M",'C7'!Z16="M",'C7'!AF16="M",'C7'!AL16="M"),"M",IF(AND('C7'!W16='C7'!Z16,'C7'!Z16='C7'!AF16,'C7'!AF16='C7'!AL16,OR('C7'!W16="W",'C7'!W16="Z",'C7'!W16="X")),UPPER('C7'!W16),"")))</f>
        <v/>
      </c>
      <c r="J869" s="80" t="s">
        <v>383</v>
      </c>
      <c r="K869" s="187" t="str">
        <f>IF(AND(ISBLANK('C7'!AN16),$L$869&lt;&gt;"Z"),"",'C7'!AN16)</f>
        <v/>
      </c>
      <c r="L869" s="187" t="str">
        <f>IF(ISBLANK('C7'!AO16),"",'C7'!AO16)</f>
        <v/>
      </c>
      <c r="M869" s="77" t="str">
        <f t="shared" si="14"/>
        <v>OK</v>
      </c>
      <c r="N869" s="78"/>
    </row>
    <row r="870" spans="1:14" hidden="1">
      <c r="A870" s="79" t="s">
        <v>2589</v>
      </c>
      <c r="B870" s="185" t="s">
        <v>2128</v>
      </c>
      <c r="C870" s="186" t="s">
        <v>335</v>
      </c>
      <c r="D870" s="188" t="s">
        <v>1265</v>
      </c>
      <c r="E870" s="186" t="s">
        <v>383</v>
      </c>
      <c r="F870" s="186" t="s">
        <v>335</v>
      </c>
      <c r="G870" s="188" t="s">
        <v>927</v>
      </c>
      <c r="H870" s="187" t="str">
        <f>IF(OR(EXACT('C7'!V17,'C7'!W17),EXACT('C7'!Y17,'C7'!Z17),EXACT('C7'!AE17,'C7'!AF17),EXACT('C7'!AK17,'C7'!AL17),AND('C7'!W17='C7'!Z17,'C7'!Z17='C7'!AF17,'C7'!AF17='C7'!AL17,'C7'!W17="X"),OR('C7'!W17="M",'C7'!Z17="M",'C7'!AF17="M",'C7'!AL17="M")),"",SUM('C7'!V17,'C7'!Y17,'C7'!AE17,'C7'!AK17))</f>
        <v/>
      </c>
      <c r="I870" s="187" t="str">
        <f xml:space="preserve"> IF(AND(AND('C7'!W17="X",'C7'!Z17="X",'C7'!AF17="X",'C7'!AL17="X"),SUM('C7'!V17,'C7'!Y17,'C7'!AE17,'C7'!AK17)=0,ISNUMBER('C7'!AN17)),"",IF(OR('C7'!W17="M",'C7'!Z17="M",'C7'!AF17="M",'C7'!AL17="M"),"M",IF(AND('C7'!W17='C7'!Z17,'C7'!Z17='C7'!AF17,'C7'!AF17='C7'!AL17,OR('C7'!W17="W",'C7'!W17="Z",'C7'!W17="X")),UPPER('C7'!W17),"")))</f>
        <v/>
      </c>
      <c r="J870" s="80" t="s">
        <v>383</v>
      </c>
      <c r="K870" s="187" t="str">
        <f>IF(AND(ISBLANK('C7'!AN17),$L$870&lt;&gt;"Z"),"",'C7'!AN17)</f>
        <v/>
      </c>
      <c r="L870" s="187" t="str">
        <f>IF(ISBLANK('C7'!AO17),"",'C7'!AO17)</f>
        <v/>
      </c>
      <c r="M870" s="77" t="str">
        <f t="shared" si="14"/>
        <v>OK</v>
      </c>
      <c r="N870" s="78"/>
    </row>
    <row r="871" spans="1:14" hidden="1">
      <c r="A871" s="79" t="s">
        <v>2589</v>
      </c>
      <c r="B871" s="185" t="s">
        <v>2129</v>
      </c>
      <c r="C871" s="186" t="s">
        <v>335</v>
      </c>
      <c r="D871" s="188" t="s">
        <v>1266</v>
      </c>
      <c r="E871" s="186" t="s">
        <v>383</v>
      </c>
      <c r="F871" s="186" t="s">
        <v>335</v>
      </c>
      <c r="G871" s="188" t="s">
        <v>928</v>
      </c>
      <c r="H871" s="187" t="str">
        <f>IF(OR(EXACT('C7'!V18,'C7'!W18),EXACT('C7'!Y18,'C7'!Z18),EXACT('C7'!AE18,'C7'!AF18),EXACT('C7'!AK18,'C7'!AL18),AND('C7'!W18='C7'!Z18,'C7'!Z18='C7'!AF18,'C7'!AF18='C7'!AL18,'C7'!W18="X"),OR('C7'!W18="M",'C7'!Z18="M",'C7'!AF18="M",'C7'!AL18="M")),"",SUM('C7'!V18,'C7'!Y18,'C7'!AE18,'C7'!AK18))</f>
        <v/>
      </c>
      <c r="I871" s="187" t="str">
        <f xml:space="preserve"> IF(AND(AND('C7'!W18="X",'C7'!Z18="X",'C7'!AF18="X",'C7'!AL18="X"),SUM('C7'!V18,'C7'!Y18,'C7'!AE18,'C7'!AK18)=0,ISNUMBER('C7'!AN18)),"",IF(OR('C7'!W18="M",'C7'!Z18="M",'C7'!AF18="M",'C7'!AL18="M"),"M",IF(AND('C7'!W18='C7'!Z18,'C7'!Z18='C7'!AF18,'C7'!AF18='C7'!AL18,OR('C7'!W18="W",'C7'!W18="Z",'C7'!W18="X")),UPPER('C7'!W18),"")))</f>
        <v/>
      </c>
      <c r="J871" s="80" t="s">
        <v>383</v>
      </c>
      <c r="K871" s="187" t="str">
        <f>IF(AND(ISBLANK('C7'!AN18),$L$871&lt;&gt;"Z"),"",'C7'!AN18)</f>
        <v/>
      </c>
      <c r="L871" s="187" t="str">
        <f>IF(ISBLANK('C7'!AO18),"",'C7'!AO18)</f>
        <v/>
      </c>
      <c r="M871" s="77" t="str">
        <f t="shared" si="14"/>
        <v>OK</v>
      </c>
      <c r="N871" s="78"/>
    </row>
    <row r="872" spans="1:14" hidden="1">
      <c r="A872" s="79" t="s">
        <v>2589</v>
      </c>
      <c r="B872" s="185" t="s">
        <v>2130</v>
      </c>
      <c r="C872" s="186" t="s">
        <v>335</v>
      </c>
      <c r="D872" s="188" t="s">
        <v>2131</v>
      </c>
      <c r="E872" s="186" t="s">
        <v>383</v>
      </c>
      <c r="F872" s="186" t="s">
        <v>335</v>
      </c>
      <c r="G872" s="188" t="s">
        <v>929</v>
      </c>
      <c r="H872" s="187" t="str">
        <f>IF(OR(EXACT('C7'!V19,'C7'!W19),EXACT('C7'!Y19,'C7'!Z19),EXACT('C7'!AE19,'C7'!AF19),EXACT('C7'!AK19,'C7'!AL19),AND('C7'!W19='C7'!Z19,'C7'!Z19='C7'!AF19,'C7'!AF19='C7'!AL19,'C7'!W19="X"),OR('C7'!W19="M",'C7'!Z19="M",'C7'!AF19="M",'C7'!AL19="M")),"",SUM('C7'!V19,'C7'!Y19,'C7'!AE19,'C7'!AK19))</f>
        <v/>
      </c>
      <c r="I872" s="187" t="str">
        <f xml:space="preserve"> IF(AND(AND('C7'!W19="X",'C7'!Z19="X",'C7'!AF19="X",'C7'!AL19="X"),SUM('C7'!V19,'C7'!Y19,'C7'!AE19,'C7'!AK19)=0,ISNUMBER('C7'!AN19)),"",IF(OR('C7'!W19="M",'C7'!Z19="M",'C7'!AF19="M",'C7'!AL19="M"),"M",IF(AND('C7'!W19='C7'!Z19,'C7'!Z19='C7'!AF19,'C7'!AF19='C7'!AL19,OR('C7'!W19="W",'C7'!W19="Z",'C7'!W19="X")),UPPER('C7'!W19),"")))</f>
        <v/>
      </c>
      <c r="J872" s="80" t="s">
        <v>383</v>
      </c>
      <c r="K872" s="187" t="str">
        <f>IF(AND(ISBLANK('C7'!AN19),$L$872&lt;&gt;"Z"),"",'C7'!AN19)</f>
        <v/>
      </c>
      <c r="L872" s="187" t="str">
        <f>IF(ISBLANK('C7'!AO19),"",'C7'!AO19)</f>
        <v/>
      </c>
      <c r="M872" s="77" t="str">
        <f t="shared" si="14"/>
        <v>OK</v>
      </c>
      <c r="N872" s="78"/>
    </row>
    <row r="873" spans="1:14" hidden="1">
      <c r="A873" s="79" t="s">
        <v>2589</v>
      </c>
      <c r="B873" s="185" t="s">
        <v>2132</v>
      </c>
      <c r="C873" s="186" t="s">
        <v>335</v>
      </c>
      <c r="D873" s="188" t="s">
        <v>2133</v>
      </c>
      <c r="E873" s="186" t="s">
        <v>383</v>
      </c>
      <c r="F873" s="186" t="s">
        <v>335</v>
      </c>
      <c r="G873" s="188" t="s">
        <v>415</v>
      </c>
      <c r="H873" s="187" t="str">
        <f>IF(OR(EXACT('C7'!V20,'C7'!W20),EXACT('C7'!Y20,'C7'!Z20),EXACT('C7'!AE20,'C7'!AF20),EXACT('C7'!AK20,'C7'!AL20),AND('C7'!W20='C7'!Z20,'C7'!Z20='C7'!AF20,'C7'!AF20='C7'!AL20,'C7'!W20="X"),OR('C7'!W20="M",'C7'!Z20="M",'C7'!AF20="M",'C7'!AL20="M")),"",SUM('C7'!V20,'C7'!Y20,'C7'!AE20,'C7'!AK20))</f>
        <v/>
      </c>
      <c r="I873" s="187" t="str">
        <f xml:space="preserve"> IF(AND(AND('C7'!W20="X",'C7'!Z20="X",'C7'!AF20="X",'C7'!AL20="X"),SUM('C7'!V20,'C7'!Y20,'C7'!AE20,'C7'!AK20)=0,ISNUMBER('C7'!AN20)),"",IF(OR('C7'!W20="M",'C7'!Z20="M",'C7'!AF20="M",'C7'!AL20="M"),"M",IF(AND('C7'!W20='C7'!Z20,'C7'!Z20='C7'!AF20,'C7'!AF20='C7'!AL20,OR('C7'!W20="W",'C7'!W20="Z",'C7'!W20="X")),UPPER('C7'!W20),"")))</f>
        <v/>
      </c>
      <c r="J873" s="80" t="s">
        <v>383</v>
      </c>
      <c r="K873" s="187" t="str">
        <f>IF(AND(ISBLANK('C7'!AN20),$L$873&lt;&gt;"Z"),"",'C7'!AN20)</f>
        <v/>
      </c>
      <c r="L873" s="187" t="str">
        <f>IF(ISBLANK('C7'!AO20),"",'C7'!AO20)</f>
        <v/>
      </c>
      <c r="M873" s="77" t="str">
        <f t="shared" si="14"/>
        <v>OK</v>
      </c>
      <c r="N873" s="78"/>
    </row>
    <row r="874" spans="1:14" hidden="1">
      <c r="A874" s="79" t="s">
        <v>2589</v>
      </c>
      <c r="B874" s="185" t="s">
        <v>2134</v>
      </c>
      <c r="C874" s="186" t="s">
        <v>335</v>
      </c>
      <c r="D874" s="188" t="s">
        <v>2135</v>
      </c>
      <c r="E874" s="186" t="s">
        <v>383</v>
      </c>
      <c r="F874" s="186" t="s">
        <v>335</v>
      </c>
      <c r="G874" s="188" t="s">
        <v>404</v>
      </c>
      <c r="H874" s="187" t="str">
        <f>IF(OR(EXACT('C7'!V21,'C7'!W21),EXACT('C7'!Y21,'C7'!Z21),EXACT('C7'!AE21,'C7'!AF21),EXACT('C7'!AK21,'C7'!AL21),AND('C7'!W21='C7'!Z21,'C7'!Z21='C7'!AF21,'C7'!AF21='C7'!AL21,'C7'!W21="X"),OR('C7'!W21="M",'C7'!Z21="M",'C7'!AF21="M",'C7'!AL21="M")),"",SUM('C7'!V21,'C7'!Y21,'C7'!AE21,'C7'!AK21))</f>
        <v/>
      </c>
      <c r="I874" s="187" t="str">
        <f xml:space="preserve"> IF(AND(AND('C7'!W21="X",'C7'!Z21="X",'C7'!AF21="X",'C7'!AL21="X"),SUM('C7'!V21,'C7'!Y21,'C7'!AE21,'C7'!AK21)=0,ISNUMBER('C7'!AN21)),"",IF(OR('C7'!W21="M",'C7'!Z21="M",'C7'!AF21="M",'C7'!AL21="M"),"M",IF(AND('C7'!W21='C7'!Z21,'C7'!Z21='C7'!AF21,'C7'!AF21='C7'!AL21,OR('C7'!W21="W",'C7'!W21="Z",'C7'!W21="X")),UPPER('C7'!W21),"")))</f>
        <v/>
      </c>
      <c r="J874" s="80" t="s">
        <v>383</v>
      </c>
      <c r="K874" s="187" t="str">
        <f>IF(AND(ISBLANK('C7'!AN21),$L$874&lt;&gt;"Z"),"",'C7'!AN21)</f>
        <v/>
      </c>
      <c r="L874" s="187" t="str">
        <f>IF(ISBLANK('C7'!AO21),"",'C7'!AO21)</f>
        <v/>
      </c>
      <c r="M874" s="77" t="str">
        <f t="shared" si="14"/>
        <v>OK</v>
      </c>
      <c r="N874" s="78"/>
    </row>
    <row r="875" spans="1:14" hidden="1">
      <c r="A875" s="79" t="s">
        <v>2589</v>
      </c>
      <c r="B875" s="185" t="s">
        <v>2136</v>
      </c>
      <c r="C875" s="186" t="s">
        <v>335</v>
      </c>
      <c r="D875" s="188" t="s">
        <v>2137</v>
      </c>
      <c r="E875" s="186" t="s">
        <v>383</v>
      </c>
      <c r="F875" s="186" t="s">
        <v>335</v>
      </c>
      <c r="G875" s="188" t="s">
        <v>393</v>
      </c>
      <c r="H875" s="187" t="str">
        <f>IF(OR(EXACT('C7'!V22,'C7'!W22),EXACT('C7'!Y22,'C7'!Z22),EXACT('C7'!AE22,'C7'!AF22),EXACT('C7'!AK22,'C7'!AL22),AND('C7'!W22='C7'!Z22,'C7'!Z22='C7'!AF22,'C7'!AF22='C7'!AL22,'C7'!W22="X"),OR('C7'!W22="M",'C7'!Z22="M",'C7'!AF22="M",'C7'!AL22="M")),"",SUM('C7'!V22,'C7'!Y22,'C7'!AE22,'C7'!AK22))</f>
        <v/>
      </c>
      <c r="I875" s="187" t="str">
        <f xml:space="preserve"> IF(AND(AND('C7'!W22="X",'C7'!Z22="X",'C7'!AF22="X",'C7'!AL22="X"),SUM('C7'!V22,'C7'!Y22,'C7'!AE22,'C7'!AK22)=0,ISNUMBER('C7'!AN22)),"",IF(OR('C7'!W22="M",'C7'!Z22="M",'C7'!AF22="M",'C7'!AL22="M"),"M",IF(AND('C7'!W22='C7'!Z22,'C7'!Z22='C7'!AF22,'C7'!AF22='C7'!AL22,OR('C7'!W22="W",'C7'!W22="Z",'C7'!W22="X")),UPPER('C7'!W22),"")))</f>
        <v/>
      </c>
      <c r="J875" s="80" t="s">
        <v>383</v>
      </c>
      <c r="K875" s="187" t="str">
        <f>IF(AND(ISBLANK('C7'!AN22),$L$875&lt;&gt;"Z"),"",'C7'!AN22)</f>
        <v/>
      </c>
      <c r="L875" s="187" t="str">
        <f>IF(ISBLANK('C7'!AO22),"",'C7'!AO22)</f>
        <v/>
      </c>
      <c r="M875" s="77" t="str">
        <f t="shared" si="14"/>
        <v>OK</v>
      </c>
      <c r="N875" s="78"/>
    </row>
    <row r="876" spans="1:14" hidden="1">
      <c r="A876" s="79" t="s">
        <v>2589</v>
      </c>
      <c r="B876" s="185" t="s">
        <v>2138</v>
      </c>
      <c r="C876" s="186" t="s">
        <v>335</v>
      </c>
      <c r="D876" s="188" t="s">
        <v>1276</v>
      </c>
      <c r="E876" s="186" t="s">
        <v>383</v>
      </c>
      <c r="F876" s="186" t="s">
        <v>335</v>
      </c>
      <c r="G876" s="188" t="s">
        <v>458</v>
      </c>
      <c r="H876" s="187" t="str">
        <f>IF(OR(EXACT('C7'!V23,'C7'!W23),EXACT('C7'!Y23,'C7'!Z23),EXACT('C7'!AE23,'C7'!AF23),EXACT('C7'!AK23,'C7'!AL23),AND('C7'!W23='C7'!Z23,'C7'!Z23='C7'!AF23,'C7'!AF23='C7'!AL23,'C7'!W23="X"),OR('C7'!W23="M",'C7'!Z23="M",'C7'!AF23="M",'C7'!AL23="M")),"",SUM('C7'!V23,'C7'!Y23,'C7'!AE23,'C7'!AK23))</f>
        <v/>
      </c>
      <c r="I876" s="187" t="str">
        <f xml:space="preserve"> IF(AND(AND('C7'!W23="X",'C7'!Z23="X",'C7'!AF23="X",'C7'!AL23="X"),SUM('C7'!V23,'C7'!Y23,'C7'!AE23,'C7'!AK23)=0,ISNUMBER('C7'!AN23)),"",IF(OR('C7'!W23="M",'C7'!Z23="M",'C7'!AF23="M",'C7'!AL23="M"),"M",IF(AND('C7'!W23='C7'!Z23,'C7'!Z23='C7'!AF23,'C7'!AF23='C7'!AL23,OR('C7'!W23="W",'C7'!W23="Z",'C7'!W23="X")),UPPER('C7'!W23),"")))</f>
        <v/>
      </c>
      <c r="J876" s="80" t="s">
        <v>383</v>
      </c>
      <c r="K876" s="187" t="str">
        <f>IF(AND(ISBLANK('C7'!AN23),$L$876&lt;&gt;"Z"),"",'C7'!AN23)</f>
        <v/>
      </c>
      <c r="L876" s="187" t="str">
        <f>IF(ISBLANK('C7'!AO23),"",'C7'!AO23)</f>
        <v/>
      </c>
      <c r="M876" s="77" t="str">
        <f t="shared" si="14"/>
        <v>OK</v>
      </c>
      <c r="N876" s="78"/>
    </row>
    <row r="877" spans="1:14" hidden="1">
      <c r="A877" s="79" t="s">
        <v>2589</v>
      </c>
      <c r="B877" s="185" t="s">
        <v>2139</v>
      </c>
      <c r="C877" s="186" t="s">
        <v>335</v>
      </c>
      <c r="D877" s="188" t="s">
        <v>2140</v>
      </c>
      <c r="E877" s="186" t="s">
        <v>383</v>
      </c>
      <c r="F877" s="186" t="s">
        <v>335</v>
      </c>
      <c r="G877" s="188" t="s">
        <v>1175</v>
      </c>
      <c r="H877" s="187" t="str">
        <f>IF(OR(EXACT('C7'!V24,'C7'!W24),EXACT('C7'!Y24,'C7'!Z24),EXACT('C7'!AE24,'C7'!AF24),EXACT('C7'!AK24,'C7'!AL24),AND('C7'!W24='C7'!Z24,'C7'!Z24='C7'!AF24,'C7'!AF24='C7'!AL24,'C7'!W24="X"),OR('C7'!W24="M",'C7'!Z24="M",'C7'!AF24="M",'C7'!AL24="M")),"",SUM('C7'!V24,'C7'!Y24,'C7'!AE24,'C7'!AK24))</f>
        <v/>
      </c>
      <c r="I877" s="187" t="str">
        <f xml:space="preserve"> IF(AND(AND('C7'!W24="X",'C7'!Z24="X",'C7'!AF24="X",'C7'!AL24="X"),SUM('C7'!V24,'C7'!Y24,'C7'!AE24,'C7'!AK24)=0,ISNUMBER('C7'!AN24)),"",IF(OR('C7'!W24="M",'C7'!Z24="M",'C7'!AF24="M",'C7'!AL24="M"),"M",IF(AND('C7'!W24='C7'!Z24,'C7'!Z24='C7'!AF24,'C7'!AF24='C7'!AL24,OR('C7'!W24="W",'C7'!W24="Z",'C7'!W24="X")),UPPER('C7'!W24),"")))</f>
        <v/>
      </c>
      <c r="J877" s="80" t="s">
        <v>383</v>
      </c>
      <c r="K877" s="187" t="str">
        <f>IF(AND(ISBLANK('C7'!AN24),$L$877&lt;&gt;"Z"),"",'C7'!AN24)</f>
        <v/>
      </c>
      <c r="L877" s="187" t="str">
        <f>IF(ISBLANK('C7'!AO24),"",'C7'!AO24)</f>
        <v/>
      </c>
      <c r="M877" s="77" t="str">
        <f t="shared" si="14"/>
        <v>OK</v>
      </c>
      <c r="N877" s="78"/>
    </row>
    <row r="878" spans="1:14" hidden="1">
      <c r="A878" s="79" t="s">
        <v>2589</v>
      </c>
      <c r="B878" s="185" t="s">
        <v>2141</v>
      </c>
      <c r="C878" s="186" t="s">
        <v>335</v>
      </c>
      <c r="D878" s="188" t="s">
        <v>2142</v>
      </c>
      <c r="E878" s="186" t="s">
        <v>383</v>
      </c>
      <c r="F878" s="186" t="s">
        <v>335</v>
      </c>
      <c r="G878" s="188" t="s">
        <v>1176</v>
      </c>
      <c r="H878" s="187" t="str">
        <f>IF(OR(SUMPRODUCT(--('C7'!AN14:'C7'!AN24=""),--('C7'!AO14:'C7'!AO24=""))&gt;0,COUNTIF('C7'!AO14:'C7'!AO24,"M")&gt;0,COUNTIF('C7'!AO14:'C7'!AO24,"X")=11),"",SUM('C7'!AN14:'C7'!AN24))</f>
        <v/>
      </c>
      <c r="I878" s="187" t="str">
        <f>IF(AND(COUNTIF('C7'!AO14:'C7'!AO24,"X")=11,SUM('C7'!AN14:'C7'!AN24)=0,ISNUMBER('C7'!AN25)),"",IF(COUNTIF('C7'!AO14:'C7'!AO24,"M")&gt;0,"M",IF(AND(COUNTIF('C7'!AO14:'C7'!AO24,'C7'!AO14)=11,OR('C7'!AO14="X",'C7'!AO14="W",'C7'!AO14="Z")),UPPER('C7'!AO14),"")))</f>
        <v/>
      </c>
      <c r="J878" s="80" t="s">
        <v>383</v>
      </c>
      <c r="K878" s="187" t="str">
        <f>IF(AND(ISBLANK('C7'!AN25),$L$878&lt;&gt;"Z"),"",'C7'!AN25)</f>
        <v/>
      </c>
      <c r="L878" s="187" t="str">
        <f>IF(ISBLANK('C7'!AO25),"",'C7'!AO25)</f>
        <v/>
      </c>
      <c r="M878" s="77" t="str">
        <f t="shared" si="14"/>
        <v>OK</v>
      </c>
      <c r="N878" s="78"/>
    </row>
    <row r="879" spans="1:14" hidden="1">
      <c r="A879" s="79" t="s">
        <v>2589</v>
      </c>
      <c r="B879" s="185" t="s">
        <v>2143</v>
      </c>
      <c r="C879" s="186" t="s">
        <v>335</v>
      </c>
      <c r="D879" s="188" t="s">
        <v>2144</v>
      </c>
      <c r="E879" s="186" t="s">
        <v>383</v>
      </c>
      <c r="F879" s="186" t="s">
        <v>335</v>
      </c>
      <c r="G879" s="188" t="s">
        <v>1177</v>
      </c>
      <c r="H879" s="187" t="str">
        <f>IF(OR(EXACT('C7'!V26,'C7'!W26),EXACT('C7'!Y26,'C7'!Z26),EXACT('C7'!AE26,'C7'!AF26),EXACT('C7'!AK26,'C7'!AL26),AND('C7'!W26='C7'!Z26,'C7'!Z26='C7'!AF26,'C7'!AF26='C7'!AL26,'C7'!W26="X"),OR('C7'!W26="M",'C7'!Z26="M",'C7'!AF26="M",'C7'!AL26="M")),"",SUM('C7'!V26,'C7'!Y26,'C7'!AE26,'C7'!AK26))</f>
        <v/>
      </c>
      <c r="I879" s="187" t="str">
        <f xml:space="preserve"> IF(AND(AND('C7'!W26="X",'C7'!Z26="X",'C7'!AF26="X",'C7'!AL26="X"),SUM('C7'!V26,'C7'!Y26,'C7'!AE26,'C7'!AK26)=0,ISNUMBER('C7'!AN26)),"",IF(OR('C7'!W26="M",'C7'!Z26="M",'C7'!AF26="M",'C7'!AL26="M"),"M",IF(AND('C7'!W26='C7'!Z26,'C7'!Z26='C7'!AF26,'C7'!AF26='C7'!AL26,OR('C7'!W26="W",'C7'!W26="Z",'C7'!W26="X")),UPPER('C7'!W26),"")))</f>
        <v/>
      </c>
      <c r="J879" s="80" t="s">
        <v>383</v>
      </c>
      <c r="K879" s="187" t="str">
        <f>IF(AND(ISBLANK('C7'!AN26),$L$879&lt;&gt;"Z"),"",'C7'!AN26)</f>
        <v/>
      </c>
      <c r="L879" s="187" t="str">
        <f>IF(ISBLANK('C7'!AO26),"",'C7'!AO26)</f>
        <v/>
      </c>
      <c r="M879" s="77" t="str">
        <f t="shared" si="14"/>
        <v>OK</v>
      </c>
      <c r="N879" s="78"/>
    </row>
    <row r="880" spans="1:14" hidden="1">
      <c r="A880" s="79" t="s">
        <v>2589</v>
      </c>
      <c r="B880" s="185" t="s">
        <v>2145</v>
      </c>
      <c r="C880" s="186" t="s">
        <v>335</v>
      </c>
      <c r="D880" s="188" t="s">
        <v>2146</v>
      </c>
      <c r="E880" s="186" t="s">
        <v>383</v>
      </c>
      <c r="F880" s="186" t="s">
        <v>335</v>
      </c>
      <c r="G880" s="188" t="s">
        <v>1178</v>
      </c>
      <c r="H880" s="187" t="str">
        <f>IF(OR(EXACT('C7'!V27,'C7'!W27),EXACT('C7'!Y27,'C7'!Z27),EXACT('C7'!AE27,'C7'!AF27),EXACT('C7'!AK27,'C7'!AL27),AND('C7'!W27='C7'!Z27,'C7'!Z27='C7'!AF27,'C7'!AF27='C7'!AL27,'C7'!W27="X"),OR('C7'!W27="M",'C7'!Z27="M",'C7'!AF27="M",'C7'!AL27="M")),"",SUM('C7'!V27,'C7'!Y27,'C7'!AE27,'C7'!AK27))</f>
        <v/>
      </c>
      <c r="I880" s="187" t="str">
        <f xml:space="preserve"> IF(AND(AND('C7'!W27="X",'C7'!Z27="X",'C7'!AF27="X",'C7'!AL27="X"),SUM('C7'!V27,'C7'!Y27,'C7'!AE27,'C7'!AK27)=0,ISNUMBER('C7'!AN27)),"",IF(OR('C7'!W27="M",'C7'!Z27="M",'C7'!AF27="M",'C7'!AL27="M"),"M",IF(AND('C7'!W27='C7'!Z27,'C7'!Z27='C7'!AF27,'C7'!AF27='C7'!AL27,OR('C7'!W27="W",'C7'!W27="Z",'C7'!W27="X")),UPPER('C7'!W27),"")))</f>
        <v/>
      </c>
      <c r="J880" s="80" t="s">
        <v>383</v>
      </c>
      <c r="K880" s="187" t="str">
        <f>IF(AND(ISBLANK('C7'!AN27),$L$880&lt;&gt;"Z"),"",'C7'!AN27)</f>
        <v/>
      </c>
      <c r="L880" s="187" t="str">
        <f>IF(ISBLANK('C7'!AO27),"",'C7'!AO27)</f>
        <v/>
      </c>
      <c r="M880" s="77" t="str">
        <f t="shared" si="14"/>
        <v>OK</v>
      </c>
      <c r="N880" s="78"/>
    </row>
    <row r="881" spans="1:14" hidden="1">
      <c r="A881" s="79" t="s">
        <v>2589</v>
      </c>
      <c r="B881" s="185" t="s">
        <v>2147</v>
      </c>
      <c r="C881" s="186" t="s">
        <v>335</v>
      </c>
      <c r="D881" s="188" t="s">
        <v>2148</v>
      </c>
      <c r="E881" s="186" t="s">
        <v>383</v>
      </c>
      <c r="F881" s="186" t="s">
        <v>335</v>
      </c>
      <c r="G881" s="188" t="s">
        <v>1179</v>
      </c>
      <c r="H881" s="187" t="str">
        <f>IF(OR(EXACT('C7'!V28,'C7'!W28),EXACT('C7'!Y28,'C7'!Z28),EXACT('C7'!AE28,'C7'!AF28),EXACT('C7'!AK28,'C7'!AL28),AND('C7'!W28='C7'!Z28,'C7'!Z28='C7'!AF28,'C7'!AF28='C7'!AL28,'C7'!W28="X"),OR('C7'!W28="M",'C7'!Z28="M",'C7'!AF28="M",'C7'!AL28="M")),"",SUM('C7'!V28,'C7'!Y28,'C7'!AE28,'C7'!AK28))</f>
        <v/>
      </c>
      <c r="I881" s="187" t="str">
        <f xml:space="preserve"> IF(AND(AND('C7'!W28="X",'C7'!Z28="X",'C7'!AF28="X",'C7'!AL28="X"),SUM('C7'!V28,'C7'!Y28,'C7'!AE28,'C7'!AK28)=0,ISNUMBER('C7'!AN28)),"",IF(OR('C7'!W28="M",'C7'!Z28="M",'C7'!AF28="M",'C7'!AL28="M"),"M",IF(AND('C7'!W28='C7'!Z28,'C7'!Z28='C7'!AF28,'C7'!AF28='C7'!AL28,OR('C7'!W28="W",'C7'!W28="Z",'C7'!W28="X")),UPPER('C7'!W28),"")))</f>
        <v/>
      </c>
      <c r="J881" s="80" t="s">
        <v>383</v>
      </c>
      <c r="K881" s="187" t="str">
        <f>IF(AND(ISBLANK('C7'!AN28),$L$881&lt;&gt;"Z"),"",'C7'!AN28)</f>
        <v/>
      </c>
      <c r="L881" s="187" t="str">
        <f>IF(ISBLANK('C7'!AO28),"",'C7'!AO28)</f>
        <v/>
      </c>
      <c r="M881" s="77" t="str">
        <f t="shared" ref="M881:M912" si="15">IF(AND(ISNUMBER(H881),ISNUMBER(K881)),IF(OR(ROUND(H881,0)&lt;&gt;ROUND(K881,0),I881&lt;&gt;L881),"Check","OK"),IF(OR(AND(H881&lt;&gt;K881,I881&lt;&gt;"Z",L881&lt;&gt;"Z"),I881&lt;&gt;L881),"Check","OK"))</f>
        <v>OK</v>
      </c>
      <c r="N881" s="78"/>
    </row>
    <row r="882" spans="1:14" hidden="1">
      <c r="A882" s="79" t="s">
        <v>2589</v>
      </c>
      <c r="B882" s="185" t="s">
        <v>2149</v>
      </c>
      <c r="C882" s="186" t="s">
        <v>335</v>
      </c>
      <c r="D882" s="188" t="s">
        <v>2150</v>
      </c>
      <c r="E882" s="186" t="s">
        <v>383</v>
      </c>
      <c r="F882" s="186" t="s">
        <v>335</v>
      </c>
      <c r="G882" s="188" t="s">
        <v>1180</v>
      </c>
      <c r="H882" s="187" t="str">
        <f>IF(OR(EXACT('C7'!V29,'C7'!W29),EXACT('C7'!Y29,'C7'!Z29),EXACT('C7'!AE29,'C7'!AF29),EXACT('C7'!AK29,'C7'!AL29),AND('C7'!W29='C7'!Z29,'C7'!Z29='C7'!AF29,'C7'!AF29='C7'!AL29,'C7'!W29="X"),OR('C7'!W29="M",'C7'!Z29="M",'C7'!AF29="M",'C7'!AL29="M")),"",SUM('C7'!V29,'C7'!Y29,'C7'!AE29,'C7'!AK29))</f>
        <v/>
      </c>
      <c r="I882" s="187" t="str">
        <f xml:space="preserve"> IF(AND(AND('C7'!W29="X",'C7'!Z29="X",'C7'!AF29="X",'C7'!AL29="X"),SUM('C7'!V29,'C7'!Y29,'C7'!AE29,'C7'!AK29)=0,ISNUMBER('C7'!AN29)),"",IF(OR('C7'!W29="M",'C7'!Z29="M",'C7'!AF29="M",'C7'!AL29="M"),"M",IF(AND('C7'!W29='C7'!Z29,'C7'!Z29='C7'!AF29,'C7'!AF29='C7'!AL29,OR('C7'!W29="W",'C7'!W29="Z",'C7'!W29="X")),UPPER('C7'!W29),"")))</f>
        <v/>
      </c>
      <c r="J882" s="80" t="s">
        <v>383</v>
      </c>
      <c r="K882" s="187" t="str">
        <f>IF(AND(ISBLANK('C7'!AN29),$L$882&lt;&gt;"Z"),"",'C7'!AN29)</f>
        <v/>
      </c>
      <c r="L882" s="187" t="str">
        <f>IF(ISBLANK('C7'!AO29),"",'C7'!AO29)</f>
        <v/>
      </c>
      <c r="M882" s="77" t="str">
        <f t="shared" si="15"/>
        <v>OK</v>
      </c>
      <c r="N882" s="78"/>
    </row>
    <row r="883" spans="1:14" hidden="1">
      <c r="A883" s="79" t="s">
        <v>2589</v>
      </c>
      <c r="B883" s="185" t="s">
        <v>2151</v>
      </c>
      <c r="C883" s="186" t="s">
        <v>335</v>
      </c>
      <c r="D883" s="188" t="s">
        <v>2152</v>
      </c>
      <c r="E883" s="186" t="s">
        <v>383</v>
      </c>
      <c r="F883" s="186" t="s">
        <v>335</v>
      </c>
      <c r="G883" s="188" t="s">
        <v>1181</v>
      </c>
      <c r="H883" s="187" t="str">
        <f>IF(OR(EXACT('C7'!V30,'C7'!W30),EXACT('C7'!Y30,'C7'!Z30),EXACT('C7'!AE30,'C7'!AF30),EXACT('C7'!AK30,'C7'!AL30),AND('C7'!W30='C7'!Z30,'C7'!Z30='C7'!AF30,'C7'!AF30='C7'!AL30,'C7'!W30="X"),OR('C7'!W30="M",'C7'!Z30="M",'C7'!AF30="M",'C7'!AL30="M")),"",SUM('C7'!V30,'C7'!Y30,'C7'!AE30,'C7'!AK30))</f>
        <v/>
      </c>
      <c r="I883" s="187" t="str">
        <f xml:space="preserve"> IF(AND(AND('C7'!W30="X",'C7'!Z30="X",'C7'!AF30="X",'C7'!AL30="X"),SUM('C7'!V30,'C7'!Y30,'C7'!AE30,'C7'!AK30)=0,ISNUMBER('C7'!AN30)),"",IF(OR('C7'!W30="M",'C7'!Z30="M",'C7'!AF30="M",'C7'!AL30="M"),"M",IF(AND('C7'!W30='C7'!Z30,'C7'!Z30='C7'!AF30,'C7'!AF30='C7'!AL30,OR('C7'!W30="W",'C7'!W30="Z",'C7'!W30="X")),UPPER('C7'!W30),"")))</f>
        <v/>
      </c>
      <c r="J883" s="80" t="s">
        <v>383</v>
      </c>
      <c r="K883" s="187" t="str">
        <f>IF(AND(ISBLANK('C7'!AN30),$L$883&lt;&gt;"Z"),"",'C7'!AN30)</f>
        <v/>
      </c>
      <c r="L883" s="187" t="str">
        <f>IF(ISBLANK('C7'!AO30),"",'C7'!AO30)</f>
        <v/>
      </c>
      <c r="M883" s="77" t="str">
        <f t="shared" si="15"/>
        <v>OK</v>
      </c>
      <c r="N883" s="78"/>
    </row>
    <row r="884" spans="1:14" hidden="1">
      <c r="A884" s="79" t="s">
        <v>2589</v>
      </c>
      <c r="B884" s="185" t="s">
        <v>2153</v>
      </c>
      <c r="C884" s="186" t="s">
        <v>335</v>
      </c>
      <c r="D884" s="188" t="s">
        <v>2154</v>
      </c>
      <c r="E884" s="186" t="s">
        <v>383</v>
      </c>
      <c r="F884" s="186" t="s">
        <v>335</v>
      </c>
      <c r="G884" s="188" t="s">
        <v>1182</v>
      </c>
      <c r="H884" s="187" t="str">
        <f>IF(OR(EXACT('C7'!V31,'C7'!W31),EXACT('C7'!Y31,'C7'!Z31),EXACT('C7'!AE31,'C7'!AF31),EXACT('C7'!AK31,'C7'!AL31),AND('C7'!W31='C7'!Z31,'C7'!Z31='C7'!AF31,'C7'!AF31='C7'!AL31,'C7'!W31="X"),OR('C7'!W31="M",'C7'!Z31="M",'C7'!AF31="M",'C7'!AL31="M")),"",SUM('C7'!V31,'C7'!Y31,'C7'!AE31,'C7'!AK31))</f>
        <v/>
      </c>
      <c r="I884" s="187" t="str">
        <f xml:space="preserve"> IF(AND(AND('C7'!W31="X",'C7'!Z31="X",'C7'!AF31="X",'C7'!AL31="X"),SUM('C7'!V31,'C7'!Y31,'C7'!AE31,'C7'!AK31)=0,ISNUMBER('C7'!AN31)),"",IF(OR('C7'!W31="M",'C7'!Z31="M",'C7'!AF31="M",'C7'!AL31="M"),"M",IF(AND('C7'!W31='C7'!Z31,'C7'!Z31='C7'!AF31,'C7'!AF31='C7'!AL31,OR('C7'!W31="W",'C7'!W31="Z",'C7'!W31="X")),UPPER('C7'!W31),"")))</f>
        <v/>
      </c>
      <c r="J884" s="80" t="s">
        <v>383</v>
      </c>
      <c r="K884" s="187" t="str">
        <f>IF(AND(ISBLANK('C7'!AN31),$L$884&lt;&gt;"Z"),"",'C7'!AN31)</f>
        <v/>
      </c>
      <c r="L884" s="187" t="str">
        <f>IF(ISBLANK('C7'!AO31),"",'C7'!AO31)</f>
        <v/>
      </c>
      <c r="M884" s="77" t="str">
        <f t="shared" si="15"/>
        <v>OK</v>
      </c>
      <c r="N884" s="78"/>
    </row>
    <row r="885" spans="1:14" hidden="1">
      <c r="A885" s="79" t="s">
        <v>2589</v>
      </c>
      <c r="B885" s="185" t="s">
        <v>2155</v>
      </c>
      <c r="C885" s="186" t="s">
        <v>335</v>
      </c>
      <c r="D885" s="188" t="s">
        <v>2156</v>
      </c>
      <c r="E885" s="186" t="s">
        <v>383</v>
      </c>
      <c r="F885" s="186" t="s">
        <v>335</v>
      </c>
      <c r="G885" s="188" t="s">
        <v>1183</v>
      </c>
      <c r="H885" s="187" t="str">
        <f>IF(OR(EXACT('C7'!V32,'C7'!W32),EXACT('C7'!Y32,'C7'!Z32),EXACT('C7'!AE32,'C7'!AF32),EXACT('C7'!AK32,'C7'!AL32),AND('C7'!W32='C7'!Z32,'C7'!Z32='C7'!AF32,'C7'!AF32='C7'!AL32,'C7'!W32="X"),OR('C7'!W32="M",'C7'!Z32="M",'C7'!AF32="M",'C7'!AL32="M")),"",SUM('C7'!V32,'C7'!Y32,'C7'!AE32,'C7'!AK32))</f>
        <v/>
      </c>
      <c r="I885" s="187" t="str">
        <f xml:space="preserve"> IF(AND(AND('C7'!W32="X",'C7'!Z32="X",'C7'!AF32="X",'C7'!AL32="X"),SUM('C7'!V32,'C7'!Y32,'C7'!AE32,'C7'!AK32)=0,ISNUMBER('C7'!AN32)),"",IF(OR('C7'!W32="M",'C7'!Z32="M",'C7'!AF32="M",'C7'!AL32="M"),"M",IF(AND('C7'!W32='C7'!Z32,'C7'!Z32='C7'!AF32,'C7'!AF32='C7'!AL32,OR('C7'!W32="W",'C7'!W32="Z",'C7'!W32="X")),UPPER('C7'!W32),"")))</f>
        <v/>
      </c>
      <c r="J885" s="80" t="s">
        <v>383</v>
      </c>
      <c r="K885" s="187" t="str">
        <f>IF(AND(ISBLANK('C7'!AN32),$L$885&lt;&gt;"Z"),"",'C7'!AN32)</f>
        <v/>
      </c>
      <c r="L885" s="187" t="str">
        <f>IF(ISBLANK('C7'!AO32),"",'C7'!AO32)</f>
        <v/>
      </c>
      <c r="M885" s="77" t="str">
        <f t="shared" si="15"/>
        <v>OK</v>
      </c>
      <c r="N885" s="78"/>
    </row>
    <row r="886" spans="1:14" hidden="1">
      <c r="A886" s="79" t="s">
        <v>2589</v>
      </c>
      <c r="B886" s="185" t="s">
        <v>2157</v>
      </c>
      <c r="C886" s="186" t="s">
        <v>335</v>
      </c>
      <c r="D886" s="188" t="s">
        <v>2158</v>
      </c>
      <c r="E886" s="186" t="s">
        <v>383</v>
      </c>
      <c r="F886" s="186" t="s">
        <v>335</v>
      </c>
      <c r="G886" s="188" t="s">
        <v>1184</v>
      </c>
      <c r="H886" s="187" t="str">
        <f>IF(OR(EXACT('C7'!V33,'C7'!W33),EXACT('C7'!Y33,'C7'!Z33),EXACT('C7'!AE33,'C7'!AF33),EXACT('C7'!AK33,'C7'!AL33),AND('C7'!W33='C7'!Z33,'C7'!Z33='C7'!AF33,'C7'!AF33='C7'!AL33,'C7'!W33="X"),OR('C7'!W33="M",'C7'!Z33="M",'C7'!AF33="M",'C7'!AL33="M")),"",SUM('C7'!V33,'C7'!Y33,'C7'!AE33,'C7'!AK33))</f>
        <v/>
      </c>
      <c r="I886" s="187" t="str">
        <f xml:space="preserve"> IF(AND(AND('C7'!W33="X",'C7'!Z33="X",'C7'!AF33="X",'C7'!AL33="X"),SUM('C7'!V33,'C7'!Y33,'C7'!AE33,'C7'!AK33)=0,ISNUMBER('C7'!AN33)),"",IF(OR('C7'!W33="M",'C7'!Z33="M",'C7'!AF33="M",'C7'!AL33="M"),"M",IF(AND('C7'!W33='C7'!Z33,'C7'!Z33='C7'!AF33,'C7'!AF33='C7'!AL33,OR('C7'!W33="W",'C7'!W33="Z",'C7'!W33="X")),UPPER('C7'!W33),"")))</f>
        <v/>
      </c>
      <c r="J886" s="80" t="s">
        <v>383</v>
      </c>
      <c r="K886" s="187" t="str">
        <f>IF(AND(ISBLANK('C7'!AN33),$L$886&lt;&gt;"Z"),"",'C7'!AN33)</f>
        <v/>
      </c>
      <c r="L886" s="187" t="str">
        <f>IF(ISBLANK('C7'!AO33),"",'C7'!AO33)</f>
        <v/>
      </c>
      <c r="M886" s="77" t="str">
        <f t="shared" si="15"/>
        <v>OK</v>
      </c>
      <c r="N886" s="78"/>
    </row>
    <row r="887" spans="1:14" hidden="1">
      <c r="A887" s="79" t="s">
        <v>2589</v>
      </c>
      <c r="B887" s="185" t="s">
        <v>2159</v>
      </c>
      <c r="C887" s="186" t="s">
        <v>335</v>
      </c>
      <c r="D887" s="188" t="s">
        <v>2160</v>
      </c>
      <c r="E887" s="186" t="s">
        <v>383</v>
      </c>
      <c r="F887" s="186" t="s">
        <v>335</v>
      </c>
      <c r="G887" s="188" t="s">
        <v>1185</v>
      </c>
      <c r="H887" s="187" t="str">
        <f>IF(OR(EXACT('C7'!V34,'C7'!W34),EXACT('C7'!Y34,'C7'!Z34),EXACT('C7'!AE34,'C7'!AF34),EXACT('C7'!AK34,'C7'!AL34),AND('C7'!W34='C7'!Z34,'C7'!Z34='C7'!AF34,'C7'!AF34='C7'!AL34,'C7'!W34="X"),OR('C7'!W34="M",'C7'!Z34="M",'C7'!AF34="M",'C7'!AL34="M")),"",SUM('C7'!V34,'C7'!Y34,'C7'!AE34,'C7'!AK34))</f>
        <v/>
      </c>
      <c r="I887" s="187" t="str">
        <f xml:space="preserve"> IF(AND(AND('C7'!W34="X",'C7'!Z34="X",'C7'!AF34="X",'C7'!AL34="X"),SUM('C7'!V34,'C7'!Y34,'C7'!AE34,'C7'!AK34)=0,ISNUMBER('C7'!AN34)),"",IF(OR('C7'!W34="M",'C7'!Z34="M",'C7'!AF34="M",'C7'!AL34="M"),"M",IF(AND('C7'!W34='C7'!Z34,'C7'!Z34='C7'!AF34,'C7'!AF34='C7'!AL34,OR('C7'!W34="W",'C7'!W34="Z",'C7'!W34="X")),UPPER('C7'!W34),"")))</f>
        <v/>
      </c>
      <c r="J887" s="80" t="s">
        <v>383</v>
      </c>
      <c r="K887" s="187" t="str">
        <f>IF(AND(ISBLANK('C7'!AN34),$L$887&lt;&gt;"Z"),"",'C7'!AN34)</f>
        <v/>
      </c>
      <c r="L887" s="187" t="str">
        <f>IF(ISBLANK('C7'!AO34),"",'C7'!AO34)</f>
        <v/>
      </c>
      <c r="M887" s="77" t="str">
        <f t="shared" si="15"/>
        <v>OK</v>
      </c>
      <c r="N887" s="78"/>
    </row>
    <row r="888" spans="1:14" hidden="1">
      <c r="A888" s="79" t="s">
        <v>2589</v>
      </c>
      <c r="B888" s="185" t="s">
        <v>2161</v>
      </c>
      <c r="C888" s="186" t="s">
        <v>335</v>
      </c>
      <c r="D888" s="188" t="s">
        <v>2162</v>
      </c>
      <c r="E888" s="186" t="s">
        <v>383</v>
      </c>
      <c r="F888" s="186" t="s">
        <v>335</v>
      </c>
      <c r="G888" s="188" t="s">
        <v>1186</v>
      </c>
      <c r="H888" s="187" t="str">
        <f>IF(OR(EXACT('C7'!V35,'C7'!W35),EXACT('C7'!Y35,'C7'!Z35),EXACT('C7'!AE35,'C7'!AF35),EXACT('C7'!AK35,'C7'!AL35),AND('C7'!W35='C7'!Z35,'C7'!Z35='C7'!AF35,'C7'!AF35='C7'!AL35,'C7'!W35="X"),OR('C7'!W35="M",'C7'!Z35="M",'C7'!AF35="M",'C7'!AL35="M")),"",SUM('C7'!V35,'C7'!Y35,'C7'!AE35,'C7'!AK35))</f>
        <v/>
      </c>
      <c r="I888" s="187" t="str">
        <f xml:space="preserve"> IF(AND(AND('C7'!W35="X",'C7'!Z35="X",'C7'!AF35="X",'C7'!AL35="X"),SUM('C7'!V35,'C7'!Y35,'C7'!AE35,'C7'!AK35)=0,ISNUMBER('C7'!AN35)),"",IF(OR('C7'!W35="M",'C7'!Z35="M",'C7'!AF35="M",'C7'!AL35="M"),"M",IF(AND('C7'!W35='C7'!Z35,'C7'!Z35='C7'!AF35,'C7'!AF35='C7'!AL35,OR('C7'!W35="W",'C7'!W35="Z",'C7'!W35="X")),UPPER('C7'!W35),"")))</f>
        <v/>
      </c>
      <c r="J888" s="80" t="s">
        <v>383</v>
      </c>
      <c r="K888" s="187" t="str">
        <f>IF(AND(ISBLANK('C7'!AN35),$L$888&lt;&gt;"Z"),"",'C7'!AN35)</f>
        <v/>
      </c>
      <c r="L888" s="187" t="str">
        <f>IF(ISBLANK('C7'!AO35),"",'C7'!AO35)</f>
        <v/>
      </c>
      <c r="M888" s="77" t="str">
        <f t="shared" si="15"/>
        <v>OK</v>
      </c>
      <c r="N888" s="78"/>
    </row>
    <row r="889" spans="1:14" hidden="1">
      <c r="A889" s="79" t="s">
        <v>2589</v>
      </c>
      <c r="B889" s="185" t="s">
        <v>2163</v>
      </c>
      <c r="C889" s="186" t="s">
        <v>335</v>
      </c>
      <c r="D889" s="188" t="s">
        <v>2164</v>
      </c>
      <c r="E889" s="186" t="s">
        <v>383</v>
      </c>
      <c r="F889" s="186" t="s">
        <v>335</v>
      </c>
      <c r="G889" s="188" t="s">
        <v>1187</v>
      </c>
      <c r="H889" s="187" t="str">
        <f>IF(OR(EXACT('C7'!V36,'C7'!W36),EXACT('C7'!Y36,'C7'!Z36),EXACT('C7'!AE36,'C7'!AF36),EXACT('C7'!AK36,'C7'!AL36),AND('C7'!W36='C7'!Z36,'C7'!Z36='C7'!AF36,'C7'!AF36='C7'!AL36,'C7'!W36="X"),OR('C7'!W36="M",'C7'!Z36="M",'C7'!AF36="M",'C7'!AL36="M")),"",SUM('C7'!V36,'C7'!Y36,'C7'!AE36,'C7'!AK36))</f>
        <v/>
      </c>
      <c r="I889" s="187" t="str">
        <f xml:space="preserve"> IF(AND(AND('C7'!W36="X",'C7'!Z36="X",'C7'!AF36="X",'C7'!AL36="X"),SUM('C7'!V36,'C7'!Y36,'C7'!AE36,'C7'!AK36)=0,ISNUMBER('C7'!AN36)),"",IF(OR('C7'!W36="M",'C7'!Z36="M",'C7'!AF36="M",'C7'!AL36="M"),"M",IF(AND('C7'!W36='C7'!Z36,'C7'!Z36='C7'!AF36,'C7'!AF36='C7'!AL36,OR('C7'!W36="W",'C7'!W36="Z",'C7'!W36="X")),UPPER('C7'!W36),"")))</f>
        <v/>
      </c>
      <c r="J889" s="80" t="s">
        <v>383</v>
      </c>
      <c r="K889" s="187" t="str">
        <f>IF(AND(ISBLANK('C7'!AN36),$L$889&lt;&gt;"Z"),"",'C7'!AN36)</f>
        <v/>
      </c>
      <c r="L889" s="187" t="str">
        <f>IF(ISBLANK('C7'!AO36),"",'C7'!AO36)</f>
        <v/>
      </c>
      <c r="M889" s="77" t="str">
        <f t="shared" si="15"/>
        <v>OK</v>
      </c>
      <c r="N889" s="78"/>
    </row>
    <row r="890" spans="1:14" hidden="1">
      <c r="A890" s="79" t="s">
        <v>2589</v>
      </c>
      <c r="B890" s="185" t="s">
        <v>2165</v>
      </c>
      <c r="C890" s="186" t="s">
        <v>335</v>
      </c>
      <c r="D890" s="188" t="s">
        <v>2166</v>
      </c>
      <c r="E890" s="186" t="s">
        <v>383</v>
      </c>
      <c r="F890" s="186" t="s">
        <v>335</v>
      </c>
      <c r="G890" s="188" t="s">
        <v>1188</v>
      </c>
      <c r="H890" s="187" t="str">
        <f>IF(OR(SUMPRODUCT(--('C7'!AN26:'C7'!AN36=""),--('C7'!AO26:'C7'!AO36=""))&gt;0,COUNTIF('C7'!AO26:'C7'!AO36,"M")&gt;0,COUNTIF('C7'!AO26:'C7'!AO36,"X")=11),"",SUM('C7'!AN26:'C7'!AN36))</f>
        <v/>
      </c>
      <c r="I890" s="187" t="str">
        <f>IF(AND(COUNTIF('C7'!AO26:'C7'!AO36,"X")=11,SUM('C7'!AN26:'C7'!AN36)=0,ISNUMBER('C7'!AN37)),"",IF(COUNTIF('C7'!AO26:'C7'!AO36,"M")&gt;0,"M",IF(AND(COUNTIF('C7'!AO26:'C7'!AO36,'C7'!AO26)=11,OR('C7'!AO26="X",'C7'!AO26="W",'C7'!AO26="Z")),UPPER('C7'!AO26),"")))</f>
        <v/>
      </c>
      <c r="J890" s="80" t="s">
        <v>383</v>
      </c>
      <c r="K890" s="187" t="str">
        <f>IF(AND(ISBLANK('C7'!AN37),$L$890&lt;&gt;"Z"),"",'C7'!AN37)</f>
        <v/>
      </c>
      <c r="L890" s="187" t="str">
        <f>IF(ISBLANK('C7'!AO37),"",'C7'!AO37)</f>
        <v/>
      </c>
      <c r="M890" s="77" t="str">
        <f t="shared" si="15"/>
        <v>OK</v>
      </c>
      <c r="N890" s="78"/>
    </row>
    <row r="891" spans="1:14" hidden="1">
      <c r="A891" s="79" t="s">
        <v>2589</v>
      </c>
      <c r="B891" s="185" t="s">
        <v>2167</v>
      </c>
      <c r="C891" s="186" t="s">
        <v>335</v>
      </c>
      <c r="D891" s="188" t="s">
        <v>2168</v>
      </c>
      <c r="E891" s="186" t="s">
        <v>383</v>
      </c>
      <c r="F891" s="186" t="s">
        <v>335</v>
      </c>
      <c r="G891" s="188" t="s">
        <v>1189</v>
      </c>
      <c r="H891" s="187" t="str">
        <f>IF(OR(AND('C7'!AN14="",'C7'!AO14=""),AND('C7'!AN26="",'C7'!AO26=""),AND('C7'!AO14="X",'C7'!AO26="X"),OR('C7'!AO14="M",'C7'!AO26="M")),"",SUM('C7'!AN14,'C7'!AN26))</f>
        <v/>
      </c>
      <c r="I891" s="187" t="str">
        <f>IF(AND(AND('C7'!AO14="X",'C7'!AO26="X"),SUM('C7'!AN14,'C7'!AN26)=0,ISNUMBER('C7'!AN38)),"",IF(OR('C7'!AO14="M",'C7'!AO26="M"),"M",IF(AND('C7'!AO14='C7'!AO26,OR('C7'!AO14="X",'C7'!AO14="W",'C7'!AO14="Z")),UPPER('C7'!AO14),"")))</f>
        <v/>
      </c>
      <c r="J891" s="80" t="s">
        <v>383</v>
      </c>
      <c r="K891" s="187" t="str">
        <f>IF(AND(ISBLANK('C7'!AN38),$L$891&lt;&gt;"Z"),"",'C7'!AN38)</f>
        <v/>
      </c>
      <c r="L891" s="187" t="str">
        <f>IF(ISBLANK('C7'!AO38),"",'C7'!AO38)</f>
        <v/>
      </c>
      <c r="M891" s="77" t="str">
        <f t="shared" si="15"/>
        <v>OK</v>
      </c>
      <c r="N891" s="78"/>
    </row>
    <row r="892" spans="1:14" hidden="1">
      <c r="A892" s="79" t="s">
        <v>2589</v>
      </c>
      <c r="B892" s="185" t="s">
        <v>2169</v>
      </c>
      <c r="C892" s="186" t="s">
        <v>335</v>
      </c>
      <c r="D892" s="188" t="s">
        <v>2170</v>
      </c>
      <c r="E892" s="186" t="s">
        <v>383</v>
      </c>
      <c r="F892" s="186" t="s">
        <v>335</v>
      </c>
      <c r="G892" s="188" t="s">
        <v>1190</v>
      </c>
      <c r="H892" s="187" t="str">
        <f>IF(OR(AND('C7'!AN15="",'C7'!AO15=""),AND('C7'!AN27="",'C7'!AO27=""),AND('C7'!AO15="X",'C7'!AO27="X"),OR('C7'!AO15="M",'C7'!AO27="M")),"",SUM('C7'!AN15,'C7'!AN27))</f>
        <v/>
      </c>
      <c r="I892" s="187" t="str">
        <f>IF(AND(AND('C7'!AO15="X",'C7'!AO27="X"),SUM('C7'!AN15,'C7'!AN27)=0,ISNUMBER('C7'!AN39)),"",IF(OR('C7'!AO15="M",'C7'!AO27="M"),"M",IF(AND('C7'!AO15='C7'!AO27,OR('C7'!AO15="X",'C7'!AO15="W",'C7'!AO15="Z")),UPPER('C7'!AO15),"")))</f>
        <v/>
      </c>
      <c r="J892" s="80" t="s">
        <v>383</v>
      </c>
      <c r="K892" s="187" t="str">
        <f>IF(AND(ISBLANK('C7'!AN39),$L$892&lt;&gt;"Z"),"",'C7'!AN39)</f>
        <v/>
      </c>
      <c r="L892" s="187" t="str">
        <f>IF(ISBLANK('C7'!AO39),"",'C7'!AO39)</f>
        <v/>
      </c>
      <c r="M892" s="77" t="str">
        <f t="shared" si="15"/>
        <v>OK</v>
      </c>
      <c r="N892" s="78"/>
    </row>
    <row r="893" spans="1:14" hidden="1">
      <c r="A893" s="79" t="s">
        <v>2589</v>
      </c>
      <c r="B893" s="185" t="s">
        <v>2171</v>
      </c>
      <c r="C893" s="186" t="s">
        <v>335</v>
      </c>
      <c r="D893" s="188" t="s">
        <v>2172</v>
      </c>
      <c r="E893" s="186" t="s">
        <v>383</v>
      </c>
      <c r="F893" s="186" t="s">
        <v>335</v>
      </c>
      <c r="G893" s="188" t="s">
        <v>1191</v>
      </c>
      <c r="H893" s="187" t="str">
        <f>IF(OR(AND('C7'!AN16="",'C7'!AO16=""),AND('C7'!AN28="",'C7'!AO28=""),AND('C7'!AO16="X",'C7'!AO28="X"),OR('C7'!AO16="M",'C7'!AO28="M")),"",SUM('C7'!AN16,'C7'!AN28))</f>
        <v/>
      </c>
      <c r="I893" s="187" t="str">
        <f>IF(AND(AND('C7'!AO16="X",'C7'!AO28="X"),SUM('C7'!AN16,'C7'!AN28)=0,ISNUMBER('C7'!AN40)),"",IF(OR('C7'!AO16="M",'C7'!AO28="M"),"M",IF(AND('C7'!AO16='C7'!AO28,OR('C7'!AO16="X",'C7'!AO16="W",'C7'!AO16="Z")),UPPER('C7'!AO16),"")))</f>
        <v/>
      </c>
      <c r="J893" s="80" t="s">
        <v>383</v>
      </c>
      <c r="K893" s="187" t="str">
        <f>IF(AND(ISBLANK('C7'!AN40),$L$893&lt;&gt;"Z"),"",'C7'!AN40)</f>
        <v/>
      </c>
      <c r="L893" s="187" t="str">
        <f>IF(ISBLANK('C7'!AO40),"",'C7'!AO40)</f>
        <v/>
      </c>
      <c r="M893" s="77" t="str">
        <f t="shared" si="15"/>
        <v>OK</v>
      </c>
      <c r="N893" s="78"/>
    </row>
    <row r="894" spans="1:14" hidden="1">
      <c r="A894" s="79" t="s">
        <v>2589</v>
      </c>
      <c r="B894" s="185" t="s">
        <v>2173</v>
      </c>
      <c r="C894" s="186" t="s">
        <v>335</v>
      </c>
      <c r="D894" s="188" t="s">
        <v>2174</v>
      </c>
      <c r="E894" s="186" t="s">
        <v>383</v>
      </c>
      <c r="F894" s="186" t="s">
        <v>335</v>
      </c>
      <c r="G894" s="188" t="s">
        <v>1192</v>
      </c>
      <c r="H894" s="187" t="str">
        <f>IF(OR(AND('C7'!AN17="",'C7'!AO17=""),AND('C7'!AN29="",'C7'!AO29=""),AND('C7'!AO17="X",'C7'!AO29="X"),OR('C7'!AO17="M",'C7'!AO29="M")),"",SUM('C7'!AN17,'C7'!AN29))</f>
        <v/>
      </c>
      <c r="I894" s="187" t="str">
        <f>IF(AND(AND('C7'!AO17="X",'C7'!AO29="X"),SUM('C7'!AN17,'C7'!AN29)=0,ISNUMBER('C7'!AN41)),"",IF(OR('C7'!AO17="M",'C7'!AO29="M"),"M",IF(AND('C7'!AO17='C7'!AO29,OR('C7'!AO17="X",'C7'!AO17="W",'C7'!AO17="Z")),UPPER('C7'!AO17),"")))</f>
        <v/>
      </c>
      <c r="J894" s="80" t="s">
        <v>383</v>
      </c>
      <c r="K894" s="187" t="str">
        <f>IF(AND(ISBLANK('C7'!AN41),$L$894&lt;&gt;"Z"),"",'C7'!AN41)</f>
        <v/>
      </c>
      <c r="L894" s="187" t="str">
        <f>IF(ISBLANK('C7'!AO41),"",'C7'!AO41)</f>
        <v/>
      </c>
      <c r="M894" s="77" t="str">
        <f t="shared" si="15"/>
        <v>OK</v>
      </c>
      <c r="N894" s="78"/>
    </row>
    <row r="895" spans="1:14" hidden="1">
      <c r="A895" s="79" t="s">
        <v>2589</v>
      </c>
      <c r="B895" s="185" t="s">
        <v>2175</v>
      </c>
      <c r="C895" s="186" t="s">
        <v>335</v>
      </c>
      <c r="D895" s="188" t="s">
        <v>2176</v>
      </c>
      <c r="E895" s="186" t="s">
        <v>383</v>
      </c>
      <c r="F895" s="186" t="s">
        <v>335</v>
      </c>
      <c r="G895" s="188" t="s">
        <v>1193</v>
      </c>
      <c r="H895" s="187" t="str">
        <f>IF(OR(AND('C7'!AN18="",'C7'!AO18=""),AND('C7'!AN30="",'C7'!AO30=""),AND('C7'!AO18="X",'C7'!AO30="X"),OR('C7'!AO18="M",'C7'!AO30="M")),"",SUM('C7'!AN18,'C7'!AN30))</f>
        <v/>
      </c>
      <c r="I895" s="187" t="str">
        <f>IF(AND(AND('C7'!AO18="X",'C7'!AO30="X"),SUM('C7'!AN18,'C7'!AN30)=0,ISNUMBER('C7'!AN42)),"",IF(OR('C7'!AO18="M",'C7'!AO30="M"),"M",IF(AND('C7'!AO18='C7'!AO30,OR('C7'!AO18="X",'C7'!AO18="W",'C7'!AO18="Z")),UPPER('C7'!AO18),"")))</f>
        <v/>
      </c>
      <c r="J895" s="80" t="s">
        <v>383</v>
      </c>
      <c r="K895" s="187" t="str">
        <f>IF(AND(ISBLANK('C7'!AN42),$L$895&lt;&gt;"Z"),"",'C7'!AN42)</f>
        <v/>
      </c>
      <c r="L895" s="187" t="str">
        <f>IF(ISBLANK('C7'!AO42),"",'C7'!AO42)</f>
        <v/>
      </c>
      <c r="M895" s="77" t="str">
        <f t="shared" si="15"/>
        <v>OK</v>
      </c>
      <c r="N895" s="78"/>
    </row>
    <row r="896" spans="1:14" hidden="1">
      <c r="A896" s="79" t="s">
        <v>2589</v>
      </c>
      <c r="B896" s="185" t="s">
        <v>2177</v>
      </c>
      <c r="C896" s="186" t="s">
        <v>335</v>
      </c>
      <c r="D896" s="188" t="s">
        <v>2178</v>
      </c>
      <c r="E896" s="186" t="s">
        <v>383</v>
      </c>
      <c r="F896" s="186" t="s">
        <v>335</v>
      </c>
      <c r="G896" s="188" t="s">
        <v>1194</v>
      </c>
      <c r="H896" s="187" t="str">
        <f>IF(OR(AND('C7'!AN19="",'C7'!AO19=""),AND('C7'!AN31="",'C7'!AO31=""),AND('C7'!AO19="X",'C7'!AO31="X"),OR('C7'!AO19="M",'C7'!AO31="M")),"",SUM('C7'!AN19,'C7'!AN31))</f>
        <v/>
      </c>
      <c r="I896" s="187" t="str">
        <f>IF(AND(AND('C7'!AO19="X",'C7'!AO31="X"),SUM('C7'!AN19,'C7'!AN31)=0,ISNUMBER('C7'!AN43)),"",IF(OR('C7'!AO19="M",'C7'!AO31="M"),"M",IF(AND('C7'!AO19='C7'!AO31,OR('C7'!AO19="X",'C7'!AO19="W",'C7'!AO19="Z")),UPPER('C7'!AO19),"")))</f>
        <v/>
      </c>
      <c r="J896" s="80" t="s">
        <v>383</v>
      </c>
      <c r="K896" s="187" t="str">
        <f>IF(AND(ISBLANK('C7'!AN43),$L$896&lt;&gt;"Z"),"",'C7'!AN43)</f>
        <v/>
      </c>
      <c r="L896" s="187" t="str">
        <f>IF(ISBLANK('C7'!AO43),"",'C7'!AO43)</f>
        <v/>
      </c>
      <c r="M896" s="77" t="str">
        <f t="shared" si="15"/>
        <v>OK</v>
      </c>
      <c r="N896" s="78"/>
    </row>
    <row r="897" spans="1:14" hidden="1">
      <c r="A897" s="79" t="s">
        <v>2589</v>
      </c>
      <c r="B897" s="185" t="s">
        <v>2179</v>
      </c>
      <c r="C897" s="186" t="s">
        <v>335</v>
      </c>
      <c r="D897" s="188" t="s">
        <v>2180</v>
      </c>
      <c r="E897" s="186" t="s">
        <v>383</v>
      </c>
      <c r="F897" s="186" t="s">
        <v>335</v>
      </c>
      <c r="G897" s="188" t="s">
        <v>1195</v>
      </c>
      <c r="H897" s="187" t="str">
        <f>IF(OR(AND('C7'!AN20="",'C7'!AO20=""),AND('C7'!AN32="",'C7'!AO32=""),AND('C7'!AO20="X",'C7'!AO32="X"),OR('C7'!AO20="M",'C7'!AO32="M")),"",SUM('C7'!AN20,'C7'!AN32))</f>
        <v/>
      </c>
      <c r="I897" s="187" t="str">
        <f>IF(AND(AND('C7'!AO20="X",'C7'!AO32="X"),SUM('C7'!AN20,'C7'!AN32)=0,ISNUMBER('C7'!AN44)),"",IF(OR('C7'!AO20="M",'C7'!AO32="M"),"M",IF(AND('C7'!AO20='C7'!AO32,OR('C7'!AO20="X",'C7'!AO20="W",'C7'!AO20="Z")),UPPER('C7'!AO20),"")))</f>
        <v/>
      </c>
      <c r="J897" s="80" t="s">
        <v>383</v>
      </c>
      <c r="K897" s="187" t="str">
        <f>IF(AND(ISBLANK('C7'!AN44),$L$897&lt;&gt;"Z"),"",'C7'!AN44)</f>
        <v/>
      </c>
      <c r="L897" s="187" t="str">
        <f>IF(ISBLANK('C7'!AO44),"",'C7'!AO44)</f>
        <v/>
      </c>
      <c r="M897" s="77" t="str">
        <f t="shared" si="15"/>
        <v>OK</v>
      </c>
      <c r="N897" s="78"/>
    </row>
    <row r="898" spans="1:14" hidden="1">
      <c r="A898" s="79" t="s">
        <v>2589</v>
      </c>
      <c r="B898" s="185" t="s">
        <v>2181</v>
      </c>
      <c r="C898" s="186" t="s">
        <v>335</v>
      </c>
      <c r="D898" s="188" t="s">
        <v>2182</v>
      </c>
      <c r="E898" s="186" t="s">
        <v>383</v>
      </c>
      <c r="F898" s="186" t="s">
        <v>335</v>
      </c>
      <c r="G898" s="188" t="s">
        <v>1196</v>
      </c>
      <c r="H898" s="187" t="str">
        <f>IF(OR(AND('C7'!AN21="",'C7'!AO21=""),AND('C7'!AN33="",'C7'!AO33=""),AND('C7'!AO21="X",'C7'!AO33="X"),OR('C7'!AO21="M",'C7'!AO33="M")),"",SUM('C7'!AN21,'C7'!AN33))</f>
        <v/>
      </c>
      <c r="I898" s="187" t="str">
        <f>IF(AND(AND('C7'!AO21="X",'C7'!AO33="X"),SUM('C7'!AN21,'C7'!AN33)=0,ISNUMBER('C7'!AN45)),"",IF(OR('C7'!AO21="M",'C7'!AO33="M"),"M",IF(AND('C7'!AO21='C7'!AO33,OR('C7'!AO21="X",'C7'!AO21="W",'C7'!AO21="Z")),UPPER('C7'!AO21),"")))</f>
        <v/>
      </c>
      <c r="J898" s="80" t="s">
        <v>383</v>
      </c>
      <c r="K898" s="187" t="str">
        <f>IF(AND(ISBLANK('C7'!AN45),$L$898&lt;&gt;"Z"),"",'C7'!AN45)</f>
        <v/>
      </c>
      <c r="L898" s="187" t="str">
        <f>IF(ISBLANK('C7'!AO45),"",'C7'!AO45)</f>
        <v/>
      </c>
      <c r="M898" s="77" t="str">
        <f t="shared" si="15"/>
        <v>OK</v>
      </c>
      <c r="N898" s="78"/>
    </row>
    <row r="899" spans="1:14" hidden="1">
      <c r="A899" s="79" t="s">
        <v>2589</v>
      </c>
      <c r="B899" s="185" t="s">
        <v>2183</v>
      </c>
      <c r="C899" s="186" t="s">
        <v>335</v>
      </c>
      <c r="D899" s="188" t="s">
        <v>2184</v>
      </c>
      <c r="E899" s="186" t="s">
        <v>383</v>
      </c>
      <c r="F899" s="186" t="s">
        <v>335</v>
      </c>
      <c r="G899" s="188" t="s">
        <v>1197</v>
      </c>
      <c r="H899" s="187" t="str">
        <f>IF(OR(AND('C7'!AN22="",'C7'!AO22=""),AND('C7'!AN34="",'C7'!AO34=""),AND('C7'!AO22="X",'C7'!AO34="X"),OR('C7'!AO22="M",'C7'!AO34="M")),"",SUM('C7'!AN22,'C7'!AN34))</f>
        <v/>
      </c>
      <c r="I899" s="187" t="str">
        <f>IF(AND(AND('C7'!AO22="X",'C7'!AO34="X"),SUM('C7'!AN22,'C7'!AN34)=0,ISNUMBER('C7'!AN46)),"",IF(OR('C7'!AO22="M",'C7'!AO34="M"),"M",IF(AND('C7'!AO22='C7'!AO34,OR('C7'!AO22="X",'C7'!AO22="W",'C7'!AO22="Z")),UPPER('C7'!AO22),"")))</f>
        <v/>
      </c>
      <c r="J899" s="80" t="s">
        <v>383</v>
      </c>
      <c r="K899" s="187" t="str">
        <f>IF(AND(ISBLANK('C7'!AN46),$L$899&lt;&gt;"Z"),"",'C7'!AN46)</f>
        <v/>
      </c>
      <c r="L899" s="187" t="str">
        <f>IF(ISBLANK('C7'!AO46),"",'C7'!AO46)</f>
        <v/>
      </c>
      <c r="M899" s="77" t="str">
        <f t="shared" si="15"/>
        <v>OK</v>
      </c>
      <c r="N899" s="78"/>
    </row>
    <row r="900" spans="1:14" hidden="1">
      <c r="A900" s="79" t="s">
        <v>2589</v>
      </c>
      <c r="B900" s="185" t="s">
        <v>2185</v>
      </c>
      <c r="C900" s="186" t="s">
        <v>335</v>
      </c>
      <c r="D900" s="188" t="s">
        <v>2186</v>
      </c>
      <c r="E900" s="186" t="s">
        <v>383</v>
      </c>
      <c r="F900" s="186" t="s">
        <v>335</v>
      </c>
      <c r="G900" s="188" t="s">
        <v>1198</v>
      </c>
      <c r="H900" s="187" t="str">
        <f>IF(OR(AND('C7'!AN23="",'C7'!AO23=""),AND('C7'!AN35="",'C7'!AO35=""),AND('C7'!AO23="X",'C7'!AO35="X"),OR('C7'!AO23="M",'C7'!AO35="M")),"",SUM('C7'!AN23,'C7'!AN35))</f>
        <v/>
      </c>
      <c r="I900" s="187" t="str">
        <f>IF(AND(AND('C7'!AO23="X",'C7'!AO35="X"),SUM('C7'!AN23,'C7'!AN35)=0,ISNUMBER('C7'!AN47)),"",IF(OR('C7'!AO23="M",'C7'!AO35="M"),"M",IF(AND('C7'!AO23='C7'!AO35,OR('C7'!AO23="X",'C7'!AO23="W",'C7'!AO23="Z")),UPPER('C7'!AO23),"")))</f>
        <v/>
      </c>
      <c r="J900" s="80" t="s">
        <v>383</v>
      </c>
      <c r="K900" s="187" t="str">
        <f>IF(AND(ISBLANK('C7'!AN47),$L$900&lt;&gt;"Z"),"",'C7'!AN47)</f>
        <v/>
      </c>
      <c r="L900" s="187" t="str">
        <f>IF(ISBLANK('C7'!AO47),"",'C7'!AO47)</f>
        <v/>
      </c>
      <c r="M900" s="77" t="str">
        <f t="shared" si="15"/>
        <v>OK</v>
      </c>
      <c r="N900" s="78"/>
    </row>
    <row r="901" spans="1:14" hidden="1">
      <c r="A901" s="79" t="s">
        <v>2589</v>
      </c>
      <c r="B901" s="185" t="s">
        <v>2187</v>
      </c>
      <c r="C901" s="186" t="s">
        <v>335</v>
      </c>
      <c r="D901" s="188" t="s">
        <v>2188</v>
      </c>
      <c r="E901" s="186" t="s">
        <v>383</v>
      </c>
      <c r="F901" s="186" t="s">
        <v>335</v>
      </c>
      <c r="G901" s="188" t="s">
        <v>1199</v>
      </c>
      <c r="H901" s="187" t="str">
        <f>IF(OR(AND('C7'!AN24="",'C7'!AO24=""),AND('C7'!AN36="",'C7'!AO36=""),AND('C7'!AO24="X",'C7'!AO36="X"),OR('C7'!AO24="M",'C7'!AO36="M")),"",SUM('C7'!AN24,'C7'!AN36))</f>
        <v/>
      </c>
      <c r="I901" s="187" t="str">
        <f>IF(AND(AND('C7'!AO24="X",'C7'!AO36="X"),SUM('C7'!AN24,'C7'!AN36)=0,ISNUMBER('C7'!AN48)),"",IF(OR('C7'!AO24="M",'C7'!AO36="M"),"M",IF(AND('C7'!AO24='C7'!AO36,OR('C7'!AO24="X",'C7'!AO24="W",'C7'!AO24="Z")),UPPER('C7'!AO24),"")))</f>
        <v/>
      </c>
      <c r="J901" s="80" t="s">
        <v>383</v>
      </c>
      <c r="K901" s="187" t="str">
        <f>IF(AND(ISBLANK('C7'!AN48),$L$901&lt;&gt;"Z"),"",'C7'!AN48)</f>
        <v/>
      </c>
      <c r="L901" s="187" t="str">
        <f>IF(ISBLANK('C7'!AO48),"",'C7'!AO48)</f>
        <v/>
      </c>
      <c r="M901" s="77" t="str">
        <f t="shared" si="15"/>
        <v>OK</v>
      </c>
      <c r="N901" s="78"/>
    </row>
    <row r="902" spans="1:14" hidden="1">
      <c r="A902" s="79" t="s">
        <v>2589</v>
      </c>
      <c r="B902" s="185" t="s">
        <v>2189</v>
      </c>
      <c r="C902" s="186" t="s">
        <v>335</v>
      </c>
      <c r="D902" s="188" t="s">
        <v>2190</v>
      </c>
      <c r="E902" s="186" t="s">
        <v>383</v>
      </c>
      <c r="F902" s="186" t="s">
        <v>335</v>
      </c>
      <c r="G902" s="188" t="s">
        <v>1200</v>
      </c>
      <c r="H902" s="187" t="str">
        <f>IF(OR(AND('C7'!AN25="",'C7'!AO25=""),AND('C7'!AN37="",'C7'!AO37=""),AND('C7'!AO25="X",'C7'!AO37="X"),OR('C7'!AO25="M",'C7'!AO37="M")),"",SUM('C7'!AN25,'C7'!AN37))</f>
        <v/>
      </c>
      <c r="I902" s="187" t="str">
        <f>IF(AND(AND('C7'!AO25="X",'C7'!AO37="X"),SUM('C7'!AN25,'C7'!AN37)=0,ISNUMBER('C7'!AN49)),"",IF(OR('C7'!AO25="M",'C7'!AO37="M"),"M",IF(AND('C7'!AO25='C7'!AO37,OR('C7'!AO25="X",'C7'!AO25="W",'C7'!AO25="Z")),UPPER('C7'!AO25),"")))</f>
        <v/>
      </c>
      <c r="J902" s="80" t="s">
        <v>383</v>
      </c>
      <c r="K902" s="187" t="str">
        <f>IF(AND(ISBLANK('C7'!AN49),$L$902&lt;&gt;"Z"),"",'C7'!AN49)</f>
        <v/>
      </c>
      <c r="L902" s="187" t="str">
        <f>IF(ISBLANK('C7'!AO49),"",'C7'!AO49)</f>
        <v/>
      </c>
      <c r="M902" s="77" t="str">
        <f t="shared" si="15"/>
        <v>OK</v>
      </c>
      <c r="N902" s="78"/>
    </row>
    <row r="903" spans="1:14" hidden="1">
      <c r="A903" s="79" t="s">
        <v>2589</v>
      </c>
      <c r="B903" s="185" t="s">
        <v>2191</v>
      </c>
      <c r="C903" s="186" t="s">
        <v>336</v>
      </c>
      <c r="D903" s="188" t="s">
        <v>1202</v>
      </c>
      <c r="E903" s="186" t="s">
        <v>383</v>
      </c>
      <c r="F903" s="186" t="s">
        <v>336</v>
      </c>
      <c r="G903" s="188" t="s">
        <v>463</v>
      </c>
      <c r="H903" s="187" t="str">
        <f>IF(OR(AND('C8'!V14="",'C8'!W14=""),AND('C8'!V15="",'C8'!W15=""),AND('C8'!W14="X",'C8'!W15="X"),OR('C8'!W14="M",'C8'!W15="M")),"",SUM('C8'!V14,'C8'!V15))</f>
        <v/>
      </c>
      <c r="I903" s="187" t="str">
        <f>IF(AND(AND('C8'!W14="X",'C8'!W15="X"),SUM('C8'!V14,'C8'!V15)=0,ISNUMBER('C8'!V16)),"",IF(OR('C8'!W14="M",'C8'!W15="M"),"M",IF(AND('C8'!W14='C8'!W15,OR('C8'!W14="X",'C8'!W14="W",'C8'!W14="Z")),UPPER('C8'!W14),"")))</f>
        <v/>
      </c>
      <c r="J903" s="80" t="s">
        <v>383</v>
      </c>
      <c r="K903" s="187" t="str">
        <f>IF(AND(ISBLANK('C8'!V16),$L$903&lt;&gt;"Z"),"",'C8'!V16)</f>
        <v/>
      </c>
      <c r="L903" s="187" t="str">
        <f>IF(ISBLANK('C8'!W16),"",'C8'!W16)</f>
        <v/>
      </c>
      <c r="M903" s="77" t="str">
        <f t="shared" si="15"/>
        <v>OK</v>
      </c>
      <c r="N903" s="78"/>
    </row>
    <row r="904" spans="1:14" hidden="1">
      <c r="A904" s="79" t="s">
        <v>2589</v>
      </c>
      <c r="B904" s="185" t="s">
        <v>2192</v>
      </c>
      <c r="C904" s="186" t="s">
        <v>336</v>
      </c>
      <c r="D904" s="188" t="s">
        <v>1204</v>
      </c>
      <c r="E904" s="186" t="s">
        <v>383</v>
      </c>
      <c r="F904" s="186" t="s">
        <v>336</v>
      </c>
      <c r="G904" s="188" t="s">
        <v>485</v>
      </c>
      <c r="H904" s="187" t="str">
        <f>IF(OR(AND('C8'!V17="",'C8'!W17=""),AND('C8'!V18="",'C8'!W18=""),AND('C8'!W17="X",'C8'!W18="X"),OR('C8'!W17="M",'C8'!W18="M")),"",SUM('C8'!V17,'C8'!V18))</f>
        <v/>
      </c>
      <c r="I904" s="187" t="str">
        <f>IF(AND(AND('C8'!W17="X",'C8'!W18="X"),SUM('C8'!V17,'C8'!V18)=0,ISNUMBER('C8'!V19)),"",IF(OR('C8'!W17="M",'C8'!W18="M"),"M",IF(AND('C8'!W17='C8'!W18,OR('C8'!W17="X",'C8'!W17="W",'C8'!W17="Z")),UPPER('C8'!W17),"")))</f>
        <v/>
      </c>
      <c r="J904" s="80" t="s">
        <v>383</v>
      </c>
      <c r="K904" s="187" t="str">
        <f>IF(AND(ISBLANK('C8'!V19),$L$904&lt;&gt;"Z"),"",'C8'!V19)</f>
        <v/>
      </c>
      <c r="L904" s="187" t="str">
        <f>IF(ISBLANK('C8'!W19),"",'C8'!W19)</f>
        <v/>
      </c>
      <c r="M904" s="77" t="str">
        <f t="shared" si="15"/>
        <v>OK</v>
      </c>
      <c r="N904" s="78"/>
    </row>
    <row r="905" spans="1:14" hidden="1">
      <c r="A905" s="79" t="s">
        <v>2589</v>
      </c>
      <c r="B905" s="185" t="s">
        <v>2193</v>
      </c>
      <c r="C905" s="186" t="s">
        <v>336</v>
      </c>
      <c r="D905" s="188" t="s">
        <v>1206</v>
      </c>
      <c r="E905" s="186" t="s">
        <v>383</v>
      </c>
      <c r="F905" s="186" t="s">
        <v>336</v>
      </c>
      <c r="G905" s="188" t="s">
        <v>413</v>
      </c>
      <c r="H905" s="187" t="str">
        <f>IF(OR(AND('C8'!V14="",'C8'!W14=""),AND('C8'!V17="",'C8'!W17=""),AND('C8'!W14="X",'C8'!W17="X"),OR('C8'!W14="M",'C8'!W17="M")),"",SUM('C8'!V14,'C8'!V17))</f>
        <v/>
      </c>
      <c r="I905" s="187" t="str">
        <f>IF(AND(AND('C8'!W14="X",'C8'!W17="X"),SUM('C8'!V14,'C8'!V17)=0,ISNUMBER('C8'!V20)),"",IF(OR('C8'!W14="M",'C8'!W17="M"),"M",IF(AND('C8'!W14='C8'!W17,OR('C8'!W14="X",'C8'!W14="W",'C8'!W14="Z")),UPPER('C8'!W14),"")))</f>
        <v/>
      </c>
      <c r="J905" s="80" t="s">
        <v>383</v>
      </c>
      <c r="K905" s="187" t="str">
        <f>IF(AND(ISBLANK('C8'!V20),$L$905&lt;&gt;"Z"),"",'C8'!V20)</f>
        <v/>
      </c>
      <c r="L905" s="187" t="str">
        <f>IF(ISBLANK('C8'!W20),"",'C8'!W20)</f>
        <v/>
      </c>
      <c r="M905" s="77" t="str">
        <f t="shared" si="15"/>
        <v>OK</v>
      </c>
      <c r="N905" s="78"/>
    </row>
    <row r="906" spans="1:14" hidden="1">
      <c r="A906" s="79" t="s">
        <v>2589</v>
      </c>
      <c r="B906" s="185" t="s">
        <v>2194</v>
      </c>
      <c r="C906" s="186" t="s">
        <v>336</v>
      </c>
      <c r="D906" s="188" t="s">
        <v>1208</v>
      </c>
      <c r="E906" s="186" t="s">
        <v>383</v>
      </c>
      <c r="F906" s="186" t="s">
        <v>336</v>
      </c>
      <c r="G906" s="188" t="s">
        <v>402</v>
      </c>
      <c r="H906" s="187" t="str">
        <f>IF(OR(AND('C8'!V15="",'C8'!W15=""),AND('C8'!V18="",'C8'!W18=""),AND('C8'!W15="X",'C8'!W18="X"),OR('C8'!W15="M",'C8'!W18="M")),"",SUM('C8'!V15,'C8'!V18))</f>
        <v/>
      </c>
      <c r="I906" s="187" t="str">
        <f>IF(AND(AND('C8'!W15="X",'C8'!W18="X"),SUM('C8'!V15,'C8'!V18)=0,ISNUMBER('C8'!V21)),"",IF(OR('C8'!W15="M",'C8'!W18="M"),"M",IF(AND('C8'!W15='C8'!W18,OR('C8'!W15="X",'C8'!W15="W",'C8'!W15="Z")),UPPER('C8'!W15),"")))</f>
        <v/>
      </c>
      <c r="J906" s="80" t="s">
        <v>383</v>
      </c>
      <c r="K906" s="187" t="str">
        <f>IF(AND(ISBLANK('C8'!V21),$L$906&lt;&gt;"Z"),"",'C8'!V21)</f>
        <v/>
      </c>
      <c r="L906" s="187" t="str">
        <f>IF(ISBLANK('C8'!W21),"",'C8'!W21)</f>
        <v/>
      </c>
      <c r="M906" s="77" t="str">
        <f t="shared" si="15"/>
        <v>OK</v>
      </c>
      <c r="N906" s="78"/>
    </row>
    <row r="907" spans="1:14" hidden="1">
      <c r="A907" s="79" t="s">
        <v>2589</v>
      </c>
      <c r="B907" s="185" t="s">
        <v>2195</v>
      </c>
      <c r="C907" s="186" t="s">
        <v>336</v>
      </c>
      <c r="D907" s="188" t="s">
        <v>1210</v>
      </c>
      <c r="E907" s="186" t="s">
        <v>383</v>
      </c>
      <c r="F907" s="186" t="s">
        <v>336</v>
      </c>
      <c r="G907" s="188" t="s">
        <v>391</v>
      </c>
      <c r="H907" s="187" t="str">
        <f>IF(OR(AND('C8'!V16="",'C8'!W16=""),AND('C8'!V19="",'C8'!W19=""),AND('C8'!W16="X",'C8'!W19="X"),OR('C8'!W16="M",'C8'!W19="M")),"",SUM('C8'!V16,'C8'!V19))</f>
        <v/>
      </c>
      <c r="I907" s="187" t="str">
        <f>IF(AND(AND('C8'!W16="X",'C8'!W19="X"),SUM('C8'!V16,'C8'!V19)=0,ISNUMBER('C8'!V22)),"",IF(OR('C8'!W16="M",'C8'!W19="M"),"M",IF(AND('C8'!W16='C8'!W19,OR('C8'!W16="X",'C8'!W16="W",'C8'!W16="Z")),UPPER('C8'!W16),"")))</f>
        <v/>
      </c>
      <c r="J907" s="80" t="s">
        <v>383</v>
      </c>
      <c r="K907" s="187" t="str">
        <f>IF(AND(ISBLANK('C8'!V22),$L$907&lt;&gt;"Z"),"",'C8'!V22)</f>
        <v/>
      </c>
      <c r="L907" s="187" t="str">
        <f>IF(ISBLANK('C8'!W22),"",'C8'!W22)</f>
        <v/>
      </c>
      <c r="M907" s="77" t="str">
        <f t="shared" si="15"/>
        <v>OK</v>
      </c>
      <c r="N907" s="78"/>
    </row>
    <row r="908" spans="1:14" hidden="1">
      <c r="A908" s="79" t="s">
        <v>2589</v>
      </c>
      <c r="B908" s="185" t="s">
        <v>2196</v>
      </c>
      <c r="C908" s="186" t="s">
        <v>336</v>
      </c>
      <c r="D908" s="188" t="s">
        <v>1212</v>
      </c>
      <c r="E908" s="186" t="s">
        <v>383</v>
      </c>
      <c r="F908" s="186" t="s">
        <v>336</v>
      </c>
      <c r="G908" s="188" t="s">
        <v>81</v>
      </c>
      <c r="H908" s="187" t="str">
        <f>IF(OR(AND('C8'!Y14="",'C8'!Z14=""),AND('C8'!Y15="",'C8'!Z15=""),AND('C8'!Z14="X",'C8'!Z15="X"),OR('C8'!Z14="M",'C8'!Z15="M")),"",SUM('C8'!Y14,'C8'!Y15))</f>
        <v/>
      </c>
      <c r="I908" s="187" t="str">
        <f>IF(AND(AND('C8'!Z14="X",'C8'!Z15="X"),SUM('C8'!Y14,'C8'!Y15)=0,ISNUMBER('C8'!Y16)),"",IF(OR('C8'!Z14="M",'C8'!Z15="M"),"M",IF(AND('C8'!Z14='C8'!Z15,OR('C8'!Z14="X",'C8'!Z14="W",'C8'!Z14="Z")),UPPER('C8'!Z14),"")))</f>
        <v/>
      </c>
      <c r="J908" s="80" t="s">
        <v>383</v>
      </c>
      <c r="K908" s="187" t="str">
        <f>IF(AND(ISBLANK('C8'!Y16),$L$908&lt;&gt;"Z"),"",'C8'!Y16)</f>
        <v/>
      </c>
      <c r="L908" s="187" t="str">
        <f>IF(ISBLANK('C8'!Z16),"",'C8'!Z16)</f>
        <v/>
      </c>
      <c r="M908" s="77" t="str">
        <f t="shared" si="15"/>
        <v>OK</v>
      </c>
      <c r="N908" s="78"/>
    </row>
    <row r="909" spans="1:14" hidden="1">
      <c r="A909" s="79" t="s">
        <v>2589</v>
      </c>
      <c r="B909" s="185" t="s">
        <v>2197</v>
      </c>
      <c r="C909" s="186" t="s">
        <v>336</v>
      </c>
      <c r="D909" s="188" t="s">
        <v>1214</v>
      </c>
      <c r="E909" s="186" t="s">
        <v>383</v>
      </c>
      <c r="F909" s="186" t="s">
        <v>336</v>
      </c>
      <c r="G909" s="188" t="s">
        <v>84</v>
      </c>
      <c r="H909" s="187" t="str">
        <f>IF(OR(AND('C8'!Y17="",'C8'!Z17=""),AND('C8'!Y18="",'C8'!Z18=""),AND('C8'!Z17="X",'C8'!Z18="X"),OR('C8'!Z17="M",'C8'!Z18="M")),"",SUM('C8'!Y17,'C8'!Y18))</f>
        <v/>
      </c>
      <c r="I909" s="187" t="str">
        <f>IF(AND(AND('C8'!Z17="X",'C8'!Z18="X"),SUM('C8'!Y17,'C8'!Y18)=0,ISNUMBER('C8'!Y19)),"",IF(OR('C8'!Z17="M",'C8'!Z18="M"),"M",IF(AND('C8'!Z17='C8'!Z18,OR('C8'!Z17="X",'C8'!Z17="W",'C8'!Z17="Z")),UPPER('C8'!Z17),"")))</f>
        <v/>
      </c>
      <c r="J909" s="80" t="s">
        <v>383</v>
      </c>
      <c r="K909" s="187" t="str">
        <f>IF(AND(ISBLANK('C8'!Y19),$L$909&lt;&gt;"Z"),"",'C8'!Y19)</f>
        <v/>
      </c>
      <c r="L909" s="187" t="str">
        <f>IF(ISBLANK('C8'!Z19),"",'C8'!Z19)</f>
        <v/>
      </c>
      <c r="M909" s="77" t="str">
        <f t="shared" si="15"/>
        <v>OK</v>
      </c>
      <c r="N909" s="78"/>
    </row>
    <row r="910" spans="1:14" hidden="1">
      <c r="A910" s="79" t="s">
        <v>2589</v>
      </c>
      <c r="B910" s="185" t="s">
        <v>2198</v>
      </c>
      <c r="C910" s="186" t="s">
        <v>336</v>
      </c>
      <c r="D910" s="188" t="s">
        <v>1216</v>
      </c>
      <c r="E910" s="186" t="s">
        <v>383</v>
      </c>
      <c r="F910" s="186" t="s">
        <v>336</v>
      </c>
      <c r="G910" s="188" t="s">
        <v>85</v>
      </c>
      <c r="H910" s="187" t="str">
        <f>IF(OR(AND('C8'!Y14="",'C8'!Z14=""),AND('C8'!Y17="",'C8'!Z17=""),AND('C8'!Z14="X",'C8'!Z17="X"),OR('C8'!Z14="M",'C8'!Z17="M")),"",SUM('C8'!Y14,'C8'!Y17))</f>
        <v/>
      </c>
      <c r="I910" s="187" t="str">
        <f>IF(AND(AND('C8'!Z14="X",'C8'!Z17="X"),SUM('C8'!Y14,'C8'!Y17)=0,ISNUMBER('C8'!Y20)),"",IF(OR('C8'!Z14="M",'C8'!Z17="M"),"M",IF(AND('C8'!Z14='C8'!Z17,OR('C8'!Z14="X",'C8'!Z14="W",'C8'!Z14="Z")),UPPER('C8'!Z14),"")))</f>
        <v/>
      </c>
      <c r="J910" s="80" t="s">
        <v>383</v>
      </c>
      <c r="K910" s="187" t="str">
        <f>IF(AND(ISBLANK('C8'!Y20),$L$910&lt;&gt;"Z"),"",'C8'!Y20)</f>
        <v/>
      </c>
      <c r="L910" s="187" t="str">
        <f>IF(ISBLANK('C8'!Z20),"",'C8'!Z20)</f>
        <v/>
      </c>
      <c r="M910" s="77" t="str">
        <f t="shared" si="15"/>
        <v>OK</v>
      </c>
      <c r="N910" s="78"/>
    </row>
    <row r="911" spans="1:14" hidden="1">
      <c r="A911" s="79" t="s">
        <v>2589</v>
      </c>
      <c r="B911" s="185" t="s">
        <v>2199</v>
      </c>
      <c r="C911" s="186" t="s">
        <v>336</v>
      </c>
      <c r="D911" s="188" t="s">
        <v>1218</v>
      </c>
      <c r="E911" s="186" t="s">
        <v>383</v>
      </c>
      <c r="F911" s="186" t="s">
        <v>336</v>
      </c>
      <c r="G911" s="188" t="s">
        <v>86</v>
      </c>
      <c r="H911" s="187" t="str">
        <f>IF(OR(AND('C8'!Y15="",'C8'!Z15=""),AND('C8'!Y18="",'C8'!Z18=""),AND('C8'!Z15="X",'C8'!Z18="X"),OR('C8'!Z15="M",'C8'!Z18="M")),"",SUM('C8'!Y15,'C8'!Y18))</f>
        <v/>
      </c>
      <c r="I911" s="187" t="str">
        <f>IF(AND(AND('C8'!Z15="X",'C8'!Z18="X"),SUM('C8'!Y15,'C8'!Y18)=0,ISNUMBER('C8'!Y21)),"",IF(OR('C8'!Z15="M",'C8'!Z18="M"),"M",IF(AND('C8'!Z15='C8'!Z18,OR('C8'!Z15="X",'C8'!Z15="W",'C8'!Z15="Z")),UPPER('C8'!Z15),"")))</f>
        <v/>
      </c>
      <c r="J911" s="80" t="s">
        <v>383</v>
      </c>
      <c r="K911" s="187" t="str">
        <f>IF(AND(ISBLANK('C8'!Y21),$L$911&lt;&gt;"Z"),"",'C8'!Y21)</f>
        <v/>
      </c>
      <c r="L911" s="187" t="str">
        <f>IF(ISBLANK('C8'!Z21),"",'C8'!Z21)</f>
        <v/>
      </c>
      <c r="M911" s="77" t="str">
        <f t="shared" si="15"/>
        <v>OK</v>
      </c>
      <c r="N911" s="78"/>
    </row>
    <row r="912" spans="1:14" hidden="1">
      <c r="A912" s="79" t="s">
        <v>2589</v>
      </c>
      <c r="B912" s="185" t="s">
        <v>2200</v>
      </c>
      <c r="C912" s="186" t="s">
        <v>336</v>
      </c>
      <c r="D912" s="188" t="s">
        <v>1220</v>
      </c>
      <c r="E912" s="186" t="s">
        <v>383</v>
      </c>
      <c r="F912" s="186" t="s">
        <v>336</v>
      </c>
      <c r="G912" s="188" t="s">
        <v>87</v>
      </c>
      <c r="H912" s="187" t="str">
        <f>IF(OR(AND('C8'!Y16="",'C8'!Z16=""),AND('C8'!Y19="",'C8'!Z19=""),AND('C8'!Z16="X",'C8'!Z19="X"),OR('C8'!Z16="M",'C8'!Z19="M")),"",SUM('C8'!Y16,'C8'!Y19))</f>
        <v/>
      </c>
      <c r="I912" s="187" t="str">
        <f>IF(AND(AND('C8'!Z16="X",'C8'!Z19="X"),SUM('C8'!Y16,'C8'!Y19)=0,ISNUMBER('C8'!Y22)),"",IF(OR('C8'!Z16="M",'C8'!Z19="M"),"M",IF(AND('C8'!Z16='C8'!Z19,OR('C8'!Z16="X",'C8'!Z16="W",'C8'!Z16="Z")),UPPER('C8'!Z16),"")))</f>
        <v/>
      </c>
      <c r="J912" s="80" t="s">
        <v>383</v>
      </c>
      <c r="K912" s="187" t="str">
        <f>IF(AND(ISBLANK('C8'!Y22),$L$912&lt;&gt;"Z"),"",'C8'!Y22)</f>
        <v/>
      </c>
      <c r="L912" s="187" t="str">
        <f>IF(ISBLANK('C8'!Z22),"",'C8'!Z22)</f>
        <v/>
      </c>
      <c r="M912" s="77" t="str">
        <f t="shared" si="15"/>
        <v>OK</v>
      </c>
      <c r="N912" s="78"/>
    </row>
  </sheetData>
  <sheetProtection algorithmName="SHA-512" hashValue="K9jKBYaJNgJ+GfTbUo0m9GPRYJ9vjINI+ePbHBy4bxaCvgkMLXRc0uwTA3U1QtU+VdxbsB9L2DfqvQhTedtqiQ==" saltValue="hUajHwfmTokHwMDpqC+zwg==" spinCount="100000" sheet="1" objects="1" scenarios="1" formatCells="0" formatColumns="0" formatRows="0" sort="0" autoFilter="0"/>
  <autoFilter ref="A16:M912">
    <filterColumn colId="12">
      <filters>
        <filter val="Check"/>
      </filters>
    </filterColumn>
  </autoFilter>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912">
    <cfRule type="expression" dxfId="4" priority="5">
      <formula>$M17&lt;&gt;"OK"</formula>
    </cfRule>
  </conditionalFormatting>
  <conditionalFormatting sqref="A84:M372">
    <cfRule type="expression" dxfId="3" priority="4">
      <formula>$M84&lt;&gt;"OK"</formula>
    </cfRule>
  </conditionalFormatting>
  <conditionalFormatting sqref="M451:M814">
    <cfRule type="expression" dxfId="2" priority="3">
      <formula>$M451&lt;&gt;"OK"</formula>
    </cfRule>
  </conditionalFormatting>
  <conditionalFormatting sqref="M544:M782">
    <cfRule type="expression" dxfId="1" priority="2">
      <formula>$M544&lt;&gt;"OK"</formula>
    </cfRule>
  </conditionalFormatting>
  <conditionalFormatting sqref="M544:M782">
    <cfRule type="expression" dxfId="0" priority="1">
      <formula>$M544&lt;&gt;"OK"</formula>
    </cfRule>
  </conditionalFormatting>
  <hyperlinks>
    <hyperlink ref="D373" location="'C2'!V23" display="SUM(V23,Y23,AE23,AK23)"/>
    <hyperlink ref="G373" location="'C2'!AN23" display="AN23"/>
    <hyperlink ref="D374" location="'C3'!V14" display="SUM(V14:V24)"/>
    <hyperlink ref="G374" location="'C3'!V25" display="V25"/>
    <hyperlink ref="D375" location="'C3'!V26" display="SUM(V26:V36)"/>
    <hyperlink ref="G375" location="'C3'!V37" display="V37"/>
    <hyperlink ref="D376" location="'C3'!V14" display="SUM(V14,V26)"/>
    <hyperlink ref="G376" location="'C3'!V38" display="V38"/>
    <hyperlink ref="D377" location="'C3'!V15" display="SUM(V15,V27)"/>
    <hyperlink ref="G377" location="'C3'!V39" display="V39"/>
    <hyperlink ref="D378" location="'C3'!V16" display="SUM(V16,V28)"/>
    <hyperlink ref="G378" location="'C3'!V40" display="V40"/>
    <hyperlink ref="D379" location="'C3'!V17" display="SUM(V17,V29)"/>
    <hyperlink ref="G379" location="'C3'!V41" display="V41"/>
    <hyperlink ref="D380" location="'C3'!V18" display="SUM(V18,V30)"/>
    <hyperlink ref="G380" location="'C3'!V42" display="V42"/>
    <hyperlink ref="D381" location="'C3'!V19" display="SUM(V19,V31)"/>
    <hyperlink ref="G381" location="'C3'!V43" display="V43"/>
    <hyperlink ref="D382" location="'C3'!V20" display="SUM(V20,V32)"/>
    <hyperlink ref="G382" location="'C3'!V44" display="V44"/>
    <hyperlink ref="D383" location="'C3'!V21" display="SUM(V21,V33)"/>
    <hyperlink ref="G383" location="'C3'!V45" display="V45"/>
    <hyperlink ref="D384" location="'C3'!V22" display="SUM(V22,V34)"/>
    <hyperlink ref="G384" location="'C3'!V46" display="V46"/>
    <hyperlink ref="D385" location="'C3'!V23" display="SUM(V23,V35)"/>
    <hyperlink ref="G385" location="'C3'!V47" display="V47"/>
    <hyperlink ref="D386" location="'C3'!V24" display="SUM(V24,V36)"/>
    <hyperlink ref="G386" location="'C3'!V48" display="V48"/>
    <hyperlink ref="D387" location="'C3'!V25" display="SUM(V25,V37)"/>
    <hyperlink ref="G387" location="'C3'!V49" display="V49"/>
    <hyperlink ref="D388" location="'C3'!Y14" display="SUM(Y14:Y24)"/>
    <hyperlink ref="G388" location="'C3'!Y25" display="Y25"/>
    <hyperlink ref="D389" location="'C3'!Y26" display="SUM(Y26:Y36)"/>
    <hyperlink ref="G389" location="'C3'!Y37" display="Y37"/>
    <hyperlink ref="D390" location="'C3'!Y14" display="SUM(Y14,Y26)"/>
    <hyperlink ref="G390" location="'C3'!Y38" display="Y38"/>
    <hyperlink ref="D391" location="'C3'!Y15" display="SUM(Y15,Y27)"/>
    <hyperlink ref="G391" location="'C3'!Y39" display="Y39"/>
    <hyperlink ref="D392" location="'C3'!Y16" display="SUM(Y16,Y28)"/>
    <hyperlink ref="G392" location="'C3'!Y40" display="Y40"/>
    <hyperlink ref="D393" location="'C3'!Y17" display="SUM(Y17,Y29)"/>
    <hyperlink ref="G393" location="'C3'!Y41" display="Y41"/>
    <hyperlink ref="D394" location="'C3'!Y18" display="SUM(Y18,Y30)"/>
    <hyperlink ref="G394" location="'C3'!Y42" display="Y42"/>
    <hyperlink ref="D395" location="'C3'!Y19" display="SUM(Y19,Y31)"/>
    <hyperlink ref="G395" location="'C3'!Y43" display="Y43"/>
    <hyperlink ref="D396" location="'C3'!Y20" display="SUM(Y20,Y32)"/>
    <hyperlink ref="G396" location="'C3'!Y44" display="Y44"/>
    <hyperlink ref="D397" location="'C3'!Y21" display="SUM(Y21,Y33)"/>
    <hyperlink ref="G397" location="'C3'!Y45" display="Y45"/>
    <hyperlink ref="D398" location="'C3'!Y22" display="SUM(Y22,Y34)"/>
    <hyperlink ref="G398" location="'C3'!Y46" display="Y46"/>
    <hyperlink ref="D399" location="'C3'!Y23" display="SUM(Y23,Y35)"/>
    <hyperlink ref="G399" location="'C3'!Y47" display="Y47"/>
    <hyperlink ref="D400" location="'C3'!Y24" display="SUM(Y24,Y36)"/>
    <hyperlink ref="G400" location="'C3'!Y48" display="Y48"/>
    <hyperlink ref="D401" location="'C3'!Y25" display="SUM(Y25,Y37)"/>
    <hyperlink ref="G401" location="'C3'!Y49" display="Y49"/>
    <hyperlink ref="D402" location="'C3'!AB14" display="SUM(AB14:AB24)"/>
    <hyperlink ref="G402" location="'C3'!AB25" display="AB25"/>
    <hyperlink ref="D403" location="'C3'!AB26" display="SUM(AB26:AB36)"/>
    <hyperlink ref="G403" location="'C3'!AB37" display="AB37"/>
    <hyperlink ref="D404" location="'C3'!AB14" display="SUM(AB14,AB26)"/>
    <hyperlink ref="G404" location="'C3'!AB38" display="AB38"/>
    <hyperlink ref="D405" location="'C3'!AB15" display="SUM(AB15,AB27)"/>
    <hyperlink ref="G405" location="'C3'!AB39" display="AB39"/>
    <hyperlink ref="D406" location="'C3'!AB16" display="SUM(AB16,AB28)"/>
    <hyperlink ref="G406" location="'C3'!AB40" display="AB40"/>
    <hyperlink ref="D407" location="'C3'!AB17" display="SUM(AB17,AB29)"/>
    <hyperlink ref="G407" location="'C3'!AB41" display="AB41"/>
    <hyperlink ref="D408" location="'C3'!AB18" display="SUM(AB18,AB30)"/>
    <hyperlink ref="G408" location="'C3'!AB42" display="AB42"/>
    <hyperlink ref="D409" location="'C3'!AB19" display="SUM(AB19,AB31)"/>
    <hyperlink ref="G409" location="'C3'!AB43" display="AB43"/>
    <hyperlink ref="D410" location="'C3'!AB20" display="SUM(AB20,AB32)"/>
    <hyperlink ref="G410" location="'C3'!AB44" display="AB44"/>
    <hyperlink ref="D411" location="'C3'!AB21" display="SUM(AB21,AB33)"/>
    <hyperlink ref="G411" location="'C3'!AB45" display="AB45"/>
    <hyperlink ref="D412" location="'C3'!AB22" display="SUM(AB22,AB34)"/>
    <hyperlink ref="G412" location="'C3'!AB46" display="AB46"/>
    <hyperlink ref="D413" location="'C3'!AB23" display="SUM(AB23,AB35)"/>
    <hyperlink ref="G413" location="'C3'!AB47" display="AB47"/>
    <hyperlink ref="D414" location="'C3'!AB24" display="SUM(AB24,AB36)"/>
    <hyperlink ref="G414" location="'C3'!AB48" display="AB48"/>
    <hyperlink ref="D415" location="'C3'!AB25" display="SUM(AB25,AB37)"/>
    <hyperlink ref="G415" location="'C3'!AB49" display="AB49"/>
    <hyperlink ref="D416" location="'C3'!AE14" display="SUM(AE14:AE24)"/>
    <hyperlink ref="G416" location="'C3'!AE25" display="AE25"/>
    <hyperlink ref="D417" location="'C3'!AE26" display="SUM(AE26:AE36)"/>
    <hyperlink ref="G417" location="'C3'!AE37" display="AE37"/>
    <hyperlink ref="D418" location="'C3'!AE14" display="SUM(AE14,AE26)"/>
    <hyperlink ref="G418" location="'C3'!AE38" display="AE38"/>
    <hyperlink ref="D419" location="'C3'!AE15" display="SUM(AE15,AE27)"/>
    <hyperlink ref="G419" location="'C3'!AE39" display="AE39"/>
    <hyperlink ref="D420" location="'C3'!AE16" display="SUM(AE16,AE28)"/>
    <hyperlink ref="G420" location="'C3'!AE40" display="AE40"/>
    <hyperlink ref="D421" location="'C3'!AE17" display="SUM(AE17,AE29)"/>
    <hyperlink ref="G421" location="'C3'!AE41" display="AE41"/>
    <hyperlink ref="D422" location="'C3'!AE18" display="SUM(AE18,AE30)"/>
    <hyperlink ref="G422" location="'C3'!AE42" display="AE42"/>
    <hyperlink ref="D423" location="'C3'!AE19" display="SUM(AE19,AE31)"/>
    <hyperlink ref="G423" location="'C3'!AE43" display="AE43"/>
    <hyperlink ref="D424" location="'C3'!AE20" display="SUM(AE20,AE32)"/>
    <hyperlink ref="G424" location="'C3'!AE44" display="AE44"/>
    <hyperlink ref="D425" location="'C3'!AE21" display="SUM(AE21,AE33)"/>
    <hyperlink ref="G425" location="'C3'!AE45" display="AE45"/>
    <hyperlink ref="D426" location="'C3'!AE22" display="SUM(AE22,AE34)"/>
    <hyperlink ref="G426" location="'C3'!AE46" display="AE46"/>
    <hyperlink ref="D427" location="'C3'!AE23" display="SUM(AE23,AE35)"/>
    <hyperlink ref="G427" location="'C3'!AE47" display="AE47"/>
    <hyperlink ref="D428" location="'C3'!AE24" display="SUM(AE24,AE36)"/>
    <hyperlink ref="G428" location="'C3'!AE48" display="AE48"/>
    <hyperlink ref="D429" location="'C3'!AE25" display="SUM(AE25,AE37)"/>
    <hyperlink ref="G429" location="'C3'!AE49" display="AE49"/>
    <hyperlink ref="D430" location="'C3'!AH14" display="SUM(AH14:AH24)"/>
    <hyperlink ref="G430" location="'C3'!AH25" display="AH25"/>
    <hyperlink ref="D431" location="'C3'!AH26" display="SUM(AH26:AH36)"/>
    <hyperlink ref="G431" location="'C3'!AH37" display="AH37"/>
    <hyperlink ref="D432" location="'C3'!AH14" display="SUM(AH14,AH26)"/>
    <hyperlink ref="G432" location="'C3'!AH38" display="AH38"/>
    <hyperlink ref="D433" location="'C3'!AH15" display="SUM(AH15,AH27)"/>
    <hyperlink ref="G433" location="'C3'!AH39" display="AH39"/>
    <hyperlink ref="D434" location="'C3'!AH16" display="SUM(AH16,AH28)"/>
    <hyperlink ref="G434" location="'C3'!AH40" display="AH40"/>
    <hyperlink ref="D435" location="'C3'!AH17" display="SUM(AH17,AH29)"/>
    <hyperlink ref="G435" location="'C3'!AH41" display="AH41"/>
    <hyperlink ref="D436" location="'C3'!AH18" display="SUM(AH18,AH30)"/>
    <hyperlink ref="G436" location="'C3'!AH42" display="AH42"/>
    <hyperlink ref="D437" location="'C3'!AH19" display="SUM(AH19,AH31)"/>
    <hyperlink ref="G437" location="'C3'!AH43" display="AH43"/>
    <hyperlink ref="D438" location="'C3'!AH20" display="SUM(AH20,AH32)"/>
    <hyperlink ref="G438" location="'C3'!AH44" display="AH44"/>
    <hyperlink ref="D439" location="'C3'!AH21" display="SUM(AH21,AH33)"/>
    <hyperlink ref="G439" location="'C3'!AH45" display="AH45"/>
    <hyperlink ref="D440" location="'C3'!AH22" display="SUM(AH22,AH34)"/>
    <hyperlink ref="G440" location="'C3'!AH46" display="AH46"/>
    <hyperlink ref="D441" location="'C3'!AH23" display="SUM(AH23,AH35)"/>
    <hyperlink ref="G441" location="'C3'!AH47" display="AH47"/>
    <hyperlink ref="D442" location="'C3'!AH24" display="SUM(AH24,AH36)"/>
    <hyperlink ref="G442" location="'C3'!AH48" display="AH48"/>
    <hyperlink ref="D443" location="'C3'!AH25" display="SUM(AH25,AH37)"/>
    <hyperlink ref="G443" location="'C3'!AH49" display="AH49"/>
    <hyperlink ref="D444" location="'C4'!V14" display="SUM(V14,V15)"/>
    <hyperlink ref="G444" location="'C4'!V16" display="V16"/>
    <hyperlink ref="D445" location="'C4'!Y14" display="SUM(Y14,Y15)"/>
    <hyperlink ref="G445" location="'C4'!Y16" display="Y16"/>
    <hyperlink ref="D446" location="'C4'!AB14" display="SUM(AB14,AB15)"/>
    <hyperlink ref="G446" location="'C4'!AB16" display="AB16"/>
    <hyperlink ref="D447" location="'C4'!AE14" display="SUM(AE14,AE15)"/>
    <hyperlink ref="G447" location="'C4'!AE16" display="AE16"/>
    <hyperlink ref="D448" location="'C4'!AH14" display="SUM(AH14,AH15)"/>
    <hyperlink ref="G448" location="'C4'!AH16" display="AH16"/>
    <hyperlink ref="D449" location="'C4'!AK14" display="SUM(AK14,AK15)"/>
    <hyperlink ref="G449" location="'C4'!AK16" display="AK16"/>
    <hyperlink ref="D450" location="'C4'!AN14" display="SUM(AN14,AN15)"/>
    <hyperlink ref="G450" location="'C4'!AN16" display="AN16"/>
    <hyperlink ref="D783" location="'C7'!V14" display="SUM(V14:V24)"/>
    <hyperlink ref="G783" location="'C7'!V25" display="V25"/>
    <hyperlink ref="D784" location="'C7'!V26" display="SUM(V26:V36)"/>
    <hyperlink ref="G784" location="'C7'!V37" display="V37"/>
    <hyperlink ref="D785" location="'C7'!V14" display="SUM(V14,V26)"/>
    <hyperlink ref="G785" location="'C7'!V38" display="V38"/>
    <hyperlink ref="D786" location="'C7'!V15" display="SUM(V15,V27)"/>
    <hyperlink ref="G786" location="'C7'!V39" display="V39"/>
    <hyperlink ref="D787" location="'C7'!V16" display="SUM(V16,V28)"/>
    <hyperlink ref="G787" location="'C7'!V40" display="V40"/>
    <hyperlink ref="D788" location="'C7'!V17" display="SUM(V17,V29)"/>
    <hyperlink ref="G788" location="'C7'!V41" display="V41"/>
    <hyperlink ref="D789" location="'C7'!V18" display="SUM(V18,V30)"/>
    <hyperlink ref="G789" location="'C7'!V42" display="V42"/>
    <hyperlink ref="D790" location="'C7'!V19" display="SUM(V19,V31)"/>
    <hyperlink ref="G790" location="'C7'!V43" display="V43"/>
    <hyperlink ref="D791" location="'C7'!V20" display="SUM(V20,V32)"/>
    <hyperlink ref="G791" location="'C7'!V44" display="V44"/>
    <hyperlink ref="D792" location="'C7'!V21" display="SUM(V21,V33)"/>
    <hyperlink ref="G792" location="'C7'!V45" display="V45"/>
    <hyperlink ref="D793" location="'C7'!V22" display="SUM(V22,V34)"/>
    <hyperlink ref="G793" location="'C7'!V46" display="V46"/>
    <hyperlink ref="D794" location="'C7'!V23" display="SUM(V23,V35)"/>
    <hyperlink ref="G794" location="'C7'!V47" display="V47"/>
    <hyperlink ref="D795" location="'C7'!V24" display="SUM(V24,V36)"/>
    <hyperlink ref="G795" location="'C7'!V48" display="V48"/>
    <hyperlink ref="D796" location="'C7'!V25" display="SUM(V25,V37)"/>
    <hyperlink ref="G796" location="'C7'!V49" display="V49"/>
    <hyperlink ref="D797" location="'C7'!Y14" display="SUM(Y14:Y24)"/>
    <hyperlink ref="G797" location="'C7'!Y25" display="Y25"/>
    <hyperlink ref="D798" location="'C7'!Y26" display="SUM(Y26:Y36)"/>
    <hyperlink ref="G798" location="'C7'!Y37" display="Y37"/>
    <hyperlink ref="D799" location="'C7'!Y14" display="SUM(Y14,Y26)"/>
    <hyperlink ref="G799" location="'C7'!Y38" display="Y38"/>
    <hyperlink ref="D800" location="'C7'!Y15" display="SUM(Y15,Y27)"/>
    <hyperlink ref="G800" location="'C7'!Y39" display="Y39"/>
    <hyperlink ref="D801" location="'C7'!Y16" display="SUM(Y16,Y28)"/>
    <hyperlink ref="G801" location="'C7'!Y40" display="Y40"/>
    <hyperlink ref="D802" location="'C7'!Y17" display="SUM(Y17,Y29)"/>
    <hyperlink ref="G802" location="'C7'!Y41" display="Y41"/>
    <hyperlink ref="D803" location="'C7'!Y18" display="SUM(Y18,Y30)"/>
    <hyperlink ref="G803" location="'C7'!Y42" display="Y42"/>
    <hyperlink ref="D804" location="'C7'!Y19" display="SUM(Y19,Y31)"/>
    <hyperlink ref="G804" location="'C7'!Y43" display="Y43"/>
    <hyperlink ref="D805" location="'C7'!Y20" display="SUM(Y20,Y32)"/>
    <hyperlink ref="G805" location="'C7'!Y44" display="Y44"/>
    <hyperlink ref="D806" location="'C7'!Y21" display="SUM(Y21,Y33)"/>
    <hyperlink ref="G806" location="'C7'!Y45" display="Y45"/>
    <hyperlink ref="D807" location="'C7'!Y22" display="SUM(Y22,Y34)"/>
    <hyperlink ref="G807" location="'C7'!Y46" display="Y46"/>
    <hyperlink ref="D808" location="'C7'!Y23" display="SUM(Y23,Y35)"/>
    <hyperlink ref="G808" location="'C7'!Y47" display="Y47"/>
    <hyperlink ref="D809" location="'C7'!Y24" display="SUM(Y24,Y36)"/>
    <hyperlink ref="G809" location="'C7'!Y48" display="Y48"/>
    <hyperlink ref="D810" location="'C7'!Y25" display="SUM(Y25,Y37)"/>
    <hyperlink ref="G810" location="'C7'!Y49" display="Y49"/>
    <hyperlink ref="D811" location="'C7'!AB14" display="SUM(AB14:AB24)"/>
    <hyperlink ref="G811" location="'C7'!AB25" display="AB25"/>
    <hyperlink ref="D812" location="'C7'!AB26" display="SUM(AB26:AB36)"/>
    <hyperlink ref="G812" location="'C7'!AB37" display="AB37"/>
    <hyperlink ref="D813" location="'C7'!AB14" display="SUM(AB14,AB26)"/>
    <hyperlink ref="G813" location="'C7'!AB38" display="AB38"/>
    <hyperlink ref="D814" location="'C7'!AB15" display="SUM(AB15,AB27)"/>
    <hyperlink ref="G814" location="'C7'!AB39" display="AB39"/>
    <hyperlink ref="D815" location="'C7'!AB16" display="SUM(AB16,AB28)"/>
    <hyperlink ref="G815" location="'C7'!AB40" display="AB40"/>
    <hyperlink ref="D816" location="'C7'!AB17" display="SUM(AB17,AB29)"/>
    <hyperlink ref="G816" location="'C7'!AB41" display="AB41"/>
    <hyperlink ref="D817" location="'C7'!AB18" display="SUM(AB18,AB30)"/>
    <hyperlink ref="G817" location="'C7'!AB42" display="AB42"/>
    <hyperlink ref="D818" location="'C7'!AB19" display="SUM(AB19,AB31)"/>
    <hyperlink ref="G818" location="'C7'!AB43" display="AB43"/>
    <hyperlink ref="D819" location="'C7'!AB20" display="SUM(AB20,AB32)"/>
    <hyperlink ref="G819" location="'C7'!AB44" display="AB44"/>
    <hyperlink ref="D820" location="'C7'!AB21" display="SUM(AB21,AB33)"/>
    <hyperlink ref="G820" location="'C7'!AB45" display="AB45"/>
    <hyperlink ref="D821" location="'C7'!AB22" display="SUM(AB22,AB34)"/>
    <hyperlink ref="G821" location="'C7'!AB46" display="AB46"/>
    <hyperlink ref="D822" location="'C7'!AB23" display="SUM(AB23,AB35)"/>
    <hyperlink ref="G822" location="'C7'!AB47" display="AB47"/>
    <hyperlink ref="D823" location="'C7'!AB24" display="SUM(AB24,AB36)"/>
    <hyperlink ref="G823" location="'C7'!AB48" display="AB48"/>
    <hyperlink ref="D824" location="'C7'!AB25" display="SUM(AB25,AB37)"/>
    <hyperlink ref="G824" location="'C7'!AB49" display="AB49"/>
    <hyperlink ref="D825" location="'C7'!AE14" display="SUM(AE14:AE24)"/>
    <hyperlink ref="G825" location="'C7'!AE25" display="AE25"/>
    <hyperlink ref="D826" location="'C7'!AE26" display="SUM(AE26:AE36)"/>
    <hyperlink ref="G826" location="'C7'!AE37" display="AE37"/>
    <hyperlink ref="D827" location="'C7'!AE14" display="SUM(AE14,AE26)"/>
    <hyperlink ref="G827" location="'C7'!AE38" display="AE38"/>
    <hyperlink ref="D828" location="'C7'!AE15" display="SUM(AE15,AE27)"/>
    <hyperlink ref="G828" location="'C7'!AE39" display="AE39"/>
    <hyperlink ref="D829" location="'C7'!AE16" display="SUM(AE16,AE28)"/>
    <hyperlink ref="G829" location="'C7'!AE40" display="AE40"/>
    <hyperlink ref="D830" location="'C7'!AE17" display="SUM(AE17,AE29)"/>
    <hyperlink ref="G830" location="'C7'!AE41" display="AE41"/>
    <hyperlink ref="D831" location="'C7'!AE18" display="SUM(AE18,AE30)"/>
    <hyperlink ref="G831" location="'C7'!AE42" display="AE42"/>
    <hyperlink ref="D832" location="'C7'!AE19" display="SUM(AE19,AE31)"/>
    <hyperlink ref="G832" location="'C7'!AE43" display="AE43"/>
    <hyperlink ref="D833" location="'C7'!AE20" display="SUM(AE20,AE32)"/>
    <hyperlink ref="G833" location="'C7'!AE44" display="AE44"/>
    <hyperlink ref="D834" location="'C7'!AE21" display="SUM(AE21,AE33)"/>
    <hyperlink ref="G834" location="'C7'!AE45" display="AE45"/>
    <hyperlink ref="D835" location="'C7'!AE22" display="SUM(AE22,AE34)"/>
    <hyperlink ref="G835" location="'C7'!AE46" display="AE46"/>
    <hyperlink ref="D836" location="'C7'!AE23" display="SUM(AE23,AE35)"/>
    <hyperlink ref="G836" location="'C7'!AE47" display="AE47"/>
    <hyperlink ref="D837" location="'C7'!AE24" display="SUM(AE24,AE36)"/>
    <hyperlink ref="G837" location="'C7'!AE48" display="AE48"/>
    <hyperlink ref="D838" location="'C7'!AE25" display="SUM(AE25,AE37)"/>
    <hyperlink ref="G838" location="'C7'!AE49" display="AE49"/>
    <hyperlink ref="D839" location="'C7'!AH14" display="SUM(AH14:AH24)"/>
    <hyperlink ref="G839" location="'C7'!AH25" display="AH25"/>
    <hyperlink ref="D840" location="'C7'!AH26" display="SUM(AH26:AH36)"/>
    <hyperlink ref="G840" location="'C7'!AH37" display="AH37"/>
    <hyperlink ref="D841" location="'C7'!AH14" display="SUM(AH14,AH26)"/>
    <hyperlink ref="G841" location="'C7'!AH38" display="AH38"/>
    <hyperlink ref="D842" location="'C7'!AH15" display="SUM(AH15,AH27)"/>
    <hyperlink ref="G842" location="'C7'!AH39" display="AH39"/>
    <hyperlink ref="D843" location="'C7'!AH16" display="SUM(AH16,AH28)"/>
    <hyperlink ref="G843" location="'C7'!AH40" display="AH40"/>
    <hyperlink ref="D844" location="'C7'!AH17" display="SUM(AH17,AH29)"/>
    <hyperlink ref="G844" location="'C7'!AH41" display="AH41"/>
    <hyperlink ref="D845" location="'C7'!AH18" display="SUM(AH18,AH30)"/>
    <hyperlink ref="G845" location="'C7'!AH42" display="AH42"/>
    <hyperlink ref="D846" location="'C7'!AH19" display="SUM(AH19,AH31)"/>
    <hyperlink ref="G846" location="'C7'!AH43" display="AH43"/>
    <hyperlink ref="D847" location="'C7'!AH20" display="SUM(AH20,AH32)"/>
    <hyperlink ref="G847" location="'C7'!AH44" display="AH44"/>
    <hyperlink ref="D848" location="'C7'!AH21" display="SUM(AH21,AH33)"/>
    <hyperlink ref="G848" location="'C7'!AH45" display="AH45"/>
    <hyperlink ref="D849" location="'C7'!AH22" display="SUM(AH22,AH34)"/>
    <hyperlink ref="G849" location="'C7'!AH46" display="AH46"/>
    <hyperlink ref="D850" location="'C7'!AH23" display="SUM(AH23,AH35)"/>
    <hyperlink ref="G850" location="'C7'!AH47" display="AH47"/>
    <hyperlink ref="D851" location="'C7'!AH24" display="SUM(AH24,AH36)"/>
    <hyperlink ref="G851" location="'C7'!AH48" display="AH48"/>
    <hyperlink ref="D852" location="'C7'!AH25" display="SUM(AH25,AH37)"/>
    <hyperlink ref="G852" location="'C7'!AH49" display="AH49"/>
    <hyperlink ref="D853" location="'C7'!AK14" display="SUM(AK14:AK24)"/>
    <hyperlink ref="G853" location="'C7'!AK25" display="AK25"/>
    <hyperlink ref="D854" location="'C7'!AK26" display="SUM(AK26:AK36)"/>
    <hyperlink ref="G854" location="'C7'!AK37" display="AK37"/>
    <hyperlink ref="D855" location="'C7'!AK14" display="SUM(AK14,AK26)"/>
    <hyperlink ref="G855" location="'C7'!AK38" display="AK38"/>
    <hyperlink ref="D856" location="'C7'!AK15" display="SUM(AK15,AK27)"/>
    <hyperlink ref="G856" location="'C7'!AK39" display="AK39"/>
    <hyperlink ref="D857" location="'C7'!AK16" display="SUM(AK16,AK28)"/>
    <hyperlink ref="G857" location="'C7'!AK40" display="AK40"/>
    <hyperlink ref="D858" location="'C7'!AK17" display="SUM(AK17,AK29)"/>
    <hyperlink ref="G858" location="'C7'!AK41" display="AK41"/>
    <hyperlink ref="D859" location="'C7'!AK18" display="SUM(AK18,AK30)"/>
    <hyperlink ref="G859" location="'C7'!AK42" display="AK42"/>
    <hyperlink ref="D860" location="'C7'!AK19" display="SUM(AK19,AK31)"/>
    <hyperlink ref="G860" location="'C7'!AK43" display="AK43"/>
    <hyperlink ref="D861" location="'C7'!AK20" display="SUM(AK20,AK32)"/>
    <hyperlink ref="G861" location="'C7'!AK44" display="AK44"/>
    <hyperlink ref="D862" location="'C7'!AK21" display="SUM(AK21,AK33)"/>
    <hyperlink ref="G862" location="'C7'!AK45" display="AK45"/>
    <hyperlink ref="D863" location="'C7'!AK22" display="SUM(AK22,AK34)"/>
    <hyperlink ref="G863" location="'C7'!AK46" display="AK46"/>
    <hyperlink ref="D864" location="'C7'!AK23" display="SUM(AK23,AK35)"/>
    <hyperlink ref="G864" location="'C7'!AK47" display="AK47"/>
    <hyperlink ref="D865" location="'C7'!AK24" display="SUM(AK24,AK36)"/>
    <hyperlink ref="G865" location="'C7'!AK48" display="AK48"/>
    <hyperlink ref="D866" location="'C7'!AK25" display="SUM(AK25,AK37)"/>
    <hyperlink ref="G866" location="'C7'!AK49" display="AK49"/>
    <hyperlink ref="D867" location="'C7'!V14" display="SUM(V14,Y14,AE14,AK14)"/>
    <hyperlink ref="G867" location="'C7'!AN14" display="AN14"/>
    <hyperlink ref="D868" location="'C7'!V15" display="SUM(V15,Y15,AE15,AK15)"/>
    <hyperlink ref="G868" location="'C7'!AN15" display="AN15"/>
    <hyperlink ref="D869" location="'C7'!V16" display="SUM(V16,Y16,AE16,AK16)"/>
    <hyperlink ref="G869" location="'C7'!AN16" display="AN16"/>
    <hyperlink ref="D870" location="'C7'!V17" display="SUM(V17,Y17,AE17,AK17)"/>
    <hyperlink ref="G870" location="'C7'!AN17" display="AN17"/>
    <hyperlink ref="D871" location="'C7'!V18" display="SUM(V18,Y18,AE18,AK18)"/>
    <hyperlink ref="G871" location="'C7'!AN18" display="AN18"/>
    <hyperlink ref="D872" location="'C7'!V19" display="SUM(V19,Y19,AE19,AK19)"/>
    <hyperlink ref="G872" location="'C7'!AN19" display="AN19"/>
    <hyperlink ref="D873" location="'C7'!V20" display="SUM(V20,Y20,AE20,AK20)"/>
    <hyperlink ref="G873" location="'C7'!AN20" display="AN20"/>
    <hyperlink ref="D874" location="'C7'!V21" display="SUM(V21,Y21,AE21,AK21)"/>
    <hyperlink ref="G874" location="'C7'!AN21" display="AN21"/>
    <hyperlink ref="D875" location="'C7'!V22" display="SUM(V22,Y22,AE22,AK22)"/>
    <hyperlink ref="G875" location="'C7'!AN22" display="AN22"/>
    <hyperlink ref="D876" location="'C7'!V23" display="SUM(V23,Y23,AE23,AK23)"/>
    <hyperlink ref="G876" location="'C7'!AN23" display="AN23"/>
    <hyperlink ref="D877" location="'C7'!V24" display="SUM(V24,Y24,AE24,AK24)"/>
    <hyperlink ref="G877" location="'C7'!AN24" display="AN24"/>
    <hyperlink ref="D878" location="'C7'!AN14" display="SUM(AN14:AN24)"/>
    <hyperlink ref="G878" location="'C7'!AN25" display="AN25"/>
    <hyperlink ref="D879" location="'C7'!V26" display="SUM(V26,Y26,AE26,AK26)"/>
    <hyperlink ref="G879" location="'C7'!AN26" display="AN26"/>
    <hyperlink ref="D880" location="'C7'!V27" display="SUM(V27,Y27,AE27,AK27)"/>
    <hyperlink ref="G880" location="'C7'!AN27" display="AN27"/>
    <hyperlink ref="D881" location="'C7'!V28" display="SUM(V28,Y28,AE28,AK28)"/>
    <hyperlink ref="G881" location="'C7'!AN28" display="AN28"/>
    <hyperlink ref="D882" location="'C7'!V29" display="SUM(V29,Y29,AE29,AK29)"/>
    <hyperlink ref="G882" location="'C7'!AN29" display="AN29"/>
    <hyperlink ref="D883" location="'C7'!V30" display="SUM(V30,Y30,AE30,AK30)"/>
    <hyperlink ref="G883" location="'C7'!AN30" display="AN30"/>
    <hyperlink ref="D884" location="'C7'!V31" display="SUM(V31,Y31,AE31,AK31)"/>
    <hyperlink ref="G884" location="'C7'!AN31" display="AN31"/>
    <hyperlink ref="D885" location="'C7'!V32" display="SUM(V32,Y32,AE32,AK32)"/>
    <hyperlink ref="G885" location="'C7'!AN32" display="AN32"/>
    <hyperlink ref="D886" location="'C7'!V33" display="SUM(V33,Y33,AE33,AK33)"/>
    <hyperlink ref="G886" location="'C7'!AN33" display="AN33"/>
    <hyperlink ref="D887" location="'C7'!V34" display="SUM(V34,Y34,AE34,AK34)"/>
    <hyperlink ref="G887" location="'C7'!AN34" display="AN34"/>
    <hyperlink ref="D888" location="'C7'!V35" display="SUM(V35,Y35,AE35,AK35)"/>
    <hyperlink ref="G888" location="'C7'!AN35" display="AN35"/>
    <hyperlink ref="D889" location="'C7'!V36" display="SUM(V36,Y36,AE36,AK36)"/>
    <hyperlink ref="G889" location="'C7'!AN36" display="AN36"/>
    <hyperlink ref="D890" location="'C7'!AN26" display="SUM(AN26:AN36)"/>
    <hyperlink ref="G890" location="'C7'!AN37" display="AN37"/>
    <hyperlink ref="D891" location="'C7'!AN14" display="SUM(AN14,AN26)"/>
    <hyperlink ref="G891" location="'C7'!AN38" display="AN38"/>
    <hyperlink ref="D892" location="'C7'!AN15" display="SUM(AN15,AN27)"/>
    <hyperlink ref="G892" location="'C7'!AN39" display="AN39"/>
    <hyperlink ref="D893" location="'C7'!AN16" display="SUM(AN16,AN28)"/>
    <hyperlink ref="G893" location="'C7'!AN40" display="AN40"/>
    <hyperlink ref="D894" location="'C7'!AN17" display="SUM(AN17,AN29)"/>
    <hyperlink ref="G894" location="'C7'!AN41" display="AN41"/>
    <hyperlink ref="D895" location="'C7'!AN18" display="SUM(AN18,AN30)"/>
    <hyperlink ref="G895" location="'C7'!AN42" display="AN42"/>
    <hyperlink ref="D896" location="'C7'!AN19" display="SUM(AN19,AN31)"/>
    <hyperlink ref="G896" location="'C7'!AN43" display="AN43"/>
    <hyperlink ref="D897" location="'C7'!AN20" display="SUM(AN20,AN32)"/>
    <hyperlink ref="G897" location="'C7'!AN44" display="AN44"/>
    <hyperlink ref="D898" location="'C7'!AN21" display="SUM(AN21,AN33)"/>
    <hyperlink ref="G898" location="'C7'!AN45" display="AN45"/>
    <hyperlink ref="D899" location="'C7'!AN22" display="SUM(AN22,AN34)"/>
    <hyperlink ref="G899" location="'C7'!AN46" display="AN46"/>
    <hyperlink ref="D900" location="'C7'!AN23" display="SUM(AN23,AN35)"/>
    <hyperlink ref="G900" location="'C7'!AN47" display="AN47"/>
    <hyperlink ref="D901" location="'C7'!AN24" display="SUM(AN24,AN36)"/>
    <hyperlink ref="G901" location="'C7'!AN48" display="AN48"/>
    <hyperlink ref="D902" location="'C7'!AN25" display="SUM(AN25,AN37)"/>
    <hyperlink ref="G902" location="'C7'!AN49" display="AN49"/>
    <hyperlink ref="D903" location="'C8'!V14" display="SUM(V14,V15)"/>
    <hyperlink ref="G903" location="'C8'!V16" display="V16"/>
    <hyperlink ref="D904" location="'C8'!V17" display="SUM(V17,V18)"/>
    <hyperlink ref="G904" location="'C8'!V19" display="V19"/>
    <hyperlink ref="D905" location="'C8'!V14" display="SUM(V14,V17)"/>
    <hyperlink ref="G905" location="'C8'!V20" display="V20"/>
    <hyperlink ref="D906" location="'C8'!V15" display="SUM(V15,V18)"/>
    <hyperlink ref="G906" location="'C8'!V21" display="V21"/>
    <hyperlink ref="D907" location="'C8'!V16" display="SUM(V16,V19)"/>
    <hyperlink ref="G907" location="'C8'!V22" display="V22"/>
    <hyperlink ref="D908" location="'C8'!Y14" display="SUM(Y14,Y15)"/>
    <hyperlink ref="G908" location="'C8'!Y16" display="Y16"/>
    <hyperlink ref="D909" location="'C8'!Y17" display="SUM(Y17,Y18)"/>
    <hyperlink ref="G909" location="'C8'!Y19" display="Y19"/>
    <hyperlink ref="D910" location="'C8'!Y14" display="SUM(Y14,Y17)"/>
    <hyperlink ref="G910" location="'C8'!Y20" display="Y20"/>
    <hyperlink ref="D911" location="'C8'!Y15" display="SUM(Y15,Y18)"/>
    <hyperlink ref="G911" location="'C8'!Y21" display="Y21"/>
    <hyperlink ref="D912" location="'C8'!Y16" display="SUM(Y16,Y19)"/>
    <hyperlink ref="G912" location="'C8'!Y22" display="Y22"/>
    <hyperlink ref="D17" location="'C2'!V22" display="V22"/>
    <hyperlink ref="G17" location="='C3'!V49" display="V49"/>
    <hyperlink ref="D18" location="'C2'!AQ22" display="AQ22"/>
    <hyperlink ref="G18" location="='C3'!AH49" display="AH49"/>
    <hyperlink ref="D19" location="'C2'!AQ22" display="AQ22"/>
    <hyperlink ref="G19" location="='C5'!V102" display="V102"/>
    <hyperlink ref="D21" location="'C2'!AB22" display="AB22"/>
    <hyperlink ref="G21" location="='C3'!Y49" display="Y49"/>
    <hyperlink ref="D22" location="'C2'!AH22" display="AH22"/>
    <hyperlink ref="G22" location="='C3'!AB49" display="AB49"/>
    <hyperlink ref="D23" location="'C2'!AN22" display="AN22"/>
    <hyperlink ref="G23" location="='C3'!AE49" display="AE49"/>
    <hyperlink ref="D24" location="'C2'!V21" display="V21"/>
    <hyperlink ref="G24" location="='C3'!V37" display="V37"/>
    <hyperlink ref="D25" location="'C2'!AQ21" display="AQ21"/>
    <hyperlink ref="G25" location="='C3'!AH37" display="AH37"/>
    <hyperlink ref="D26" location="'C2'!AQ21" display="AQ21"/>
    <hyperlink ref="G26" location="='C5'!V72" display="V72"/>
    <hyperlink ref="D27" location="'C2'!AB21" display="AB21"/>
    <hyperlink ref="G27" location="='C3'!Y37" display="Y37"/>
    <hyperlink ref="D28" location="'C2'!AH21" display="AH21"/>
    <hyperlink ref="G28" location="='C3'!AB37" display="AB37"/>
    <hyperlink ref="D29" location="'C2'!AN21" display="AN21"/>
    <hyperlink ref="G29" location="='C3'!AE37" display="AE37"/>
    <hyperlink ref="D30" location="'C2'!V20" display="V20"/>
    <hyperlink ref="G30" location="='C3'!V25" display="V25"/>
    <hyperlink ref="D31" location="'C2'!AQ20" display="AQ20"/>
    <hyperlink ref="G31" location="='C3'!AH25" display="AH25"/>
    <hyperlink ref="D32" location="'C2'!AQ20" display="AQ20"/>
    <hyperlink ref="G32" location="='C5'!V42" display="V42"/>
    <hyperlink ref="D33" location="'C2'!AB20" display="AB20"/>
    <hyperlink ref="G33" location="='C3'!Y25" display="Y25"/>
    <hyperlink ref="D34" location="'C2'!AH20" display="AH20"/>
    <hyperlink ref="G34" location="='C3'!AB25" display="AB25"/>
    <hyperlink ref="D35" location="'C2'!AN20" display="AN20"/>
    <hyperlink ref="G35" location="='C3'!AE25" display="AE25"/>
    <hyperlink ref="D40" location="'C2'!AE14" display="AE14"/>
    <hyperlink ref="G40" location="='C2'!AB14" display="AB14"/>
    <hyperlink ref="D41" location="'C2'!AE15" display="AE15"/>
    <hyperlink ref="G41" location="='C2'!AB15" display="AB15"/>
    <hyperlink ref="D42" location="'C2'!AE16" display="AE16"/>
    <hyperlink ref="G42" location="='C2'!AB16" display="AB16"/>
    <hyperlink ref="D43" location="'C2'!AE17" display="AE17"/>
    <hyperlink ref="G43" location="='C2'!AB17" display="AB17"/>
    <hyperlink ref="D44" location="'C2'!AE18" display="AE18"/>
    <hyperlink ref="G44" location="='C2'!AB18" display="AB18"/>
    <hyperlink ref="D45" location="'C2'!AE19" display="AE19"/>
    <hyperlink ref="G45" location="='C2'!AB19" display="AB19"/>
    <hyperlink ref="D46" location="'C2'!AE20" display="AE20"/>
    <hyperlink ref="G46" location="='C2'!AB20" display="AB20"/>
    <hyperlink ref="D47" location="'C2'!AE21" display="AE21"/>
    <hyperlink ref="G47" location="='C2'!AB21" display="AB21"/>
    <hyperlink ref="D48" location="'C2'!AE22" display="AE22"/>
    <hyperlink ref="G48" location="='C2'!AB22" display="AB22"/>
    <hyperlink ref="D49" location="'C2'!AE23" display="AE23"/>
    <hyperlink ref="G49" location="='C2'!AB23" display="AB23"/>
    <hyperlink ref="D50" location="'C2'!AK14" display="AK14"/>
    <hyperlink ref="G50" location="='C2'!AH14" display="AH14"/>
    <hyperlink ref="D51" location="'C2'!AK15" display="AK15"/>
    <hyperlink ref="G51" location="='C2'!AH15" display="AH15"/>
    <hyperlink ref="D52" location="'C2'!AK16" display="AK16"/>
    <hyperlink ref="G52" location="='C2'!AH16" display="AH16"/>
    <hyperlink ref="D53" location="'C2'!AK17" display="AK17"/>
    <hyperlink ref="G53" location="='C2'!AH17" display="AH17"/>
    <hyperlink ref="D54" location="'C2'!AK18" display="AK18"/>
    <hyperlink ref="G54" location="='C2'!AH18" display="AH18"/>
    <hyperlink ref="D55" location="'C2'!AK19" display="AK19"/>
    <hyperlink ref="G55" location="='C2'!AH19" display="AH19"/>
    <hyperlink ref="D56" location="'C2'!AK20" display="AK20"/>
    <hyperlink ref="G56" location="='C2'!AH20" display="AH20"/>
    <hyperlink ref="D57" location="'C2'!AK21" display="AK21"/>
    <hyperlink ref="G57" location="='C2'!AH21" display="AH21"/>
    <hyperlink ref="D58" location="'C2'!AK22" display="AK22"/>
    <hyperlink ref="G58" location="='C2'!AH22" display="AH22"/>
    <hyperlink ref="D59" location="'C2'!AK23" display="AK23"/>
    <hyperlink ref="G59" location="='C2'!AH23" display="AH23"/>
    <hyperlink ref="D60" location="'C2'!V23" display="V23"/>
    <hyperlink ref="G60" location="='C2'!V22" display="V22"/>
    <hyperlink ref="D61" location="'C2'!AB23" display="AB23"/>
    <hyperlink ref="G61" location="='C2'!AB22" display="AB22"/>
    <hyperlink ref="D62" location="'C2'!AE23" display="AE23"/>
    <hyperlink ref="G62" location="='C2'!AE22" display="AE22"/>
    <hyperlink ref="D63" location="'C2'!AH23" display="AH23"/>
    <hyperlink ref="G63" location="='C2'!AH22" display="AH22"/>
    <hyperlink ref="D64" location="'C2'!AK23" display="AK23"/>
    <hyperlink ref="G64" location="='C2'!AK22" display="AK22"/>
    <hyperlink ref="D65" location="'C2'!AN23" display="AN23"/>
    <hyperlink ref="G65" location="='C2'!AN22" display="AN22"/>
    <hyperlink ref="D66" location="'C2'!AQ23" display="AQ23"/>
    <hyperlink ref="G66" location="='C2'!AQ22" display="AQ22"/>
    <hyperlink ref="D67" location="'C4'!AH14" display="AH14"/>
    <hyperlink ref="G67" location="='C4'!V14" display="V14"/>
    <hyperlink ref="D68" location="'C4'!AH15" display="AH15"/>
    <hyperlink ref="G68" location="='C4'!V15" display="V15"/>
    <hyperlink ref="D69" location="'C4'!AH16" display="AH16"/>
    <hyperlink ref="G69" location="='C4'!V16" display="V16"/>
    <hyperlink ref="D70" location="'C4'!AK14" display="AK14"/>
    <hyperlink ref="G70" location="='C4'!Y14" display="Y14"/>
    <hyperlink ref="D71" location="'C4'!AK15" display="AK15"/>
    <hyperlink ref="G71" location="='C4'!Y15" display="Y15"/>
    <hyperlink ref="D72" location="'C4'!AK16" display="AK16"/>
    <hyperlink ref="G72" location="='C4'!Y16" display="Y16"/>
    <hyperlink ref="D73" location="'C4'!AN14" display="AN14"/>
    <hyperlink ref="G73" location="='C4'!AB14" display="AB14"/>
    <hyperlink ref="D74" location="'C4'!AN15" display="AN15"/>
    <hyperlink ref="G74" location="='C4'!AB15" display="AB15"/>
    <hyperlink ref="D75" location="'C4'!AN16" display="AN16"/>
    <hyperlink ref="G75" location="='C4'!AB16" display="AB16"/>
    <hyperlink ref="D76" location="'C4'!V16" display="V16"/>
    <hyperlink ref="G76" location="='C2'!V22" display="V22"/>
    <hyperlink ref="D77" location="'C4'!Y16" display="Y16"/>
    <hyperlink ref="G77" location="='C2'!AE22" display="AE22"/>
    <hyperlink ref="D78" location="'C4'!AB16" display="AB16"/>
    <hyperlink ref="G78" location="='C2'!AH22" display="AH22"/>
    <hyperlink ref="D79" location="'C4'!AE16" display="AE16"/>
    <hyperlink ref="G79" location="='C2'!AN22" display="AN22"/>
    <hyperlink ref="D83" location="'C5'!Y14" display="Y14"/>
    <hyperlink ref="G83" location="='C5'!V14" display="V14"/>
    <hyperlink ref="D84" location="'C5'!Y15" display="Y15"/>
    <hyperlink ref="G84" location="='C5'!V15" display="V15"/>
    <hyperlink ref="D85" location="'C5'!Y16" display="Y16"/>
    <hyperlink ref="G85" location="='C5'!V16" display="V16"/>
    <hyperlink ref="D86" location="'C5'!Y17" display="Y17"/>
    <hyperlink ref="G86" location="='C5'!V17" display="V17"/>
    <hyperlink ref="D87" location="'C5'!Y18" display="Y18"/>
    <hyperlink ref="G87" location="='C5'!V18" display="V18"/>
    <hyperlink ref="D88" location="'C5'!Y19" display="Y19"/>
    <hyperlink ref="G88" location="='C5'!V19" display="V19"/>
    <hyperlink ref="D89" location="'C5'!Y20" display="Y20"/>
    <hyperlink ref="G89" location="='C5'!V20" display="V20"/>
    <hyperlink ref="D90" location="'C5'!Y21" display="Y21"/>
    <hyperlink ref="G90" location="='C5'!V21" display="V21"/>
    <hyperlink ref="D91" location="'C5'!Y22" display="Y22"/>
    <hyperlink ref="G91" location="='C5'!V22" display="V22"/>
    <hyperlink ref="D92" location="'C5'!Y23" display="Y23"/>
    <hyperlink ref="G92" location="='C5'!V23" display="V23"/>
    <hyperlink ref="D93" location="'C5'!Y24" display="Y24"/>
    <hyperlink ref="G93" location="='C5'!V24" display="V24"/>
    <hyperlink ref="D94" location="'C5'!Y25" display="Y25"/>
    <hyperlink ref="G94" location="='C5'!V25" display="V25"/>
    <hyperlink ref="D95" location="'C5'!Y26" display="Y26"/>
    <hyperlink ref="G95" location="='C5'!V26" display="V26"/>
    <hyperlink ref="D96" location="'C5'!Y27" display="Y27"/>
    <hyperlink ref="G96" location="='C5'!V27" display="V27"/>
    <hyperlink ref="D97" location="'C5'!Y28" display="Y28"/>
    <hyperlink ref="G97" location="='C5'!V28" display="V28"/>
    <hyperlink ref="D98" location="'C5'!Y29" display="Y29"/>
    <hyperlink ref="G98" location="='C5'!V29" display="V29"/>
    <hyperlink ref="D99" location="'C5'!Y30" display="Y30"/>
    <hyperlink ref="G99" location="='C5'!V30" display="V30"/>
    <hyperlink ref="D100" location="'C5'!Y31" display="Y31"/>
    <hyperlink ref="G100" location="='C5'!V31" display="V31"/>
    <hyperlink ref="D101" location="'C5'!Y32" display="Y32"/>
    <hyperlink ref="G101" location="='C5'!V32" display="V32"/>
    <hyperlink ref="D102" location="'C5'!Y33" display="Y33"/>
    <hyperlink ref="G102" location="='C5'!V33" display="V33"/>
    <hyperlink ref="D103" location="'C5'!Y34" display="Y34"/>
    <hyperlink ref="G103" location="='C5'!V34" display="V34"/>
    <hyperlink ref="D104" location="'C5'!Y35" display="Y35"/>
    <hyperlink ref="G104" location="='C5'!V35" display="V35"/>
    <hyperlink ref="D105" location="'C5'!Y36" display="Y36"/>
    <hyperlink ref="G105" location="='C5'!V36" display="V36"/>
    <hyperlink ref="D106" location="'C5'!Y37" display="Y37"/>
    <hyperlink ref="G106" location="='C5'!V37" display="V37"/>
    <hyperlink ref="D107" location="'C5'!Y38" display="Y38"/>
    <hyperlink ref="G107" location="='C5'!V38" display="V38"/>
    <hyperlink ref="D108" location="'C5'!Y39" display="Y39"/>
    <hyperlink ref="G108" location="='C5'!V39" display="V39"/>
    <hyperlink ref="D109" location="'C5'!Y40" display="Y40"/>
    <hyperlink ref="G109" location="='C5'!V40" display="V40"/>
    <hyperlink ref="D110" location="'C5'!Y41" display="Y41"/>
    <hyperlink ref="G110" location="='C5'!V41" display="V41"/>
    <hyperlink ref="D111" location="'C5'!Y42" display="Y42"/>
    <hyperlink ref="G111" location="='C5'!V42" display="V42"/>
    <hyperlink ref="D112" location="'C5'!Y44" display="Y44"/>
    <hyperlink ref="G112" location="='C5'!V44" display="V44"/>
    <hyperlink ref="D113" location="'C5'!Y45" display="Y45"/>
    <hyperlink ref="G113" location="='C5'!V45" display="V45"/>
    <hyperlink ref="D114" location="'C5'!Y46" display="Y46"/>
    <hyperlink ref="G114" location="='C5'!V46" display="V46"/>
    <hyperlink ref="D115" location="'C5'!Y47" display="Y47"/>
    <hyperlink ref="G115" location="='C5'!V47" display="V47"/>
    <hyperlink ref="D116" location="'C5'!Y48" display="Y48"/>
    <hyperlink ref="G116" location="='C5'!V48" display="V48"/>
    <hyperlink ref="D117" location="'C5'!Y49" display="Y49"/>
    <hyperlink ref="G117" location="='C5'!V49" display="V49"/>
    <hyperlink ref="D118" location="'C5'!Y50" display="Y50"/>
    <hyperlink ref="G118" location="='C5'!V50" display="V50"/>
    <hyperlink ref="D119" location="'C5'!Y51" display="Y51"/>
    <hyperlink ref="G119" location="='C5'!V51" display="V51"/>
    <hyperlink ref="D120" location="'C5'!Y52" display="Y52"/>
    <hyperlink ref="G120" location="='C5'!V52" display="V52"/>
    <hyperlink ref="D121" location="'C5'!Y53" display="Y53"/>
    <hyperlink ref="G121" location="='C5'!V53" display="V53"/>
    <hyperlink ref="D122" location="'C5'!Y54" display="Y54"/>
    <hyperlink ref="G122" location="='C5'!V54" display="V54"/>
    <hyperlink ref="D123" location="'C5'!Y55" display="Y55"/>
    <hyperlink ref="G123" location="='C5'!V55" display="V55"/>
    <hyperlink ref="D124" location="'C5'!Y56" display="Y56"/>
    <hyperlink ref="G124" location="='C5'!V56" display="V56"/>
    <hyperlink ref="D125" location="'C5'!Y57" display="Y57"/>
    <hyperlink ref="G125" location="='C5'!V57" display="V57"/>
    <hyperlink ref="D126" location="'C5'!Y58" display="Y58"/>
    <hyperlink ref="G126" location="='C5'!V58" display="V58"/>
    <hyperlink ref="D127" location="'C5'!Y59" display="Y59"/>
    <hyperlink ref="G127" location="='C5'!V59" display="V59"/>
    <hyperlink ref="D128" location="'C5'!Y60" display="Y60"/>
    <hyperlink ref="G128" location="='C5'!V60" display="V60"/>
    <hyperlink ref="D129" location="'C5'!Y61" display="Y61"/>
    <hyperlink ref="G129" location="='C5'!V61" display="V61"/>
    <hyperlink ref="D130" location="'C5'!Y62" display="Y62"/>
    <hyperlink ref="G130" location="='C5'!V62" display="V62"/>
    <hyperlink ref="D131" location="'C5'!Y63" display="Y63"/>
    <hyperlink ref="G131" location="='C5'!V63" display="V63"/>
    <hyperlink ref="D132" location="'C5'!Y64" display="Y64"/>
    <hyperlink ref="G132" location="='C5'!V64" display="V64"/>
    <hyperlink ref="D133" location="'C5'!Y65" display="Y65"/>
    <hyperlink ref="G133" location="='C5'!V65" display="V65"/>
    <hyperlink ref="D134" location="'C5'!Y66" display="Y66"/>
    <hyperlink ref="G134" location="='C5'!V66" display="V66"/>
    <hyperlink ref="D135" location="'C5'!Y67" display="Y67"/>
    <hyperlink ref="G135" location="='C5'!V67" display="V67"/>
    <hyperlink ref="D136" location="'C5'!Y68" display="Y68"/>
    <hyperlink ref="G136" location="='C5'!V68" display="V68"/>
    <hyperlink ref="D137" location="'C5'!Y69" display="Y69"/>
    <hyperlink ref="G137" location="='C5'!V69" display="V69"/>
    <hyperlink ref="D138" location="'C5'!Y70" display="Y70"/>
    <hyperlink ref="G138" location="='C5'!V70" display="V70"/>
    <hyperlink ref="D139" location="'C5'!Y71" display="Y71"/>
    <hyperlink ref="G139" location="='C5'!V71" display="V71"/>
    <hyperlink ref="D140" location="'C5'!Y72" display="Y72"/>
    <hyperlink ref="G140" location="='C5'!V72" display="V72"/>
    <hyperlink ref="D141" location="'C5'!Y74" display="Y74"/>
    <hyperlink ref="G141" location="='C5'!V74" display="V74"/>
    <hyperlink ref="D142" location="'C5'!Y75" display="Y75"/>
    <hyperlink ref="G142" location="='C5'!V75" display="V75"/>
    <hyperlink ref="D143" location="'C5'!Y76" display="Y76"/>
    <hyperlink ref="G143" location="='C5'!V76" display="V76"/>
    <hyperlink ref="D144" location="'C5'!Y77" display="Y77"/>
    <hyperlink ref="G144" location="='C5'!V77" display="V77"/>
    <hyperlink ref="D145" location="'C5'!Y78" display="Y78"/>
    <hyperlink ref="G145" location="='C5'!V78" display="V78"/>
    <hyperlink ref="D146" location="'C5'!Y79" display="Y79"/>
    <hyperlink ref="G146" location="='C5'!V79" display="V79"/>
    <hyperlink ref="D147" location="'C5'!Y80" display="Y80"/>
    <hyperlink ref="G147" location="='C5'!V80" display="V80"/>
    <hyperlink ref="D148" location="'C5'!Y81" display="Y81"/>
    <hyperlink ref="G148" location="='C5'!V81" display="V81"/>
    <hyperlink ref="D149" location="'C5'!Y82" display="Y82"/>
    <hyperlink ref="G149" location="='C5'!V82" display="V82"/>
    <hyperlink ref="D150" location="'C5'!Y83" display="Y83"/>
    <hyperlink ref="G150" location="='C5'!V83" display="V83"/>
    <hyperlink ref="D151" location="'C5'!Y84" display="Y84"/>
    <hyperlink ref="G151" location="='C5'!V84" display="V84"/>
    <hyperlink ref="D152" location="'C5'!Y85" display="Y85"/>
    <hyperlink ref="G152" location="='C5'!V85" display="V85"/>
    <hyperlink ref="D153" location="'C5'!Y86" display="Y86"/>
    <hyperlink ref="G153" location="='C5'!V86" display="V86"/>
    <hyperlink ref="D154" location="'C5'!Y87" display="Y87"/>
    <hyperlink ref="G154" location="='C5'!V87" display="V87"/>
    <hyperlink ref="D155" location="'C5'!Y88" display="Y88"/>
    <hyperlink ref="G155" location="='C5'!V88" display="V88"/>
    <hyperlink ref="D156" location="'C5'!Y89" display="Y89"/>
    <hyperlink ref="G156" location="='C5'!V89" display="V89"/>
    <hyperlink ref="D157" location="'C5'!Y90" display="Y90"/>
    <hyperlink ref="G157" location="='C5'!V90" display="V90"/>
    <hyperlink ref="D158" location="'C5'!Y91" display="Y91"/>
    <hyperlink ref="G158" location="='C5'!V91" display="V91"/>
    <hyperlink ref="D159" location="'C5'!Y92" display="Y92"/>
    <hyperlink ref="G159" location="='C5'!V92" display="V92"/>
    <hyperlink ref="D160" location="'C5'!Y93" display="Y93"/>
    <hyperlink ref="G160" location="='C5'!V93" display="V93"/>
    <hyperlink ref="D161" location="'C5'!Y94" display="Y94"/>
    <hyperlink ref="G161" location="='C5'!V94" display="V94"/>
    <hyperlink ref="D162" location="'C5'!Y95" display="Y95"/>
    <hyperlink ref="G162" location="='C5'!V95" display="V95"/>
    <hyperlink ref="D163" location="'C5'!Y96" display="Y96"/>
    <hyperlink ref="G163" location="='C5'!V96" display="V96"/>
    <hyperlink ref="D164" location="'C5'!Y97" display="Y97"/>
    <hyperlink ref="G164" location="='C5'!V97" display="V97"/>
    <hyperlink ref="D165" location="'C5'!Y98" display="Y98"/>
    <hyperlink ref="G165" location="='C5'!V98" display="V98"/>
    <hyperlink ref="D166" location="'C5'!Y99" display="Y99"/>
    <hyperlink ref="G166" location="='C5'!V99" display="V99"/>
    <hyperlink ref="D167" location="'C5'!Y100" display="Y100"/>
    <hyperlink ref="G167" location="='C5'!V100" display="V100"/>
    <hyperlink ref="D168" location="'C5'!Y101" display="Y101"/>
    <hyperlink ref="G168" location="='C5'!V101" display="V101"/>
    <hyperlink ref="D169" location="'C5'!Y102" display="Y102"/>
    <hyperlink ref="G169" location="='C5'!V102" display="V102"/>
    <hyperlink ref="D170" location="'C6'!V238" display="V238"/>
    <hyperlink ref="G170" location="='C2'!AQ20" display="AQ20"/>
    <hyperlink ref="D171" location="'C6'!V464" display="V464"/>
    <hyperlink ref="G171" location="='C2'!AQ21" display="AQ21"/>
    <hyperlink ref="D172" location="'C6'!V690" display="V690"/>
    <hyperlink ref="G172" location="='C2'!AQ22" display="AQ22"/>
    <hyperlink ref="D173" location="'C7'!V14" display="V14"/>
    <hyperlink ref="G173" location="='C3'!V14" display="V14"/>
    <hyperlink ref="D174" location="'C7'!V15" display="V15"/>
    <hyperlink ref="G174" location="='C3'!V15" display="V15"/>
    <hyperlink ref="D175" location="'C7'!V16" display="V16"/>
    <hyperlink ref="G175" location="='C3'!V16" display="V16"/>
    <hyperlink ref="D176" location="'C7'!V17" display="V17"/>
    <hyperlink ref="G176" location="='C3'!V17" display="V17"/>
    <hyperlink ref="D177" location="'C7'!V18" display="V18"/>
    <hyperlink ref="G177" location="='C3'!V18" display="V18"/>
    <hyperlink ref="D178" location="'C7'!V19" display="V19"/>
    <hyperlink ref="G178" location="='C3'!V19" display="V19"/>
    <hyperlink ref="D179" location="'C7'!V20" display="V20"/>
    <hyperlink ref="G179" location="='C3'!V20" display="V20"/>
    <hyperlink ref="D180" location="'C7'!V21" display="V21"/>
    <hyperlink ref="G180" location="='C3'!V21" display="V21"/>
    <hyperlink ref="D181" location="'C7'!V22" display="V22"/>
    <hyperlink ref="G181" location="='C3'!V22" display="V22"/>
    <hyperlink ref="D182" location="'C7'!V23" display="V23"/>
    <hyperlink ref="G182" location="='C3'!V23" display="V23"/>
    <hyperlink ref="D183" location="'C7'!V24" display="V24"/>
    <hyperlink ref="G183" location="='C3'!V24" display="V24"/>
    <hyperlink ref="D184" location="'C7'!V25" display="V25"/>
    <hyperlink ref="G184" location="='C3'!V25" display="V25"/>
    <hyperlink ref="D185" location="'C7'!V26" display="V26"/>
    <hyperlink ref="G185" location="='C3'!V26" display="V26"/>
    <hyperlink ref="D186" location="'C7'!V27" display="V27"/>
    <hyperlink ref="G186" location="='C3'!V27" display="V27"/>
    <hyperlink ref="D187" location="'C7'!V28" display="V28"/>
    <hyperlink ref="G187" location="='C3'!V28" display="V28"/>
    <hyperlink ref="D188" location="'C7'!V29" display="V29"/>
    <hyperlink ref="G188" location="='C3'!V29" display="V29"/>
    <hyperlink ref="D189" location="'C7'!V30" display="V30"/>
    <hyperlink ref="G189" location="='C3'!V30" display="V30"/>
    <hyperlink ref="D190" location="'C7'!V31" display="V31"/>
    <hyperlink ref="G190" location="='C3'!V31" display="V31"/>
    <hyperlink ref="D191" location="'C7'!V32" display="V32"/>
    <hyperlink ref="G191" location="='C3'!V32" display="V32"/>
    <hyperlink ref="D192" location="'C7'!V33" display="V33"/>
    <hyperlink ref="G192" location="='C3'!V33" display="V33"/>
    <hyperlink ref="D193" location="'C7'!V34" display="V34"/>
    <hyperlink ref="G193" location="='C3'!V34" display="V34"/>
    <hyperlink ref="D194" location="'C7'!V35" display="V35"/>
    <hyperlink ref="G194" location="='C3'!V35" display="V35"/>
    <hyperlink ref="D195" location="'C7'!V36" display="V36"/>
    <hyperlink ref="G195" location="='C3'!V36" display="V36"/>
    <hyperlink ref="D196" location="'C7'!V37" display="V37"/>
    <hyperlink ref="G196" location="='C3'!V37" display="V37"/>
    <hyperlink ref="D197" location="'C7'!V38" display="V38"/>
    <hyperlink ref="G197" location="='C3'!V38" display="V38"/>
    <hyperlink ref="D198" location="'C7'!V39" display="V39"/>
    <hyperlink ref="G198" location="='C3'!V39" display="V39"/>
    <hyperlink ref="D199" location="'C7'!V40" display="V40"/>
    <hyperlink ref="G199" location="='C3'!V40" display="V40"/>
    <hyperlink ref="D200" location="'C7'!V41" display="V41"/>
    <hyperlink ref="G200" location="='C3'!V41" display="V41"/>
    <hyperlink ref="D201" location="'C7'!V42" display="V42"/>
    <hyperlink ref="G201" location="='C3'!V42" display="V42"/>
    <hyperlink ref="D202" location="'C7'!V43" display="V43"/>
    <hyperlink ref="G202" location="='C3'!V43" display="V43"/>
    <hyperlink ref="D203" location="'C7'!V44" display="V44"/>
    <hyperlink ref="G203" location="='C3'!V44" display="V44"/>
    <hyperlink ref="D204" location="'C7'!V45" display="V45"/>
    <hyperlink ref="G204" location="='C3'!V45" display="V45"/>
    <hyperlink ref="D205" location="'C7'!V46" display="V46"/>
    <hyperlink ref="G205" location="='C3'!V46" display="V46"/>
    <hyperlink ref="D206" location="'C7'!V47" display="V47"/>
    <hyperlink ref="G206" location="='C3'!V47" display="V47"/>
    <hyperlink ref="D207" location="'C7'!V48" display="V48"/>
    <hyperlink ref="G207" location="='C3'!V48" display="V48"/>
    <hyperlink ref="D208" location="'C7'!V49" display="V49"/>
    <hyperlink ref="G208" location="='C3'!V49" display="V49"/>
    <hyperlink ref="D209" location="'C7'!Y14" display="Y14"/>
    <hyperlink ref="G209" location="='C3'!Y14" display="Y14"/>
    <hyperlink ref="D210" location="'C7'!Y15" display="Y15"/>
    <hyperlink ref="G210" location="='C3'!Y15" display="Y15"/>
    <hyperlink ref="D211" location="'C7'!Y16" display="Y16"/>
    <hyperlink ref="G211" location="='C3'!Y16" display="Y16"/>
    <hyperlink ref="D212" location="'C7'!Y17" display="Y17"/>
    <hyperlink ref="G212" location="='C3'!Y17" display="Y17"/>
    <hyperlink ref="D213" location="'C7'!Y18" display="Y18"/>
    <hyperlink ref="G213" location="='C3'!Y18" display="Y18"/>
    <hyperlink ref="D214" location="'C7'!Y19" display="Y19"/>
    <hyperlink ref="G214" location="='C3'!Y19" display="Y19"/>
    <hyperlink ref="D215" location="'C7'!Y20" display="Y20"/>
    <hyperlink ref="G215" location="='C3'!Y20" display="Y20"/>
    <hyperlink ref="D216" location="'C7'!Y21" display="Y21"/>
    <hyperlink ref="G216" location="='C3'!Y21" display="Y21"/>
    <hyperlink ref="D217" location="'C7'!Y22" display="Y22"/>
    <hyperlink ref="G217" location="='C3'!Y22" display="Y22"/>
    <hyperlink ref="D218" location="'C7'!Y23" display="Y23"/>
    <hyperlink ref="G218" location="='C3'!Y23" display="Y23"/>
    <hyperlink ref="D219" location="'C7'!Y24" display="Y24"/>
    <hyperlink ref="G219" location="='C3'!Y24" display="Y24"/>
    <hyperlink ref="D220" location="'C7'!Y25" display="Y25"/>
    <hyperlink ref="G220" location="='C3'!Y25" display="Y25"/>
    <hyperlink ref="D221" location="'C7'!Y26" display="Y26"/>
    <hyperlink ref="G221" location="='C3'!Y26" display="Y26"/>
    <hyperlink ref="D222" location="'C7'!Y27" display="Y27"/>
    <hyperlink ref="G222" location="='C3'!Y27" display="Y27"/>
    <hyperlink ref="D223" location="'C7'!Y28" display="Y28"/>
    <hyperlink ref="G223" location="='C3'!Y28" display="Y28"/>
    <hyperlink ref="D224" location="'C7'!Y29" display="Y29"/>
    <hyperlink ref="G224" location="='C3'!Y29" display="Y29"/>
    <hyperlink ref="D225" location="'C7'!Y30" display="Y30"/>
    <hyperlink ref="G225" location="='C3'!Y30" display="Y30"/>
    <hyperlink ref="D226" location="'C7'!Y31" display="Y31"/>
    <hyperlink ref="G226" location="='C3'!Y31" display="Y31"/>
    <hyperlink ref="D227" location="'C7'!Y32" display="Y32"/>
    <hyperlink ref="G227" location="='C3'!Y32" display="Y32"/>
    <hyperlink ref="D228" location="'C7'!Y33" display="Y33"/>
    <hyperlink ref="G228" location="='C3'!Y33" display="Y33"/>
    <hyperlink ref="D229" location="'C7'!Y34" display="Y34"/>
    <hyperlink ref="G229" location="='C3'!Y34" display="Y34"/>
    <hyperlink ref="D230" location="'C7'!Y35" display="Y35"/>
    <hyperlink ref="G230" location="='C3'!Y35" display="Y35"/>
    <hyperlink ref="D231" location="'C7'!Y36" display="Y36"/>
    <hyperlink ref="G231" location="='C3'!Y36" display="Y36"/>
    <hyperlink ref="D232" location="'C7'!Y37" display="Y37"/>
    <hyperlink ref="G232" location="='C3'!Y37" display="Y37"/>
    <hyperlink ref="D233" location="'C7'!Y38" display="Y38"/>
    <hyperlink ref="G233" location="='C3'!Y38" display="Y38"/>
    <hyperlink ref="D234" location="'C7'!Y39" display="Y39"/>
    <hyperlink ref="G234" location="='C3'!Y39" display="Y39"/>
    <hyperlink ref="D235" location="'C7'!Y40" display="Y40"/>
    <hyperlink ref="G235" location="='C3'!Y40" display="Y40"/>
    <hyperlink ref="D236" location="'C7'!Y41" display="Y41"/>
    <hyperlink ref="G236" location="='C3'!Y41" display="Y41"/>
    <hyperlink ref="D237" location="'C7'!Y42" display="Y42"/>
    <hyperlink ref="G237" location="='C3'!Y42" display="Y42"/>
    <hyperlink ref="D238" location="'C7'!Y43" display="Y43"/>
    <hyperlink ref="G238" location="='C3'!Y43" display="Y43"/>
    <hyperlink ref="D239" location="'C7'!Y44" display="Y44"/>
    <hyperlink ref="G239" location="='C3'!Y44" display="Y44"/>
    <hyperlink ref="D240" location="'C7'!Y45" display="Y45"/>
    <hyperlink ref="G240" location="='C3'!Y45" display="Y45"/>
    <hyperlink ref="D241" location="'C7'!Y46" display="Y46"/>
    <hyperlink ref="G241" location="='C3'!Y46" display="Y46"/>
    <hyperlink ref="D242" location="'C7'!Y47" display="Y47"/>
    <hyperlink ref="G242" location="='C3'!Y47" display="Y47"/>
    <hyperlink ref="D243" location="'C7'!Y48" display="Y48"/>
    <hyperlink ref="G243" location="='C3'!Y48" display="Y48"/>
    <hyperlink ref="D244" location="'C7'!Y49" display="Y49"/>
    <hyperlink ref="G244" location="='C3'!Y49" display="Y49"/>
    <hyperlink ref="D245" location="'C7'!AE14" display="AE14"/>
    <hyperlink ref="G245" location="='C3'!AB14" display="AB14"/>
    <hyperlink ref="D246" location="'C7'!AE15" display="AE15"/>
    <hyperlink ref="G246" location="='C3'!AB15" display="AB15"/>
    <hyperlink ref="D247" location="'C7'!AE16" display="AE16"/>
    <hyperlink ref="G247" location="='C3'!AB16" display="AB16"/>
    <hyperlink ref="D248" location="'C7'!AE17" display="AE17"/>
    <hyperlink ref="G248" location="='C3'!AB17" display="AB17"/>
    <hyperlink ref="D249" location="'C7'!AE18" display="AE18"/>
    <hyperlink ref="G249" location="='C3'!AB18" display="AB18"/>
    <hyperlink ref="D250" location="'C7'!AE19" display="AE19"/>
    <hyperlink ref="G250" location="='C3'!AB19" display="AB19"/>
    <hyperlink ref="D251" location="'C7'!AE20" display="AE20"/>
    <hyperlink ref="G251" location="='C3'!AB20" display="AB20"/>
    <hyperlink ref="D252" location="'C7'!AE21" display="AE21"/>
    <hyperlink ref="G252" location="='C3'!AB21" display="AB21"/>
    <hyperlink ref="D253" location="'C7'!AE22" display="AE22"/>
    <hyperlink ref="G253" location="='C3'!AB22" display="AB22"/>
    <hyperlink ref="D254" location="'C7'!AE23" display="AE23"/>
    <hyperlink ref="G254" location="='C3'!AB23" display="AB23"/>
    <hyperlink ref="D255" location="'C7'!AE24" display="AE24"/>
    <hyperlink ref="G255" location="='C3'!AB24" display="AB24"/>
    <hyperlink ref="D256" location="'C7'!AE25" display="AE25"/>
    <hyperlink ref="G256" location="='C3'!AB25" display="AB25"/>
    <hyperlink ref="D257" location="'C7'!AE26" display="AE26"/>
    <hyperlink ref="G257" location="='C3'!AB26" display="AB26"/>
    <hyperlink ref="D258" location="'C7'!AE27" display="AE27"/>
    <hyperlink ref="G258" location="='C3'!AB27" display="AB27"/>
    <hyperlink ref="D259" location="'C7'!AE28" display="AE28"/>
    <hyperlink ref="G259" location="='C3'!AB28" display="AB28"/>
    <hyperlink ref="D260" location="'C7'!AE29" display="AE29"/>
    <hyperlink ref="G260" location="='C3'!AB29" display="AB29"/>
    <hyperlink ref="D261" location="'C7'!AE30" display="AE30"/>
    <hyperlink ref="G261" location="='C3'!AB30" display="AB30"/>
    <hyperlink ref="D262" location="'C7'!AE31" display="AE31"/>
    <hyperlink ref="G262" location="='C3'!AB31" display="AB31"/>
    <hyperlink ref="D263" location="'C7'!AE32" display="AE32"/>
    <hyperlink ref="G263" location="='C3'!AB32" display="AB32"/>
    <hyperlink ref="D264" location="'C7'!AE33" display="AE33"/>
    <hyperlink ref="G264" location="='C3'!AB33" display="AB33"/>
    <hyperlink ref="D265" location="'C7'!AE34" display="AE34"/>
    <hyperlink ref="G265" location="='C3'!AB34" display="AB34"/>
    <hyperlink ref="D266" location="'C7'!AE35" display="AE35"/>
    <hyperlink ref="G266" location="='C3'!AB35" display="AB35"/>
    <hyperlink ref="D267" location="'C7'!AE36" display="AE36"/>
    <hyperlink ref="G267" location="='C3'!AB36" display="AB36"/>
    <hyperlink ref="D268" location="'C7'!AE37" display="AE37"/>
    <hyperlink ref="G268" location="='C3'!AB37" display="AB37"/>
    <hyperlink ref="D269" location="'C7'!AE38" display="AE38"/>
    <hyperlink ref="G269" location="='C3'!AB38" display="AB38"/>
    <hyperlink ref="D270" location="'C7'!AE39" display="AE39"/>
    <hyperlink ref="G270" location="='C3'!AB39" display="AB39"/>
    <hyperlink ref="D271" location="'C7'!AE40" display="AE40"/>
    <hyperlink ref="G271" location="='C3'!AB40" display="AB40"/>
    <hyperlink ref="D272" location="'C7'!AE41" display="AE41"/>
    <hyperlink ref="G272" location="='C3'!AB41" display="AB41"/>
    <hyperlink ref="D273" location="'C7'!AE42" display="AE42"/>
    <hyperlink ref="G273" location="='C3'!AB42" display="AB42"/>
    <hyperlink ref="D274" location="'C7'!AE43" display="AE43"/>
    <hyperlink ref="G274" location="='C3'!AB43" display="AB43"/>
    <hyperlink ref="D275" location="'C7'!AE44" display="AE44"/>
    <hyperlink ref="G275" location="='C3'!AB44" display="AB44"/>
    <hyperlink ref="D276" location="'C7'!AE45" display="AE45"/>
    <hyperlink ref="G276" location="='C3'!AB45" display="AB45"/>
    <hyperlink ref="D277" location="'C7'!AE46" display="AE46"/>
    <hyperlink ref="G277" location="='C3'!AB46" display="AB46"/>
    <hyperlink ref="D278" location="'C7'!AE47" display="AE47"/>
    <hyperlink ref="G278" location="='C3'!AB47" display="AB47"/>
    <hyperlink ref="D279" location="'C7'!AE48" display="AE48"/>
    <hyperlink ref="G279" location="='C3'!AB48" display="AB48"/>
    <hyperlink ref="D280" location="'C7'!AE49" display="AE49"/>
    <hyperlink ref="G280" location="='C3'!AB49" display="AB49"/>
    <hyperlink ref="D281" location="'C7'!AK14" display="AK14"/>
    <hyperlink ref="G281" location="='C3'!AE14" display="AE14"/>
    <hyperlink ref="D282" location="'C7'!AK15" display="AK15"/>
    <hyperlink ref="G282" location="='C3'!AE15" display="AE15"/>
    <hyperlink ref="D283" location="'C7'!AK16" display="AK16"/>
    <hyperlink ref="G283" location="='C3'!AE16" display="AE16"/>
    <hyperlink ref="D284" location="'C7'!AK17" display="AK17"/>
    <hyperlink ref="G284" location="='C3'!AE17" display="AE17"/>
    <hyperlink ref="D285" location="'C7'!AK18" display="AK18"/>
    <hyperlink ref="G285" location="='C3'!AE18" display="AE18"/>
    <hyperlink ref="D286" location="'C7'!AK19" display="AK19"/>
    <hyperlink ref="G286" location="='C3'!AE19" display="AE19"/>
    <hyperlink ref="D287" location="'C7'!AK20" display="AK20"/>
    <hyperlink ref="G287" location="='C3'!AE20" display="AE20"/>
    <hyperlink ref="D288" location="'C7'!AK21" display="AK21"/>
    <hyperlink ref="G288" location="='C3'!AE21" display="AE21"/>
    <hyperlink ref="D289" location="'C7'!AK22" display="AK22"/>
    <hyperlink ref="G289" location="='C3'!AE22" display="AE22"/>
    <hyperlink ref="D290" location="'C7'!AK23" display="AK23"/>
    <hyperlink ref="G290" location="='C3'!AE23" display="AE23"/>
    <hyperlink ref="D291" location="'C7'!AK24" display="AK24"/>
    <hyperlink ref="G291" location="='C3'!AE24" display="AE24"/>
    <hyperlink ref="D292" location="'C7'!AK25" display="AK25"/>
    <hyperlink ref="G292" location="='C3'!AE25" display="AE25"/>
    <hyperlink ref="D293" location="'C7'!AK26" display="AK26"/>
    <hyperlink ref="G293" location="='C3'!AE26" display="AE26"/>
    <hyperlink ref="D294" location="'C7'!AK27" display="AK27"/>
    <hyperlink ref="G294" location="='C3'!AE27" display="AE27"/>
    <hyperlink ref="D295" location="'C7'!AK28" display="AK28"/>
    <hyperlink ref="G295" location="='C3'!AE28" display="AE28"/>
    <hyperlink ref="D296" location="'C7'!AK29" display="AK29"/>
    <hyperlink ref="G296" location="='C3'!AE29" display="AE29"/>
    <hyperlink ref="D297" location="'C7'!AK30" display="AK30"/>
    <hyperlink ref="G297" location="='C3'!AE30" display="AE30"/>
    <hyperlink ref="D298" location="'C7'!AK31" display="AK31"/>
    <hyperlink ref="G298" location="='C3'!AE31" display="AE31"/>
    <hyperlink ref="D299" location="'C7'!AK32" display="AK32"/>
    <hyperlink ref="G299" location="='C3'!AE32" display="AE32"/>
    <hyperlink ref="D300" location="'C7'!AK33" display="AK33"/>
    <hyperlink ref="G300" location="='C3'!AE33" display="AE33"/>
    <hyperlink ref="D301" location="'C7'!AK34" display="AK34"/>
    <hyperlink ref="G301" location="='C3'!AE34" display="AE34"/>
    <hyperlink ref="D302" location="'C7'!AK35" display="AK35"/>
    <hyperlink ref="G302" location="='C3'!AE35" display="AE35"/>
    <hyperlink ref="D303" location="'C7'!AK36" display="AK36"/>
    <hyperlink ref="G303" location="='C3'!AE36" display="AE36"/>
    <hyperlink ref="D304" location="'C7'!AK37" display="AK37"/>
    <hyperlink ref="G304" location="='C3'!AE37" display="AE37"/>
    <hyperlink ref="D305" location="'C7'!AK38" display="AK38"/>
    <hyperlink ref="G305" location="='C3'!AE38" display="AE38"/>
    <hyperlink ref="D306" location="'C7'!AK39" display="AK39"/>
    <hyperlink ref="G306" location="='C3'!AE39" display="AE39"/>
    <hyperlink ref="D307" location="'C7'!AK40" display="AK40"/>
    <hyperlink ref="G307" location="='C3'!AE40" display="AE40"/>
    <hyperlink ref="D308" location="'C7'!AK41" display="AK41"/>
    <hyperlink ref="G308" location="='C3'!AE41" display="AE41"/>
    <hyperlink ref="D309" location="'C7'!AK42" display="AK42"/>
    <hyperlink ref="G309" location="='C3'!AE42" display="AE42"/>
    <hyperlink ref="D310" location="'C7'!AK43" display="AK43"/>
    <hyperlink ref="G310" location="='C3'!AE43" display="AE43"/>
    <hyperlink ref="D311" location="'C7'!AK44" display="AK44"/>
    <hyperlink ref="G311" location="='C3'!AE44" display="AE44"/>
    <hyperlink ref="D312" location="'C7'!AK45" display="AK45"/>
    <hyperlink ref="G312" location="='C3'!AE45" display="AE45"/>
    <hyperlink ref="D313" location="'C7'!AK46" display="AK46"/>
    <hyperlink ref="G313" location="='C3'!AE46" display="AE46"/>
    <hyperlink ref="D314" location="'C7'!AK47" display="AK47"/>
    <hyperlink ref="G314" location="='C3'!AE47" display="AE47"/>
    <hyperlink ref="D315" location="'C7'!AK48" display="AK48"/>
    <hyperlink ref="G315" location="='C3'!AE48" display="AE48"/>
    <hyperlink ref="D316" location="'C7'!AK49" display="AK49"/>
    <hyperlink ref="G316" location="='C3'!AE49" display="AE49"/>
    <hyperlink ref="D317" location="'C8'!Y22" display="Y22"/>
    <hyperlink ref="G317" location="='C8'!V22" display="V22"/>
    <hyperlink ref="D318" location="'C8'!Y14" display="Y14"/>
    <hyperlink ref="G318" location="='C8'!V14" display="V14"/>
    <hyperlink ref="D319" location="'C8'!Y15" display="Y15"/>
    <hyperlink ref="G319" location="='C8'!V15" display="V15"/>
    <hyperlink ref="D320" location="'C8'!Y16" display="Y16"/>
    <hyperlink ref="G320" location="='C8'!V16" display="V16"/>
    <hyperlink ref="D321" location="'C8'!Y17" display="Y17"/>
    <hyperlink ref="G321" location="='C8'!V17" display="V17"/>
    <hyperlink ref="D322" location="'C8'!Y18" display="Y18"/>
    <hyperlink ref="G322" location="='C8'!V18" display="V18"/>
    <hyperlink ref="D323" location="'C8'!Y19" display="Y19"/>
    <hyperlink ref="G323" location="='C8'!V19" display="V19"/>
    <hyperlink ref="D324" location="'C8'!Y20" display="Y20"/>
    <hyperlink ref="G324" location="='C8'!V20" display="V20"/>
    <hyperlink ref="D325" location="'C8'!Y21" display="Y21"/>
    <hyperlink ref="G325" location="='C8'!V21" display="V21"/>
    <hyperlink ref="D326" location="'C8'!Y22" display="Y22"/>
    <hyperlink ref="G326" location="='C8'!V22" display="V22"/>
    <hyperlink ref="D327" location="'C8'!Y23" display="Y23"/>
    <hyperlink ref="G327" location="='C8'!V23" display="V23"/>
    <hyperlink ref="D36" location="'C2'!Y16" display="Y16"/>
    <hyperlink ref="G36" location="='C2'!V16" display="V16"/>
    <hyperlink ref="D37" location="'C2'!Y19" display="Y19"/>
    <hyperlink ref="G37" location="='C2'!V19" display="V19"/>
    <hyperlink ref="D38" location="'C2'!Y22" display="Y22"/>
    <hyperlink ref="G38" location="='C2'!V22" display="V22"/>
    <hyperlink ref="D39" location="'C2'!Y23" display="Y23"/>
    <hyperlink ref="G39" location="='C2'!V23" display="V23"/>
    <hyperlink ref="D80" location="'C5'!AB42" display="AB42"/>
    <hyperlink ref="G80" location="='C5'!V42" display="V42"/>
    <hyperlink ref="D81" location="'C5'!AB72" display="AB72"/>
    <hyperlink ref="G81" location="='C5'!V72" display="V72"/>
    <hyperlink ref="D82" location="'C5'!AB102" display="AB102"/>
    <hyperlink ref="G82" location="='C5'!V102" display="V102"/>
    <hyperlink ref="D20" location="'C2'!Y22" display="Y22"/>
    <hyperlink ref="G20" location="='C5'!AB102" display="AB102"/>
    <hyperlink ref="D328" location="'C2'!V14" display="SUM(V14,V15)"/>
    <hyperlink ref="G328" location="'C2'!V16" display="V16"/>
    <hyperlink ref="D329" location="'C2'!V17" display="SUM(V17,V18)"/>
    <hyperlink ref="G329" location="'C2'!V19" display="V19"/>
    <hyperlink ref="D330" location="'C2'!V14" display="SUM(V14,V17)"/>
    <hyperlink ref="G330" location="'C2'!V20" display="V20"/>
    <hyperlink ref="D331" location="'C2'!V15" display="SUM(V15,V18)"/>
    <hyperlink ref="G331" location="'C2'!V21" display="V21"/>
    <hyperlink ref="D332" location="'C2'!V16" display="SUM(V16,V19)"/>
    <hyperlink ref="G332" location="'C2'!V22" display="V22"/>
    <hyperlink ref="D333" location="'C2'!Y14" display="SUM(Y14,Y15)"/>
    <hyperlink ref="G333" location="'C2'!Y16" display="Y16"/>
    <hyperlink ref="D334" location="'C2'!Y17" display="SUM(Y17,Y18)"/>
    <hyperlink ref="G334" location="'C2'!Y19" display="Y19"/>
    <hyperlink ref="D335" location="'C2'!Y14" display="SUM(Y14,Y17)"/>
    <hyperlink ref="G335" location="'C2'!Y20" display="Y20"/>
    <hyperlink ref="D336" location="'C2'!Y15" display="SUM(Y15,Y18)"/>
    <hyperlink ref="G336" location="'C2'!Y21" display="Y21"/>
    <hyperlink ref="D337" location="'C2'!Y16" display="SUM(Y16,Y19)"/>
    <hyperlink ref="G337" location="'C2'!Y22" display="Y22"/>
    <hyperlink ref="D338" location="'C2'!AB14" display="SUM(AB14,AB15)"/>
    <hyperlink ref="G338" location="'C2'!AB16" display="AB16"/>
    <hyperlink ref="D339" location="'C2'!AB17" display="SUM(AB17,AB18)"/>
    <hyperlink ref="G339" location="'C2'!AB19" display="AB19"/>
    <hyperlink ref="D340" location="'C2'!AB14" display="SUM(AB14,AB17)"/>
    <hyperlink ref="G340" location="'C2'!AB20" display="AB20"/>
    <hyperlink ref="D341" location="'C2'!AB15" display="SUM(AB15,AB18)"/>
    <hyperlink ref="G341" location="'C2'!AB21" display="AB21"/>
    <hyperlink ref="D342" location="'C2'!AB16" display="SUM(AB16,AB19)"/>
    <hyperlink ref="G342" location="'C2'!AB22" display="AB22"/>
    <hyperlink ref="D343" location="'C2'!AE14" display="SUM(AE14,AE15)"/>
    <hyperlink ref="G343" location="'C2'!AE16" display="AE16"/>
    <hyperlink ref="D344" location="'C2'!AE17" display="SUM(AE17,AE18)"/>
    <hyperlink ref="G344" location="'C2'!AE19" display="AE19"/>
    <hyperlink ref="D345" location="'C2'!AE14" display="SUM(AE14,AE17)"/>
    <hyperlink ref="G345" location="'C2'!AE20" display="AE20"/>
    <hyperlink ref="D346" location="'C2'!AE15" display="SUM(AE15,AE18)"/>
    <hyperlink ref="G346" location="'C2'!AE21" display="AE21"/>
    <hyperlink ref="D347" location="'C2'!AE16" display="SUM(AE16,AE19)"/>
    <hyperlink ref="G347" location="'C2'!AE22" display="AE22"/>
    <hyperlink ref="D348" location="'C2'!AH14" display="SUM(AH14,AH15)"/>
    <hyperlink ref="G348" location="'C2'!AH16" display="AH16"/>
    <hyperlink ref="D349" location="'C2'!AH17" display="SUM(AH17,AH18)"/>
    <hyperlink ref="G349" location="'C2'!AH19" display="AH19"/>
    <hyperlink ref="D350" location="'C2'!AH14" display="SUM(AH14,AH17)"/>
    <hyperlink ref="G350" location="'C2'!AH20" display="AH20"/>
    <hyperlink ref="D351" location="'C2'!AH15" display="SUM(AH15,AH18)"/>
    <hyperlink ref="G351" location="'C2'!AH21" display="AH21"/>
    <hyperlink ref="D352" location="'C2'!AH16" display="SUM(AH16,AH19)"/>
    <hyperlink ref="G352" location="'C2'!AH22" display="AH22"/>
    <hyperlink ref="D353" location="'C2'!AK14" display="SUM(AK14,AK15)"/>
    <hyperlink ref="G353" location="'C2'!AK16" display="AK16"/>
    <hyperlink ref="D354" location="'C2'!AK17" display="SUM(AK17,AK18)"/>
    <hyperlink ref="G354" location="'C2'!AK19" display="AK19"/>
    <hyperlink ref="D355" location="'C2'!AK14" display="SUM(AK14,AK17)"/>
    <hyperlink ref="G355" location="'C2'!AK20" display="AK20"/>
    <hyperlink ref="D356" location="'C2'!AK15" display="SUM(AK15,AK18)"/>
    <hyperlink ref="G356" location="'C2'!AK21" display="AK21"/>
    <hyperlink ref="D357" location="'C2'!AK16" display="SUM(AK16,AK19)"/>
    <hyperlink ref="G357" location="'C2'!AK22" display="AK22"/>
    <hyperlink ref="D358" location="'C2'!AN14" display="SUM(AN14,AN15)"/>
    <hyperlink ref="G358" location="'C2'!AN16" display="AN16"/>
    <hyperlink ref="D359" location="'C2'!AN17" display="SUM(AN17,AN18)"/>
    <hyperlink ref="G359" location="'C2'!AN19" display="AN19"/>
    <hyperlink ref="D360" location="'C2'!AN14" display="SUM(AN14,AN17)"/>
    <hyperlink ref="G360" location="'C2'!AN20" display="AN20"/>
    <hyperlink ref="D361" location="'C2'!AN15" display="SUM(AN15,AN18)"/>
    <hyperlink ref="G361" location="'C2'!AN21" display="AN21"/>
    <hyperlink ref="D362" location="'C2'!AN16" display="SUM(AN16,AN19)"/>
    <hyperlink ref="G362" location="'C2'!AN22" display="AN22"/>
    <hyperlink ref="D363" location="'C2'!V14" display="SUM(V14,AB14,AH14,AN14)"/>
    <hyperlink ref="G363" location="'C2'!AQ14" display="AQ14"/>
    <hyperlink ref="D364" location="'C2'!V15" display="SUM(V15,AB15,AH15,AN15)"/>
    <hyperlink ref="G364" location="'C2'!AQ15" display="AQ15"/>
    <hyperlink ref="D365" location="'C2'!AQ14" display="SUM(AQ14,AQ15)"/>
    <hyperlink ref="G365" location="'C2'!AQ16" display="AQ16"/>
    <hyperlink ref="D366" location="'C2'!V17" display="SUM(V17,AB17,AH17,AN17)"/>
    <hyperlink ref="G366" location="'C2'!AQ17" display="AQ17"/>
    <hyperlink ref="D367" location="'C2'!V18" display="SUM(V18,AB18,AH18,AN18)"/>
    <hyperlink ref="G367" location="'C2'!AQ18" display="AQ18"/>
    <hyperlink ref="D368" location="'C2'!AQ17" display="SUM(AQ17,AQ18)"/>
    <hyperlink ref="G368" location="'C2'!AQ19" display="AQ19"/>
    <hyperlink ref="D369" location="'C2'!AQ14" display="SUM(AQ14,AQ17)"/>
    <hyperlink ref="G369" location="'C2'!AQ20" display="AQ20"/>
    <hyperlink ref="D370" location="'C2'!AQ15" display="SUM(AQ15,AQ18)"/>
    <hyperlink ref="G370" location="'C2'!AQ21" display="AQ21"/>
    <hyperlink ref="D371" location="'C2'!AQ16" display="SUM(AQ16,AQ19)"/>
    <hyperlink ref="G371" location="'C2'!AQ22" display="AQ22"/>
    <hyperlink ref="D372" location="'C2'!V23" display="SUM(V23,AB23,AH23,AN23)"/>
    <hyperlink ref="G372" location="'C2'!AQ23" display="AQ23"/>
    <hyperlink ref="D451" location="'C5'!V14" display="SUM(V14:V41)"/>
    <hyperlink ref="G451" location="'C5'!V42" display="V42"/>
    <hyperlink ref="D452" location="'C5'!V44" display="SUM(V44:V71)"/>
    <hyperlink ref="G452" location="'C5'!V72" display="V72"/>
    <hyperlink ref="D453" location="'C5'!V14" display="SUM(V14,V44)"/>
    <hyperlink ref="G453" location="'C5'!V74" display="V74"/>
    <hyperlink ref="D454" location="'C5'!V15" display="SUM(V15,V45)"/>
    <hyperlink ref="G454" location="'C5'!V75" display="V75"/>
    <hyperlink ref="D455" location="'C5'!V16" display="SUM(V16,V46)"/>
    <hyperlink ref="G455" location="'C5'!V76" display="V76"/>
    <hyperlink ref="D456" location="'C5'!V17" display="SUM(V17,V47)"/>
    <hyperlink ref="G456" location="'C5'!V77" display="V77"/>
    <hyperlink ref="D457" location="'C5'!V18" display="SUM(V18,V48)"/>
    <hyperlink ref="G457" location="'C5'!V78" display="V78"/>
    <hyperlink ref="D458" location="'C5'!V19" display="SUM(V19,V49)"/>
    <hyperlink ref="G458" location="'C5'!V79" display="V79"/>
    <hyperlink ref="D459" location="'C5'!V20" display="SUM(V20,V50)"/>
    <hyperlink ref="G459" location="'C5'!V80" display="V80"/>
    <hyperlink ref="D460" location="'C5'!V21" display="SUM(V21,V51)"/>
    <hyperlink ref="G460" location="'C5'!V81" display="V81"/>
    <hyperlink ref="D461" location="'C5'!V22" display="SUM(V22,V52)"/>
    <hyperlink ref="G461" location="'C5'!V82" display="V82"/>
    <hyperlink ref="D462" location="'C5'!V23" display="SUM(V23,V53)"/>
    <hyperlink ref="G462" location="'C5'!V83" display="V83"/>
    <hyperlink ref="D463" location="'C5'!V24" display="SUM(V24,V54)"/>
    <hyperlink ref="G463" location="'C5'!V84" display="V84"/>
    <hyperlink ref="D464" location="'C5'!V25" display="SUM(V25,V55)"/>
    <hyperlink ref="G464" location="'C5'!V85" display="V85"/>
    <hyperlink ref="D465" location="'C5'!V26" display="SUM(V26,V56)"/>
    <hyperlink ref="G465" location="'C5'!V86" display="V86"/>
    <hyperlink ref="D466" location="'C5'!V27" display="SUM(V27,V57)"/>
    <hyperlink ref="G466" location="'C5'!V87" display="V87"/>
    <hyperlink ref="D467" location="'C5'!V28" display="SUM(V28,V58)"/>
    <hyperlink ref="G467" location="'C5'!V88" display="V88"/>
    <hyperlink ref="D468" location="'C5'!V29" display="SUM(V29,V59)"/>
    <hyperlink ref="G468" location="'C5'!V89" display="V89"/>
    <hyperlink ref="D469" location="'C5'!V30" display="SUM(V30,V60)"/>
    <hyperlink ref="G469" location="'C5'!V90" display="V90"/>
    <hyperlink ref="D470" location="'C5'!V31" display="SUM(V31,V61)"/>
    <hyperlink ref="G470" location="'C5'!V91" display="V91"/>
    <hyperlink ref="D471" location="'C5'!V32" display="SUM(V32,V62)"/>
    <hyperlink ref="G471" location="'C5'!V92" display="V92"/>
    <hyperlink ref="D472" location="'C5'!V33" display="SUM(V33,V63)"/>
    <hyperlink ref="G472" location="'C5'!V93" display="V93"/>
    <hyperlink ref="D473" location="'C5'!V34" display="SUM(V34,V64)"/>
    <hyperlink ref="G473" location="'C5'!V94" display="V94"/>
    <hyperlink ref="D474" location="'C5'!V35" display="SUM(V35,V65)"/>
    <hyperlink ref="G474" location="'C5'!V95" display="V95"/>
    <hyperlink ref="D475" location="'C5'!V36" display="SUM(V36,V66)"/>
    <hyperlink ref="G475" location="'C5'!V96" display="V96"/>
    <hyperlink ref="D476" location="'C5'!V37" display="SUM(V37,V67)"/>
    <hyperlink ref="G476" location="'C5'!V97" display="V97"/>
    <hyperlink ref="D477" location="'C5'!V38" display="SUM(V38,V68)"/>
    <hyperlink ref="G477" location="'C5'!V98" display="V98"/>
    <hyperlink ref="D478" location="'C5'!V39" display="SUM(V39,V69)"/>
    <hyperlink ref="G478" location="'C5'!V99" display="V99"/>
    <hyperlink ref="D479" location="'C5'!V40" display="SUM(V40,V70)"/>
    <hyperlink ref="G479" location="'C5'!V100" display="V100"/>
    <hyperlink ref="D480" location="'C5'!V41" display="SUM(V41,V71)"/>
    <hyperlink ref="G480" location="'C5'!V101" display="V101"/>
    <hyperlink ref="D481" location="'C5'!V42" display="SUM(V42,V72)"/>
    <hyperlink ref="G481" location="'C5'!V102" display="V102"/>
    <hyperlink ref="D482" location="'C5'!Y14" display="SUM(Y14:Y41)"/>
    <hyperlink ref="G482" location="'C5'!Y42" display="Y42"/>
    <hyperlink ref="D483" location="'C5'!Y44" display="SUM(Y44:Y71)"/>
    <hyperlink ref="G483" location="'C5'!Y72" display="Y72"/>
    <hyperlink ref="D484" location="'C5'!Y14" display="SUM(Y14,Y44)"/>
    <hyperlink ref="G484" location="'C5'!Y74" display="Y74"/>
    <hyperlink ref="D485" location="'C5'!Y15" display="SUM(Y15,Y45)"/>
    <hyperlink ref="G485" location="'C5'!Y75" display="Y75"/>
    <hyperlink ref="D486" location="'C5'!Y16" display="SUM(Y16,Y46)"/>
    <hyperlink ref="G486" location="'C5'!Y76" display="Y76"/>
    <hyperlink ref="D487" location="'C5'!Y17" display="SUM(Y17,Y47)"/>
    <hyperlink ref="G487" location="'C5'!Y77" display="Y77"/>
    <hyperlink ref="D488" location="'C5'!Y18" display="SUM(Y18,Y48)"/>
    <hyperlink ref="G488" location="'C5'!Y78" display="Y78"/>
    <hyperlink ref="D489" location="'C5'!Y19" display="SUM(Y19,Y49)"/>
    <hyperlink ref="G489" location="'C5'!Y79" display="Y79"/>
    <hyperlink ref="D490" location="'C5'!Y20" display="SUM(Y20,Y50)"/>
    <hyperlink ref="G490" location="'C5'!Y80" display="Y80"/>
    <hyperlink ref="D491" location="'C5'!Y21" display="SUM(Y21,Y51)"/>
    <hyperlink ref="G491" location="'C5'!Y81" display="Y81"/>
    <hyperlink ref="D492" location="'C5'!Y22" display="SUM(Y22,Y52)"/>
    <hyperlink ref="G492" location="'C5'!Y82" display="Y82"/>
    <hyperlink ref="D493" location="'C5'!Y23" display="SUM(Y23,Y53)"/>
    <hyperlink ref="G493" location="'C5'!Y83" display="Y83"/>
    <hyperlink ref="D494" location="'C5'!Y24" display="SUM(Y24,Y54)"/>
    <hyperlink ref="G494" location="'C5'!Y84" display="Y84"/>
    <hyperlink ref="D495" location="'C5'!Y25" display="SUM(Y25,Y55)"/>
    <hyperlink ref="G495" location="'C5'!Y85" display="Y85"/>
    <hyperlink ref="D496" location="'C5'!Y26" display="SUM(Y26,Y56)"/>
    <hyperlink ref="G496" location="'C5'!Y86" display="Y86"/>
    <hyperlink ref="D497" location="'C5'!Y27" display="SUM(Y27,Y57)"/>
    <hyperlink ref="G497" location="'C5'!Y87" display="Y87"/>
    <hyperlink ref="D498" location="'C5'!Y28" display="SUM(Y28,Y58)"/>
    <hyperlink ref="G498" location="'C5'!Y88" display="Y88"/>
    <hyperlink ref="D499" location="'C5'!Y29" display="SUM(Y29,Y59)"/>
    <hyperlink ref="G499" location="'C5'!Y89" display="Y89"/>
    <hyperlink ref="D500" location="'C5'!Y30" display="SUM(Y30,Y60)"/>
    <hyperlink ref="G500" location="'C5'!Y90" display="Y90"/>
    <hyperlink ref="D501" location="'C5'!Y31" display="SUM(Y31,Y61)"/>
    <hyperlink ref="G501" location="'C5'!Y91" display="Y91"/>
    <hyperlink ref="D502" location="'C5'!Y32" display="SUM(Y32,Y62)"/>
    <hyperlink ref="G502" location="'C5'!Y92" display="Y92"/>
    <hyperlink ref="D503" location="'C5'!Y33" display="SUM(Y33,Y63)"/>
    <hyperlink ref="G503" location="'C5'!Y93" display="Y93"/>
    <hyperlink ref="D504" location="'C5'!Y34" display="SUM(Y34,Y64)"/>
    <hyperlink ref="G504" location="'C5'!Y94" display="Y94"/>
    <hyperlink ref="D505" location="'C5'!Y35" display="SUM(Y35,Y65)"/>
    <hyperlink ref="G505" location="'C5'!Y95" display="Y95"/>
    <hyperlink ref="D506" location="'C5'!Y36" display="SUM(Y36,Y66)"/>
    <hyperlink ref="G506" location="'C5'!Y96" display="Y96"/>
    <hyperlink ref="D507" location="'C5'!Y37" display="SUM(Y37,Y67)"/>
    <hyperlink ref="G507" location="'C5'!Y97" display="Y97"/>
    <hyperlink ref="D508" location="'C5'!Y38" display="SUM(Y38,Y68)"/>
    <hyperlink ref="G508" location="'C5'!Y98" display="Y98"/>
    <hyperlink ref="D509" location="'C5'!Y39" display="SUM(Y39,Y69)"/>
    <hyperlink ref="G509" location="'C5'!Y99" display="Y99"/>
    <hyperlink ref="D510" location="'C5'!Y40" display="SUM(Y40,Y70)"/>
    <hyperlink ref="G510" location="'C5'!Y100" display="Y100"/>
    <hyperlink ref="D511" location="'C5'!Y41" display="SUM(Y41,Y71)"/>
    <hyperlink ref="G511" location="'C5'!Y101" display="Y101"/>
    <hyperlink ref="D512" location="'C5'!Y42" display="SUM(Y42,Y72)"/>
    <hyperlink ref="G512" location="'C5'!Y102" display="Y102"/>
    <hyperlink ref="D513" location="'C5'!AB14" display="SUM(AB14:AB41)"/>
    <hyperlink ref="G513" location="'C5'!AB42" display="AB42"/>
    <hyperlink ref="D514" location="'C5'!AB44" display="SUM(AB44:AB71)"/>
    <hyperlink ref="G514" location="'C5'!AB72" display="AB72"/>
    <hyperlink ref="D515" location="'C5'!AB14" display="SUM(AB14,AB44)"/>
    <hyperlink ref="G515" location="'C5'!AB74" display="AB74"/>
    <hyperlink ref="D516" location="'C5'!AB15" display="SUM(AB15,AB45)"/>
    <hyperlink ref="G516" location="'C5'!AB75" display="AB75"/>
    <hyperlink ref="D517" location="'C5'!AB16" display="SUM(AB16,AB46)"/>
    <hyperlink ref="G517" location="'C5'!AB76" display="AB76"/>
    <hyperlink ref="D518" location="'C5'!AB17" display="SUM(AB17,AB47)"/>
    <hyperlink ref="G518" location="'C5'!AB77" display="AB77"/>
    <hyperlink ref="D519" location="'C5'!AB18" display="SUM(AB18,AB48)"/>
    <hyperlink ref="G519" location="'C5'!AB78" display="AB78"/>
    <hyperlink ref="D520" location="'C5'!AB19" display="SUM(AB19,AB49)"/>
    <hyperlink ref="G520" location="'C5'!AB79" display="AB79"/>
    <hyperlink ref="D521" location="'C5'!AB20" display="SUM(AB20,AB50)"/>
    <hyperlink ref="G521" location="'C5'!AB80" display="AB80"/>
    <hyperlink ref="D522" location="'C5'!AB21" display="SUM(AB21,AB51)"/>
    <hyperlink ref="G522" location="'C5'!AB81" display="AB81"/>
    <hyperlink ref="D523" location="'C5'!AB22" display="SUM(AB22,AB52)"/>
    <hyperlink ref="G523" location="'C5'!AB82" display="AB82"/>
    <hyperlink ref="D524" location="'C5'!AB23" display="SUM(AB23,AB53)"/>
    <hyperlink ref="G524" location="'C5'!AB83" display="AB83"/>
    <hyperlink ref="D525" location="'C5'!AB24" display="SUM(AB24,AB54)"/>
    <hyperlink ref="G525" location="'C5'!AB84" display="AB84"/>
    <hyperlink ref="D526" location="'C5'!AB25" display="SUM(AB25,AB55)"/>
    <hyperlink ref="G526" location="'C5'!AB85" display="AB85"/>
    <hyperlink ref="D527" location="'C5'!AB26" display="SUM(AB26,AB56)"/>
    <hyperlink ref="G527" location="'C5'!AB86" display="AB86"/>
    <hyperlink ref="D528" location="'C5'!AB27" display="SUM(AB27,AB57)"/>
    <hyperlink ref="G528" location="'C5'!AB87" display="AB87"/>
    <hyperlink ref="D529" location="'C5'!AB28" display="SUM(AB28,AB58)"/>
    <hyperlink ref="G529" location="'C5'!AB88" display="AB88"/>
    <hyperlink ref="D530" location="'C5'!AB29" display="SUM(AB29,AB59)"/>
    <hyperlink ref="G530" location="'C5'!AB89" display="AB89"/>
    <hyperlink ref="D531" location="'C5'!AB30" display="SUM(AB30,AB60)"/>
    <hyperlink ref="G531" location="'C5'!AB90" display="AB90"/>
    <hyperlink ref="D532" location="'C5'!AB31" display="SUM(AB31,AB61)"/>
    <hyperlink ref="G532" location="'C5'!AB91" display="AB91"/>
    <hyperlink ref="D533" location="'C5'!AB32" display="SUM(AB32,AB62)"/>
    <hyperlink ref="G533" location="'C5'!AB92" display="AB92"/>
    <hyperlink ref="D534" location="'C5'!AB33" display="SUM(AB33,AB63)"/>
    <hyperlink ref="G534" location="'C5'!AB93" display="AB93"/>
    <hyperlink ref="D535" location="'C5'!AB34" display="SUM(AB34,AB64)"/>
    <hyperlink ref="G535" location="'C5'!AB94" display="AB94"/>
    <hyperlink ref="D536" location="'C5'!AB35" display="SUM(AB35,AB65)"/>
    <hyperlink ref="G536" location="'C5'!AB95" display="AB95"/>
    <hyperlink ref="D537" location="'C5'!AB36" display="SUM(AB36,AB66)"/>
    <hyperlink ref="G537" location="'C5'!AB96" display="AB96"/>
    <hyperlink ref="D538" location="'C5'!AB37" display="SUM(AB37,AB67)"/>
    <hyperlink ref="G538" location="'C5'!AB97" display="AB97"/>
    <hyperlink ref="D539" location="'C5'!AB38" display="SUM(AB38,AB68)"/>
    <hyperlink ref="G539" location="'C5'!AB98" display="AB98"/>
    <hyperlink ref="D540" location="'C5'!AB39" display="SUM(AB39,AB69)"/>
    <hyperlink ref="G540" location="'C5'!AB99" display="AB99"/>
    <hyperlink ref="D541" location="'C5'!AB40" display="SUM(AB40,AB70)"/>
    <hyperlink ref="G541" location="'C5'!AB100" display="AB100"/>
    <hyperlink ref="D542" location="'C5'!AB41" display="SUM(AB41,AB71)"/>
    <hyperlink ref="G542" location="'C5'!AB101" display="AB101"/>
    <hyperlink ref="D543" location="'C5'!AB42" display="SUM(AB42,AB72)"/>
    <hyperlink ref="G543" location="'C5'!AB102" display="AB102"/>
    <hyperlink ref="D544" location="'C6'!V14" display="SUM(V14:V68)"/>
    <hyperlink ref="G544" location="'C6'!V69" display="V69"/>
    <hyperlink ref="D545" location="'C6'!V70" display="SUM(V70:V73)"/>
    <hyperlink ref="G545" location="'C6'!V74" display="V74"/>
    <hyperlink ref="D546" location="'C6'!V75" display="SUM(V75:V117)"/>
    <hyperlink ref="G546" location="'C6'!V118" display="V118"/>
    <hyperlink ref="D547" location="'C6'!V119" display="SUM(V119:V169)"/>
    <hyperlink ref="G547" location="'C6'!V170" display="V170"/>
    <hyperlink ref="D548" location="'C6'!V171" display="SUM(V171:V216)"/>
    <hyperlink ref="G548" location="'C6'!V217" display="V217"/>
    <hyperlink ref="D549" location="'C6'!V218" display="SUM(V218:V235)"/>
    <hyperlink ref="G549" location="'C6'!V236" display="V236"/>
    <hyperlink ref="D550" location="'C6'!V69" display="SUM(V69,V74,V118,V170,V217,V236,V237)"/>
    <hyperlink ref="G550" location="'C6'!V238" display="V238"/>
    <hyperlink ref="D551" location="'C6'!V240" display="SUM(V240:V294)"/>
    <hyperlink ref="G551" location="'C6'!V295" display="V295"/>
    <hyperlink ref="D552" location="'C6'!V296" display="SUM(V296:V299)"/>
    <hyperlink ref="G552" location="'C6'!V300" display="V300"/>
    <hyperlink ref="D553" location="'C6'!V301" display="SUM(V301:V343)"/>
    <hyperlink ref="G553" location="'C6'!V344" display="V344"/>
    <hyperlink ref="D554" location="'C6'!V345" display="SUM(V345:V395)"/>
    <hyperlink ref="G554" location="'C6'!V396" display="V396"/>
    <hyperlink ref="D555" location="'C6'!V397" display="SUM(V397:V442)"/>
    <hyperlink ref="G555" location="'C6'!V443" display="V443"/>
    <hyperlink ref="D556" location="'C6'!V444" display="SUM(V444:V461)"/>
    <hyperlink ref="G556" location="'C6'!V462" display="V462"/>
    <hyperlink ref="D557" location="'C6'!V295" display="SUM(V295,V300,V344,V396,V443,V462,V463)"/>
    <hyperlink ref="G557" location="'C6'!V464" display="V464"/>
    <hyperlink ref="D558" location="'C6'!V14" display="SUM(V14,V240)"/>
    <hyperlink ref="G558" location="'C6'!V466" display="V466"/>
    <hyperlink ref="D559" location="'C6'!V15" display="SUM(V15,V241)"/>
    <hyperlink ref="G559" location="'C6'!V467" display="V467"/>
    <hyperlink ref="D560" location="'C6'!V16" display="SUM(V16,V242)"/>
    <hyperlink ref="G560" location="'C6'!V468" display="V468"/>
    <hyperlink ref="D561" location="'C6'!V17" display="SUM(V17,V243)"/>
    <hyperlink ref="G561" location="'C6'!V469" display="V469"/>
    <hyperlink ref="D562" location="'C6'!V18" display="SUM(V18,V244)"/>
    <hyperlink ref="G562" location="'C6'!V470" display="V470"/>
    <hyperlink ref="D563" location="'C6'!V19" display="SUM(V19,V245)"/>
    <hyperlink ref="G563" location="'C6'!V471" display="V471"/>
    <hyperlink ref="D564" location="'C6'!V20" display="SUM(V20,V246)"/>
    <hyperlink ref="G564" location="'C6'!V472" display="V472"/>
    <hyperlink ref="D565" location="'C6'!V21" display="SUM(V21,V247)"/>
    <hyperlink ref="G565" location="'C6'!V473" display="V473"/>
    <hyperlink ref="D566" location="'C6'!V22" display="SUM(V22,V248)"/>
    <hyperlink ref="G566" location="'C6'!V474" display="V474"/>
    <hyperlink ref="D567" location="'C6'!V23" display="SUM(V23,V249)"/>
    <hyperlink ref="G567" location="'C6'!V475" display="V475"/>
    <hyperlink ref="D568" location="'C6'!V24" display="SUM(V24,V250)"/>
    <hyperlink ref="G568" location="'C6'!V476" display="V476"/>
    <hyperlink ref="D569" location="'C6'!V25" display="SUM(V25,V251)"/>
    <hyperlink ref="G569" location="'C6'!V477" display="V477"/>
    <hyperlink ref="D570" location="'C6'!V26" display="SUM(V26,V252)"/>
    <hyperlink ref="G570" location="'C6'!V478" display="V478"/>
    <hyperlink ref="D571" location="'C6'!V27" display="SUM(V27,V253)"/>
    <hyperlink ref="G571" location="'C6'!V479" display="V479"/>
    <hyperlink ref="D572" location="'C6'!V28" display="SUM(V28,V254)"/>
    <hyperlink ref="G572" location="'C6'!V480" display="V480"/>
    <hyperlink ref="D573" location="'C6'!V29" display="SUM(V29,V255)"/>
    <hyperlink ref="G573" location="'C6'!V481" display="V481"/>
    <hyperlink ref="D574" location="'C6'!V30" display="SUM(V30,V256)"/>
    <hyperlink ref="G574" location="'C6'!V482" display="V482"/>
    <hyperlink ref="D575" location="'C6'!V31" display="SUM(V31,V257)"/>
    <hyperlink ref="G575" location="'C6'!V483" display="V483"/>
    <hyperlink ref="D576" location="'C6'!V32" display="SUM(V32,V258)"/>
    <hyperlink ref="G576" location="'C6'!V484" display="V484"/>
    <hyperlink ref="D577" location="'C6'!V33" display="SUM(V33,V259)"/>
    <hyperlink ref="G577" location="'C6'!V485" display="V485"/>
    <hyperlink ref="D578" location="'C6'!V34" display="SUM(V34,V260)"/>
    <hyperlink ref="G578" location="'C6'!V486" display="V486"/>
    <hyperlink ref="D579" location="'C6'!V35" display="SUM(V35,V261)"/>
    <hyperlink ref="G579" location="'C6'!V487" display="V487"/>
    <hyperlink ref="D580" location="'C6'!V36" display="SUM(V36,V262)"/>
    <hyperlink ref="G580" location="'C6'!V488" display="V488"/>
    <hyperlink ref="D581" location="'C6'!V37" display="SUM(V37,V263)"/>
    <hyperlink ref="G581" location="'C6'!V489" display="V489"/>
    <hyperlink ref="D582" location="'C6'!V38" display="SUM(V38,V264)"/>
    <hyperlink ref="G582" location="'C6'!V490" display="V490"/>
    <hyperlink ref="D583" location="'C6'!V39" display="SUM(V39,V265)"/>
    <hyperlink ref="G583" location="'C6'!V491" display="V491"/>
    <hyperlink ref="D584" location="'C6'!V40" display="SUM(V40,V266)"/>
    <hyperlink ref="G584" location="'C6'!V492" display="V492"/>
    <hyperlink ref="D585" location="'C6'!V41" display="SUM(V41,V267)"/>
    <hyperlink ref="G585" location="'C6'!V493" display="V493"/>
    <hyperlink ref="D586" location="'C6'!V42" display="SUM(V42,V268)"/>
    <hyperlink ref="G586" location="'C6'!V494" display="V494"/>
    <hyperlink ref="D587" location="'C6'!V43" display="SUM(V43,V269)"/>
    <hyperlink ref="G587" location="'C6'!V495" display="V495"/>
    <hyperlink ref="D588" location="'C6'!V44" display="SUM(V44,V270)"/>
    <hyperlink ref="G588" location="'C6'!V496" display="V496"/>
    <hyperlink ref="D589" location="'C6'!V45" display="SUM(V45,V271)"/>
    <hyperlink ref="G589" location="'C6'!V497" display="V497"/>
    <hyperlink ref="D590" location="'C6'!V46" display="SUM(V46,V272)"/>
    <hyperlink ref="G590" location="'C6'!V498" display="V498"/>
    <hyperlink ref="D591" location="'C6'!V47" display="SUM(V47,V273)"/>
    <hyperlink ref="G591" location="'C6'!V499" display="V499"/>
    <hyperlink ref="D592" location="'C6'!V48" display="SUM(V48,V274)"/>
    <hyperlink ref="G592" location="'C6'!V500" display="V500"/>
    <hyperlink ref="D593" location="'C6'!V49" display="SUM(V49,V275)"/>
    <hyperlink ref="G593" location="'C6'!V501" display="V501"/>
    <hyperlink ref="D594" location="'C6'!V50" display="SUM(V50,V276)"/>
    <hyperlink ref="G594" location="'C6'!V502" display="V502"/>
    <hyperlink ref="D595" location="'C6'!V51" display="SUM(V51,V277)"/>
    <hyperlink ref="G595" location="'C6'!V503" display="V503"/>
    <hyperlink ref="D596" location="'C6'!V52" display="SUM(V52,V278)"/>
    <hyperlink ref="G596" location="'C6'!V504" display="V504"/>
    <hyperlink ref="D597" location="'C6'!V53" display="SUM(V53,V279)"/>
    <hyperlink ref="G597" location="'C6'!V505" display="V505"/>
    <hyperlink ref="D598" location="'C6'!V54" display="SUM(V54,V280)"/>
    <hyperlink ref="G598" location="'C6'!V506" display="V506"/>
    <hyperlink ref="D599" location="'C6'!V55" display="SUM(V55,V281)"/>
    <hyperlink ref="G599" location="'C6'!V507" display="V507"/>
    <hyperlink ref="D600" location="'C6'!V56" display="SUM(V56,V282)"/>
    <hyperlink ref="G600" location="'C6'!V508" display="V508"/>
    <hyperlink ref="D601" location="'C6'!V57" display="SUM(V57,V283)"/>
    <hyperlink ref="G601" location="'C6'!V509" display="V509"/>
    <hyperlink ref="D602" location="'C6'!V58" display="SUM(V58,V284)"/>
    <hyperlink ref="G602" location="'C6'!V510" display="V510"/>
    <hyperlink ref="D603" location="'C6'!V59" display="SUM(V59,V285)"/>
    <hyperlink ref="G603" location="'C6'!V511" display="V511"/>
    <hyperlink ref="D604" location="'C6'!V60" display="SUM(V60,V286)"/>
    <hyperlink ref="G604" location="'C6'!V512" display="V512"/>
    <hyperlink ref="D605" location="'C6'!V61" display="SUM(V61,V287)"/>
    <hyperlink ref="G605" location="'C6'!V513" display="V513"/>
    <hyperlink ref="D606" location="'C6'!V62" display="SUM(V62,V288)"/>
    <hyperlink ref="G606" location="'C6'!V514" display="V514"/>
    <hyperlink ref="D607" location="'C6'!V63" display="SUM(V63,V289)"/>
    <hyperlink ref="G607" location="'C6'!V515" display="V515"/>
    <hyperlink ref="D608" location="'C6'!V64" display="SUM(V64,V290)"/>
    <hyperlink ref="G608" location="'C6'!V516" display="V516"/>
    <hyperlink ref="D609" location="'C6'!V65" display="SUM(V65,V291)"/>
    <hyperlink ref="G609" location="'C6'!V517" display="V517"/>
    <hyperlink ref="D610" location="'C6'!V66" display="SUM(V66,V292)"/>
    <hyperlink ref="G610" location="'C6'!V518" display="V518"/>
    <hyperlink ref="D611" location="'C6'!V67" display="SUM(V67,V293)"/>
    <hyperlink ref="G611" location="'C6'!V519" display="V519"/>
    <hyperlink ref="D612" location="'C6'!V68" display="SUM(V68,V294)"/>
    <hyperlink ref="G612" location="'C6'!V520" display="V520"/>
    <hyperlink ref="D613" location="'C6'!V69" display="SUM(V69,V295)"/>
    <hyperlink ref="G613" location="'C6'!V521" display="V521"/>
    <hyperlink ref="D614" location="'C6'!V70" display="SUM(V70,V296)"/>
    <hyperlink ref="G614" location="'C6'!V522" display="V522"/>
    <hyperlink ref="D615" location="'C6'!V71" display="SUM(V71,V297)"/>
    <hyperlink ref="G615" location="'C6'!V523" display="V523"/>
    <hyperlink ref="D616" location="'C6'!V72" display="SUM(V72,V298)"/>
    <hyperlink ref="G616" location="'C6'!V524" display="V524"/>
    <hyperlink ref="D617" location="'C6'!V73" display="SUM(V73,V299)"/>
    <hyperlink ref="G617" location="'C6'!V525" display="V525"/>
    <hyperlink ref="D618" location="'C6'!V74" display="SUM(V74,V300)"/>
    <hyperlink ref="G618" location="'C6'!V526" display="V526"/>
    <hyperlink ref="D619" location="'C6'!V75" display="SUM(V75,V301)"/>
    <hyperlink ref="G619" location="'C6'!V527" display="V527"/>
    <hyperlink ref="D620" location="'C6'!V76" display="SUM(V76,V302)"/>
    <hyperlink ref="G620" location="'C6'!V528" display="V528"/>
    <hyperlink ref="D621" location="'C6'!V77" display="SUM(V77,V303)"/>
    <hyperlink ref="G621" location="'C6'!V529" display="V529"/>
    <hyperlink ref="D622" location="'C6'!V78" display="SUM(V78,V304)"/>
    <hyperlink ref="G622" location="'C6'!V530" display="V530"/>
    <hyperlink ref="D623" location="'C6'!V79" display="SUM(V79,V305)"/>
    <hyperlink ref="G623" location="'C6'!V531" display="V531"/>
    <hyperlink ref="D624" location="'C6'!V80" display="SUM(V80,V306)"/>
    <hyperlink ref="G624" location="'C6'!V532" display="V532"/>
    <hyperlink ref="D625" location="'C6'!V81" display="SUM(V81,V307)"/>
    <hyperlink ref="G625" location="'C6'!V533" display="V533"/>
    <hyperlink ref="D626" location="'C6'!V82" display="SUM(V82,V308)"/>
    <hyperlink ref="G626" location="'C6'!V534" display="V534"/>
    <hyperlink ref="D627" location="'C6'!V83" display="SUM(V83,V309)"/>
    <hyperlink ref="G627" location="'C6'!V535" display="V535"/>
    <hyperlink ref="D628" location="'C6'!V84" display="SUM(V84,V310)"/>
    <hyperlink ref="G628" location="'C6'!V536" display="V536"/>
    <hyperlink ref="D629" location="'C6'!V85" display="SUM(V85,V311)"/>
    <hyperlink ref="G629" location="'C6'!V537" display="V537"/>
    <hyperlink ref="D630" location="'C6'!V86" display="SUM(V86,V312)"/>
    <hyperlink ref="G630" location="'C6'!V538" display="V538"/>
    <hyperlink ref="D631" location="'C6'!V87" display="SUM(V87,V313)"/>
    <hyperlink ref="G631" location="'C6'!V539" display="V539"/>
    <hyperlink ref="D632" location="'C6'!V88" display="SUM(V88,V314)"/>
    <hyperlink ref="G632" location="'C6'!V540" display="V540"/>
    <hyperlink ref="D633" location="'C6'!V89" display="SUM(V89,V315)"/>
    <hyperlink ref="G633" location="'C6'!V541" display="V541"/>
    <hyperlink ref="D634" location="'C6'!V90" display="SUM(V90,V316)"/>
    <hyperlink ref="G634" location="'C6'!V542" display="V542"/>
    <hyperlink ref="D635" location="'C6'!V91" display="SUM(V91,V317)"/>
    <hyperlink ref="G635" location="'C6'!V543" display="V543"/>
    <hyperlink ref="D636" location="'C6'!V92" display="SUM(V92,V318)"/>
    <hyperlink ref="G636" location="'C6'!V544" display="V544"/>
    <hyperlink ref="D637" location="'C6'!V93" display="SUM(V93,V319)"/>
    <hyperlink ref="G637" location="'C6'!V545" display="V545"/>
    <hyperlink ref="D638" location="'C6'!V94" display="SUM(V94,V320)"/>
    <hyperlink ref="G638" location="'C6'!V546" display="V546"/>
    <hyperlink ref="D639" location="'C6'!V95" display="SUM(V95,V321)"/>
    <hyperlink ref="G639" location="'C6'!V547" display="V547"/>
    <hyperlink ref="D640" location="'C6'!V96" display="SUM(V96,V322)"/>
    <hyperlink ref="G640" location="'C6'!V548" display="V548"/>
    <hyperlink ref="D641" location="'C6'!V97" display="SUM(V97,V323)"/>
    <hyperlink ref="G641" location="'C6'!V549" display="V549"/>
    <hyperlink ref="D642" location="'C6'!V98" display="SUM(V98,V324)"/>
    <hyperlink ref="G642" location="'C6'!V550" display="V550"/>
    <hyperlink ref="D643" location="'C6'!V99" display="SUM(V99,V325)"/>
    <hyperlink ref="G643" location="'C6'!V551" display="V551"/>
    <hyperlink ref="D644" location="'C6'!V100" display="SUM(V100,V326)"/>
    <hyperlink ref="G644" location="'C6'!V552" display="V552"/>
    <hyperlink ref="D645" location="'C6'!V101" display="SUM(V101,V327)"/>
    <hyperlink ref="G645" location="'C6'!V553" display="V553"/>
    <hyperlink ref="D646" location="'C6'!V102" display="SUM(V102,V328)"/>
    <hyperlink ref="G646" location="'C6'!V554" display="V554"/>
    <hyperlink ref="D647" location="'C6'!V103" display="SUM(V103,V329)"/>
    <hyperlink ref="G647" location="'C6'!V555" display="V555"/>
    <hyperlink ref="D648" location="'C6'!V104" display="SUM(V104,V330)"/>
    <hyperlink ref="G648" location="'C6'!V556" display="V556"/>
    <hyperlink ref="D649" location="'C6'!V105" display="SUM(V105,V331)"/>
    <hyperlink ref="G649" location="'C6'!V557" display="V557"/>
    <hyperlink ref="D650" location="'C6'!V106" display="SUM(V106,V332)"/>
    <hyperlink ref="G650" location="'C6'!V558" display="V558"/>
    <hyperlink ref="D651" location="'C6'!V107" display="SUM(V107,V333)"/>
    <hyperlink ref="G651" location="'C6'!V559" display="V559"/>
    <hyperlink ref="D652" location="'C6'!V108" display="SUM(V108,V334)"/>
    <hyperlink ref="G652" location="'C6'!V560" display="V560"/>
    <hyperlink ref="D653" location="'C6'!V109" display="SUM(V109,V335)"/>
    <hyperlink ref="G653" location="'C6'!V561" display="V561"/>
    <hyperlink ref="D654" location="'C6'!V110" display="SUM(V110,V336)"/>
    <hyperlink ref="G654" location="'C6'!V562" display="V562"/>
    <hyperlink ref="D655" location="'C6'!V111" display="SUM(V111,V337)"/>
    <hyperlink ref="G655" location="'C6'!V563" display="V563"/>
    <hyperlink ref="D656" location="'C6'!V112" display="SUM(V112,V338)"/>
    <hyperlink ref="G656" location="'C6'!V564" display="V564"/>
    <hyperlink ref="D657" location="'C6'!V113" display="SUM(V113,V339)"/>
    <hyperlink ref="G657" location="'C6'!V565" display="V565"/>
    <hyperlink ref="D658" location="'C6'!V114" display="SUM(V114,V340)"/>
    <hyperlink ref="G658" location="'C6'!V566" display="V566"/>
    <hyperlink ref="D659" location="'C6'!V115" display="SUM(V115,V341)"/>
    <hyperlink ref="G659" location="'C6'!V567" display="V567"/>
    <hyperlink ref="D660" location="'C6'!V116" display="SUM(V116,V342)"/>
    <hyperlink ref="G660" location="'C6'!V568" display="V568"/>
    <hyperlink ref="D661" location="'C6'!V117" display="SUM(V117,V343)"/>
    <hyperlink ref="G661" location="'C6'!V569" display="V569"/>
    <hyperlink ref="D662" location="'C6'!V118" display="SUM(V118,V344)"/>
    <hyperlink ref="G662" location="'C6'!V570" display="V570"/>
    <hyperlink ref="D663" location="'C6'!V119" display="SUM(V119,V345)"/>
    <hyperlink ref="G663" location="'C6'!V571" display="V571"/>
    <hyperlink ref="D664" location="'C6'!V120" display="SUM(V120,V346)"/>
    <hyperlink ref="G664" location="'C6'!V572" display="V572"/>
    <hyperlink ref="D665" location="'C6'!V121" display="SUM(V121,V347)"/>
    <hyperlink ref="G665" location="'C6'!V573" display="V573"/>
    <hyperlink ref="D666" location="'C6'!V122" display="SUM(V122,V348)"/>
    <hyperlink ref="G666" location="'C6'!V574" display="V574"/>
    <hyperlink ref="D667" location="'C6'!V123" display="SUM(V123,V349)"/>
    <hyperlink ref="G667" location="'C6'!V575" display="V575"/>
    <hyperlink ref="D668" location="'C6'!V124" display="SUM(V124,V350)"/>
    <hyperlink ref="G668" location="'C6'!V576" display="V576"/>
    <hyperlink ref="D669" location="'C6'!V125" display="SUM(V125,V351)"/>
    <hyperlink ref="G669" location="'C6'!V577" display="V577"/>
    <hyperlink ref="D670" location="'C6'!V126" display="SUM(V126,V352)"/>
    <hyperlink ref="G670" location="'C6'!V578" display="V578"/>
    <hyperlink ref="D671" location="'C6'!V127" display="SUM(V127,V353)"/>
    <hyperlink ref="G671" location="'C6'!V579" display="V579"/>
    <hyperlink ref="D672" location="'C6'!V128" display="SUM(V128,V354)"/>
    <hyperlink ref="G672" location="'C6'!V580" display="V580"/>
    <hyperlink ref="D673" location="'C6'!V129" display="SUM(V129,V355)"/>
    <hyperlink ref="G673" location="'C6'!V581" display="V581"/>
    <hyperlink ref="D674" location="'C6'!V130" display="SUM(V130,V356)"/>
    <hyperlink ref="G674" location="'C6'!V582" display="V582"/>
    <hyperlink ref="D675" location="'C6'!V131" display="SUM(V131,V357)"/>
    <hyperlink ref="G675" location="'C6'!V583" display="V583"/>
    <hyperlink ref="D676" location="'C6'!V132" display="SUM(V132,V358)"/>
    <hyperlink ref="G676" location="'C6'!V584" display="V584"/>
    <hyperlink ref="D677" location="'C6'!V133" display="SUM(V133,V359)"/>
    <hyperlink ref="G677" location="'C6'!V585" display="V585"/>
    <hyperlink ref="D678" location="'C6'!V134" display="SUM(V134,V360)"/>
    <hyperlink ref="G678" location="'C6'!V586" display="V586"/>
    <hyperlink ref="D679" location="'C6'!V135" display="SUM(V135,V361)"/>
    <hyperlink ref="G679" location="'C6'!V587" display="V587"/>
    <hyperlink ref="D680" location="'C6'!V136" display="SUM(V136,V362)"/>
    <hyperlink ref="G680" location="'C6'!V588" display="V588"/>
    <hyperlink ref="D681" location="'C6'!V137" display="SUM(V137,V363)"/>
    <hyperlink ref="G681" location="'C6'!V589" display="V589"/>
    <hyperlink ref="D682" location="'C6'!V138" display="SUM(V138,V364)"/>
    <hyperlink ref="G682" location="'C6'!V590" display="V590"/>
    <hyperlink ref="D683" location="'C6'!V139" display="SUM(V139,V365)"/>
    <hyperlink ref="G683" location="'C6'!V591" display="V591"/>
    <hyperlink ref="D684" location="'C6'!V140" display="SUM(V140,V366)"/>
    <hyperlink ref="G684" location="'C6'!V592" display="V592"/>
    <hyperlink ref="D685" location="'C6'!V141" display="SUM(V141,V367)"/>
    <hyperlink ref="G685" location="'C6'!V593" display="V593"/>
    <hyperlink ref="D686" location="'C6'!V142" display="SUM(V142,V368)"/>
    <hyperlink ref="G686" location="'C6'!V594" display="V594"/>
    <hyperlink ref="D687" location="'C6'!V143" display="SUM(V143,V369)"/>
    <hyperlink ref="G687" location="'C6'!V595" display="V595"/>
    <hyperlink ref="D688" location="'C6'!V144" display="SUM(V144,V370)"/>
    <hyperlink ref="G688" location="'C6'!V596" display="V596"/>
    <hyperlink ref="D689" location="'C6'!V145" display="SUM(V145,V371)"/>
    <hyperlink ref="G689" location="'C6'!V597" display="V597"/>
    <hyperlink ref="D690" location="'C6'!V146" display="SUM(V146,V372)"/>
    <hyperlink ref="G690" location="'C6'!V598" display="V598"/>
    <hyperlink ref="D691" location="'C6'!V147" display="SUM(V147,V373)"/>
    <hyperlink ref="G691" location="'C6'!V599" display="V599"/>
    <hyperlink ref="D692" location="'C6'!V148" display="SUM(V148,V374)"/>
    <hyperlink ref="G692" location="'C6'!V600" display="V600"/>
    <hyperlink ref="D693" location="'C6'!V149" display="SUM(V149,V375)"/>
    <hyperlink ref="G693" location="'C6'!V601" display="V601"/>
    <hyperlink ref="D694" location="'C6'!V150" display="SUM(V150,V376)"/>
    <hyperlink ref="G694" location="'C6'!V602" display="V602"/>
    <hyperlink ref="D695" location="'C6'!V151" display="SUM(V151,V377)"/>
    <hyperlink ref="G695" location="'C6'!V603" display="V603"/>
    <hyperlink ref="D696" location="'C6'!V152" display="SUM(V152,V378)"/>
    <hyperlink ref="G696" location="'C6'!V604" display="V604"/>
    <hyperlink ref="D697" location="'C6'!V153" display="SUM(V153,V379)"/>
    <hyperlink ref="G697" location="'C6'!V605" display="V605"/>
    <hyperlink ref="D698" location="'C6'!V154" display="SUM(V154,V380)"/>
    <hyperlink ref="G698" location="'C6'!V606" display="V606"/>
    <hyperlink ref="D699" location="'C6'!V155" display="SUM(V155,V381)"/>
    <hyperlink ref="G699" location="'C6'!V607" display="V607"/>
    <hyperlink ref="D700" location="'C6'!V156" display="SUM(V156,V382)"/>
    <hyperlink ref="G700" location="'C6'!V608" display="V608"/>
    <hyperlink ref="D701" location="'C6'!V157" display="SUM(V157,V383)"/>
    <hyperlink ref="G701" location="'C6'!V609" display="V609"/>
    <hyperlink ref="D702" location="'C6'!V158" display="SUM(V158,V384)"/>
    <hyperlink ref="G702" location="'C6'!V610" display="V610"/>
    <hyperlink ref="D703" location="'C6'!V159" display="SUM(V159,V385)"/>
    <hyperlink ref="G703" location="'C6'!V611" display="V611"/>
    <hyperlink ref="D704" location="'C6'!V160" display="SUM(V160,V386)"/>
    <hyperlink ref="G704" location="'C6'!V612" display="V612"/>
    <hyperlink ref="D705" location="'C6'!V161" display="SUM(V161,V387)"/>
    <hyperlink ref="G705" location="'C6'!V613" display="V613"/>
    <hyperlink ref="D706" location="'C6'!V162" display="SUM(V162,V388)"/>
    <hyperlink ref="G706" location="'C6'!V614" display="V614"/>
    <hyperlink ref="D707" location="'C6'!V163" display="SUM(V163,V389)"/>
    <hyperlink ref="G707" location="'C6'!V615" display="V615"/>
    <hyperlink ref="D708" location="'C6'!V164" display="SUM(V164,V390)"/>
    <hyperlink ref="G708" location="'C6'!V616" display="V616"/>
    <hyperlink ref="D709" location="'C6'!V165" display="SUM(V165,V391)"/>
    <hyperlink ref="G709" location="'C6'!V617" display="V617"/>
    <hyperlink ref="D710" location="'C6'!V166" display="SUM(V166,V392)"/>
    <hyperlink ref="G710" location="'C6'!V618" display="V618"/>
    <hyperlink ref="D711" location="'C6'!V167" display="SUM(V167,V393)"/>
    <hyperlink ref="G711" location="'C6'!V619" display="V619"/>
    <hyperlink ref="D712" location="'C6'!V168" display="SUM(V168,V394)"/>
    <hyperlink ref="G712" location="'C6'!V620" display="V620"/>
    <hyperlink ref="D713" location="'C6'!V169" display="SUM(V169,V395)"/>
    <hyperlink ref="G713" location="'C6'!V621" display="V621"/>
    <hyperlink ref="D714" location="'C6'!V170" display="SUM(V170,V396)"/>
    <hyperlink ref="G714" location="'C6'!V622" display="V622"/>
    <hyperlink ref="D715" location="'C6'!V171" display="SUM(V171,V397)"/>
    <hyperlink ref="G715" location="'C6'!V623" display="V623"/>
    <hyperlink ref="D716" location="'C6'!V172" display="SUM(V172,V398)"/>
    <hyperlink ref="G716" location="'C6'!V624" display="V624"/>
    <hyperlink ref="D717" location="'C6'!V173" display="SUM(V173,V399)"/>
    <hyperlink ref="G717" location="'C6'!V625" display="V625"/>
    <hyperlink ref="D718" location="'C6'!V174" display="SUM(V174,V400)"/>
    <hyperlink ref="G718" location="'C6'!V626" display="V626"/>
    <hyperlink ref="D719" location="'C6'!V175" display="SUM(V175,V401)"/>
    <hyperlink ref="G719" location="'C6'!V627" display="V627"/>
    <hyperlink ref="D720" location="'C6'!V176" display="SUM(V176,V402)"/>
    <hyperlink ref="G720" location="'C6'!V628" display="V628"/>
    <hyperlink ref="D721" location="'C6'!V177" display="SUM(V177,V403)"/>
    <hyperlink ref="G721" location="'C6'!V629" display="V629"/>
    <hyperlink ref="D722" location="'C6'!V178" display="SUM(V178,V404)"/>
    <hyperlink ref="G722" location="'C6'!V630" display="V630"/>
    <hyperlink ref="D723" location="'C6'!V179" display="SUM(V179,V405)"/>
    <hyperlink ref="G723" location="'C6'!V631" display="V631"/>
    <hyperlink ref="D724" location="'C6'!V180" display="SUM(V180,V406)"/>
    <hyperlink ref="G724" location="'C6'!V632" display="V632"/>
    <hyperlink ref="D725" location="'C6'!V181" display="SUM(V181,V407)"/>
    <hyperlink ref="G725" location="'C6'!V633" display="V633"/>
    <hyperlink ref="D726" location="'C6'!V182" display="SUM(V182,V408)"/>
    <hyperlink ref="G726" location="'C6'!V634" display="V634"/>
    <hyperlink ref="D727" location="'C6'!V183" display="SUM(V183,V409)"/>
    <hyperlink ref="G727" location="'C6'!V635" display="V635"/>
    <hyperlink ref="D728" location="'C6'!V184" display="SUM(V184,V410)"/>
    <hyperlink ref="G728" location="'C6'!V636" display="V636"/>
    <hyperlink ref="D729" location="'C6'!V185" display="SUM(V185,V411)"/>
    <hyperlink ref="G729" location="'C6'!V637" display="V637"/>
    <hyperlink ref="D730" location="'C6'!V186" display="SUM(V186,V412)"/>
    <hyperlink ref="G730" location="'C6'!V638" display="V638"/>
    <hyperlink ref="D731" location="'C6'!V187" display="SUM(V187,V413)"/>
    <hyperlink ref="G731" location="'C6'!V639" display="V639"/>
    <hyperlink ref="D732" location="'C6'!V188" display="SUM(V188,V414)"/>
    <hyperlink ref="G732" location="'C6'!V640" display="V640"/>
    <hyperlink ref="D733" location="'C6'!V189" display="SUM(V189,V415)"/>
    <hyperlink ref="G733" location="'C6'!V641" display="V641"/>
    <hyperlink ref="D734" location="'C6'!V190" display="SUM(V190,V416)"/>
    <hyperlink ref="G734" location="'C6'!V642" display="V642"/>
    <hyperlink ref="D735" location="'C6'!V191" display="SUM(V191,V417)"/>
    <hyperlink ref="G735" location="'C6'!V643" display="V643"/>
    <hyperlink ref="D736" location="'C6'!V192" display="SUM(V192,V418)"/>
    <hyperlink ref="G736" location="'C6'!V644" display="V644"/>
    <hyperlink ref="D737" location="'C6'!V193" display="SUM(V193,V419)"/>
    <hyperlink ref="G737" location="'C6'!V645" display="V645"/>
    <hyperlink ref="D738" location="'C6'!V194" display="SUM(V194,V420)"/>
    <hyperlink ref="G738" location="'C6'!V646" display="V646"/>
    <hyperlink ref="D739" location="'C6'!V195" display="SUM(V195,V421)"/>
    <hyperlink ref="G739" location="'C6'!V647" display="V647"/>
    <hyperlink ref="D740" location="'C6'!V196" display="SUM(V196,V422)"/>
    <hyperlink ref="G740" location="'C6'!V648" display="V648"/>
    <hyperlink ref="D741" location="'C6'!V197" display="SUM(V197,V423)"/>
    <hyperlink ref="G741" location="'C6'!V649" display="V649"/>
    <hyperlink ref="D742" location="'C6'!V198" display="SUM(V198,V424)"/>
    <hyperlink ref="G742" location="'C6'!V650" display="V650"/>
    <hyperlink ref="D743" location="'C6'!V199" display="SUM(V199,V425)"/>
    <hyperlink ref="G743" location="'C6'!V651" display="V651"/>
    <hyperlink ref="D744" location="'C6'!V200" display="SUM(V200,V426)"/>
    <hyperlink ref="G744" location="'C6'!V652" display="V652"/>
    <hyperlink ref="D745" location="'C6'!V201" display="SUM(V201,V427)"/>
    <hyperlink ref="G745" location="'C6'!V653" display="V653"/>
    <hyperlink ref="D746" location="'C6'!V202" display="SUM(V202,V428)"/>
    <hyperlink ref="G746" location="'C6'!V654" display="V654"/>
    <hyperlink ref="D747" location="'C6'!V203" display="SUM(V203,V429)"/>
    <hyperlink ref="G747" location="'C6'!V655" display="V655"/>
    <hyperlink ref="D748" location="'C6'!V204" display="SUM(V204,V430)"/>
    <hyperlink ref="G748" location="'C6'!V656" display="V656"/>
    <hyperlink ref="D749" location="'C6'!V205" display="SUM(V205,V431)"/>
    <hyperlink ref="G749" location="'C6'!V657" display="V657"/>
    <hyperlink ref="D750" location="'C6'!V206" display="SUM(V206,V432)"/>
    <hyperlink ref="G750" location="'C6'!V658" display="V658"/>
    <hyperlink ref="D751" location="'C6'!V207" display="SUM(V207,V433)"/>
    <hyperlink ref="G751" location="'C6'!V659" display="V659"/>
    <hyperlink ref="D752" location="'C6'!V208" display="SUM(V208,V434)"/>
    <hyperlink ref="G752" location="'C6'!V660" display="V660"/>
    <hyperlink ref="D753" location="'C6'!V209" display="SUM(V209,V435)"/>
    <hyperlink ref="G753" location="'C6'!V661" display="V661"/>
    <hyperlink ref="D754" location="'C6'!V210" display="SUM(V210,V436)"/>
    <hyperlink ref="G754" location="'C6'!V662" display="V662"/>
    <hyperlink ref="D755" location="'C6'!V211" display="SUM(V211,V437)"/>
    <hyperlink ref="G755" location="'C6'!V663" display="V663"/>
    <hyperlink ref="D756" location="'C6'!V212" display="SUM(V212,V438)"/>
    <hyperlink ref="G756" location="'C6'!V664" display="V664"/>
    <hyperlink ref="D757" location="'C6'!V213" display="SUM(V213,V439)"/>
    <hyperlink ref="G757" location="'C6'!V665" display="V665"/>
    <hyperlink ref="D758" location="'C6'!V214" display="SUM(V214,V440)"/>
    <hyperlink ref="G758" location="'C6'!V666" display="V666"/>
    <hyperlink ref="D759" location="'C6'!V215" display="SUM(V215,V441)"/>
    <hyperlink ref="G759" location="'C6'!V667" display="V667"/>
    <hyperlink ref="D760" location="'C6'!V216" display="SUM(V216,V442)"/>
    <hyperlink ref="G760" location="'C6'!V668" display="V668"/>
    <hyperlink ref="D761" location="'C6'!V217" display="SUM(V217,V443)"/>
    <hyperlink ref="G761" location="'C6'!V669" display="V669"/>
    <hyperlink ref="D762" location="'C6'!V218" display="SUM(V218,V444)"/>
    <hyperlink ref="G762" location="'C6'!V670" display="V670"/>
    <hyperlink ref="D763" location="'C6'!V219" display="SUM(V219,V445)"/>
    <hyperlink ref="G763" location="'C6'!V671" display="V671"/>
    <hyperlink ref="D764" location="'C6'!V220" display="SUM(V220,V446)"/>
    <hyperlink ref="G764" location="'C6'!V672" display="V672"/>
    <hyperlink ref="D765" location="'C6'!V221" display="SUM(V221,V447)"/>
    <hyperlink ref="G765" location="'C6'!V673" display="V673"/>
    <hyperlink ref="D766" location="'C6'!V222" display="SUM(V222,V448)"/>
    <hyperlink ref="G766" location="'C6'!V674" display="V674"/>
    <hyperlink ref="D767" location="'C6'!V223" display="SUM(V223,V449)"/>
    <hyperlink ref="G767" location="'C6'!V675" display="V675"/>
    <hyperlink ref="D768" location="'C6'!V224" display="SUM(V224,V450)"/>
    <hyperlink ref="G768" location="'C6'!V676" display="V676"/>
    <hyperlink ref="D769" location="'C6'!V225" display="SUM(V225,V451)"/>
    <hyperlink ref="G769" location="'C6'!V677" display="V677"/>
    <hyperlink ref="D770" location="'C6'!V226" display="SUM(V226,V452)"/>
    <hyperlink ref="G770" location="'C6'!V678" display="V678"/>
    <hyperlink ref="D771" location="'C6'!V227" display="SUM(V227,V453)"/>
    <hyperlink ref="G771" location="'C6'!V679" display="V679"/>
    <hyperlink ref="D772" location="'C6'!V228" display="SUM(V228,V454)"/>
    <hyperlink ref="G772" location="'C6'!V680" display="V680"/>
    <hyperlink ref="D773" location="'C6'!V229" display="SUM(V229,V455)"/>
    <hyperlink ref="G773" location="'C6'!V681" display="V681"/>
    <hyperlink ref="D774" location="'C6'!V230" display="SUM(V230,V456)"/>
    <hyperlink ref="G774" location="'C6'!V682" display="V682"/>
    <hyperlink ref="D775" location="'C6'!V231" display="SUM(V231,V457)"/>
    <hyperlink ref="G775" location="'C6'!V683" display="V683"/>
    <hyperlink ref="D776" location="'C6'!V232" display="SUM(V232,V458)"/>
    <hyperlink ref="G776" location="'C6'!V684" display="V684"/>
    <hyperlink ref="D777" location="'C6'!V233" display="SUM(V233,V459)"/>
    <hyperlink ref="G777" location="'C6'!V685" display="V685"/>
    <hyperlink ref="D778" location="'C6'!V234" display="SUM(V234,V460)"/>
    <hyperlink ref="G778" location="'C6'!V686" display="V686"/>
    <hyperlink ref="D779" location="'C6'!V235" display="SUM(V235,V461)"/>
    <hyperlink ref="G779" location="'C6'!V687" display="V687"/>
    <hyperlink ref="D780" location="'C6'!V236" display="SUM(V236,V462)"/>
    <hyperlink ref="G780" location="'C6'!V688" display="V688"/>
    <hyperlink ref="D781" location="'C6'!V237" display="SUM(V237,V463)"/>
    <hyperlink ref="G781" location="'C6'!V689" display="V689"/>
    <hyperlink ref="D782" location="'C6'!V238" display="SUM(V238,V464)"/>
    <hyperlink ref="G782" location="'C6'!V690" display="V69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cols>
    <col min="1" max="1" width="3.7109375" customWidth="1"/>
    <col min="2" max="2" width="12.42578125" customWidth="1"/>
    <col min="16" max="16" width="4" customWidth="1"/>
  </cols>
  <sheetData>
    <row r="1" spans="1:16" ht="23.25">
      <c r="A1" s="330"/>
      <c r="B1" s="156" t="s">
        <v>2784</v>
      </c>
      <c r="C1" s="156"/>
      <c r="D1" s="156"/>
      <c r="E1" s="156"/>
      <c r="F1" s="157"/>
      <c r="G1" s="158"/>
      <c r="H1" s="156"/>
      <c r="I1" s="156"/>
      <c r="J1" s="156"/>
      <c r="K1" s="157"/>
      <c r="L1" s="156"/>
      <c r="M1" s="156"/>
      <c r="N1" s="156"/>
      <c r="O1" s="156"/>
      <c r="P1" s="330"/>
    </row>
    <row r="2" spans="1:16">
      <c r="A2" s="330"/>
      <c r="B2" s="159"/>
      <c r="C2" s="159"/>
      <c r="D2" s="159"/>
      <c r="E2" s="160"/>
      <c r="F2" s="161"/>
      <c r="G2" s="162"/>
      <c r="H2" s="159"/>
      <c r="I2" s="159"/>
      <c r="J2" s="160"/>
      <c r="K2" s="161"/>
      <c r="L2" s="159"/>
      <c r="M2" s="159"/>
      <c r="N2" s="159"/>
      <c r="O2" s="159"/>
      <c r="P2" s="330"/>
    </row>
    <row r="3" spans="1:16" ht="15" customHeight="1">
      <c r="A3" s="330"/>
      <c r="B3" s="456" t="s">
        <v>2785</v>
      </c>
      <c r="C3" s="456"/>
      <c r="D3" s="456"/>
      <c r="E3" s="456"/>
      <c r="F3" s="456"/>
      <c r="G3" s="456"/>
      <c r="H3" s="456"/>
      <c r="I3" s="456"/>
      <c r="J3" s="456"/>
      <c r="K3" s="456"/>
      <c r="L3" s="456"/>
      <c r="M3" s="456"/>
      <c r="N3" s="456"/>
      <c r="O3" s="456"/>
      <c r="P3" s="330"/>
    </row>
    <row r="4" spans="1:16">
      <c r="A4" s="330"/>
      <c r="B4" s="159"/>
      <c r="C4" s="159"/>
      <c r="D4" s="159"/>
      <c r="E4" s="160"/>
      <c r="F4" s="161"/>
      <c r="G4" s="162"/>
      <c r="H4" s="159"/>
      <c r="I4" s="159"/>
      <c r="J4" s="160"/>
      <c r="K4" s="161"/>
      <c r="L4" s="159"/>
      <c r="M4" s="159"/>
      <c r="N4" s="159"/>
      <c r="O4" s="159"/>
      <c r="P4" s="330"/>
    </row>
    <row r="5" spans="1:16">
      <c r="A5" s="330"/>
      <c r="B5" s="331" t="s">
        <v>2786</v>
      </c>
      <c r="C5" s="469" t="s">
        <v>2787</v>
      </c>
      <c r="D5" s="469"/>
      <c r="E5" s="469"/>
      <c r="F5" s="469"/>
      <c r="G5" s="469"/>
      <c r="H5" s="469"/>
      <c r="I5" s="469" t="s">
        <v>2788</v>
      </c>
      <c r="J5" s="469"/>
      <c r="K5" s="469"/>
      <c r="L5" s="469"/>
      <c r="M5" s="469"/>
      <c r="N5" s="469"/>
      <c r="O5" s="469"/>
      <c r="P5" s="330"/>
    </row>
    <row r="6" spans="1:16" ht="15" customHeight="1">
      <c r="A6" s="330"/>
      <c r="B6" s="332" t="s">
        <v>2789</v>
      </c>
      <c r="C6" s="470" t="s">
        <v>2790</v>
      </c>
      <c r="D6" s="470"/>
      <c r="E6" s="470"/>
      <c r="F6" s="470"/>
      <c r="G6" s="470"/>
      <c r="H6" s="470"/>
      <c r="I6" s="470" t="s">
        <v>2791</v>
      </c>
      <c r="J6" s="470"/>
      <c r="K6" s="470"/>
      <c r="L6" s="470"/>
      <c r="M6" s="470"/>
      <c r="N6" s="470"/>
      <c r="O6" s="470"/>
      <c r="P6" s="330"/>
    </row>
    <row r="7" spans="1:16" ht="15" customHeight="1">
      <c r="A7" s="330"/>
      <c r="B7" s="330"/>
      <c r="C7" s="330"/>
      <c r="D7" s="330"/>
      <c r="E7" s="330"/>
      <c r="F7" s="330"/>
      <c r="G7" s="330"/>
      <c r="H7" s="330"/>
      <c r="I7" s="330"/>
      <c r="J7" s="330"/>
      <c r="K7" s="330"/>
      <c r="L7" s="330"/>
      <c r="M7" s="330"/>
      <c r="N7" s="330"/>
      <c r="O7" s="330"/>
      <c r="P7" s="330"/>
    </row>
  </sheetData>
  <sheetProtection algorithmName="SHA-512" hashValue="kerfwo/N337eZNAmcG5pw3egrq8Hos+ahJIg/SopaQUhAfqfAXi8tNvmBYrQ81jN20setH5P65dz36lKbxf5gg==" saltValue="VlLZugfb3f/Hv+v+mPCJ+A==" spinCount="100000" sheet="1" objects="1" scenarios="1" formatCells="0" formatColumns="0" formatRows="0" sort="0" autoFilter="0"/>
  <mergeCells count="5">
    <mergeCell ref="B3:O3"/>
    <mergeCell ref="C5:H5"/>
    <mergeCell ref="I5:O5"/>
    <mergeCell ref="C6:H6"/>
    <mergeCell ref="I6:O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9"/>
  <sheetViews>
    <sheetView showGridLines="0" zoomScaleNormal="100" workbookViewId="0">
      <selection sqref="A1:C1"/>
    </sheetView>
  </sheetViews>
  <sheetFormatPr defaultColWidth="11.42578125" defaultRowHeight="12.75"/>
  <cols>
    <col min="1" max="1" width="22.28515625" style="14" bestFit="1" customWidth="1"/>
    <col min="2" max="2" width="11.42578125" style="14"/>
    <col min="3" max="3" width="11.7109375" style="14" bestFit="1" customWidth="1"/>
    <col min="4" max="4" width="7.7109375" style="14" bestFit="1" customWidth="1"/>
    <col min="5" max="5" width="11.42578125" style="14"/>
    <col min="6" max="6" width="14.7109375" style="14" bestFit="1" customWidth="1"/>
    <col min="7" max="16384" width="11.42578125" style="14"/>
  </cols>
  <sheetData>
    <row r="1" spans="1:14">
      <c r="A1" s="81" t="s">
        <v>364</v>
      </c>
      <c r="B1" s="81" t="s">
        <v>9</v>
      </c>
      <c r="C1" s="81" t="s">
        <v>10</v>
      </c>
      <c r="D1" s="82" t="s">
        <v>11</v>
      </c>
      <c r="E1" s="81"/>
      <c r="F1" s="81" t="s">
        <v>12</v>
      </c>
      <c r="G1" s="83" t="s">
        <v>385</v>
      </c>
      <c r="I1" s="14" t="s">
        <v>361</v>
      </c>
      <c r="J1" s="113">
        <v>1</v>
      </c>
    </row>
    <row r="2" spans="1:14" ht="15">
      <c r="A2" s="16" t="s">
        <v>379</v>
      </c>
      <c r="B2" s="12" t="s">
        <v>14</v>
      </c>
      <c r="C2" s="13" t="s">
        <v>380</v>
      </c>
      <c r="D2" s="17" t="s">
        <v>381</v>
      </c>
      <c r="E2" s="81"/>
      <c r="F2" s="81" t="s">
        <v>17</v>
      </c>
      <c r="G2" s="84" t="s">
        <v>18</v>
      </c>
      <c r="I2" s="14" t="s">
        <v>362</v>
      </c>
      <c r="J2" s="15" t="s">
        <v>367</v>
      </c>
    </row>
    <row r="3" spans="1:14" ht="15">
      <c r="A3" s="16" t="s">
        <v>13</v>
      </c>
      <c r="B3" s="12" t="s">
        <v>14</v>
      </c>
      <c r="C3" s="13" t="s">
        <v>15</v>
      </c>
      <c r="D3" s="17" t="s">
        <v>16</v>
      </c>
      <c r="E3" s="81"/>
      <c r="F3" s="81" t="s">
        <v>21</v>
      </c>
      <c r="G3" s="83">
        <v>1</v>
      </c>
    </row>
    <row r="4" spans="1:14" ht="15">
      <c r="A4" s="16" t="s">
        <v>19</v>
      </c>
      <c r="B4" s="12" t="s">
        <v>14</v>
      </c>
      <c r="C4" s="13" t="s">
        <v>15</v>
      </c>
      <c r="D4" s="17" t="s">
        <v>20</v>
      </c>
      <c r="E4" s="81"/>
      <c r="F4" s="81" t="s">
        <v>365</v>
      </c>
      <c r="G4" s="85" t="s">
        <v>366</v>
      </c>
    </row>
    <row r="5" spans="1:14" ht="15">
      <c r="A5" s="16" t="s">
        <v>23</v>
      </c>
      <c r="B5" s="12" t="s">
        <v>24</v>
      </c>
      <c r="C5" s="13" t="s">
        <v>15</v>
      </c>
      <c r="D5" s="17" t="s">
        <v>22</v>
      </c>
      <c r="E5" s="86"/>
      <c r="F5" s="86"/>
      <c r="G5" s="81"/>
    </row>
    <row r="6" spans="1:14" ht="15">
      <c r="A6" s="16" t="s">
        <v>26</v>
      </c>
      <c r="B6" s="12" t="s">
        <v>24</v>
      </c>
      <c r="C6" s="13" t="s">
        <v>15</v>
      </c>
      <c r="D6" s="17" t="s">
        <v>25</v>
      </c>
      <c r="E6" s="81"/>
      <c r="F6" s="81"/>
      <c r="G6" s="81"/>
    </row>
    <row r="7" spans="1:14" ht="15">
      <c r="A7" s="16" t="s">
        <v>28</v>
      </c>
      <c r="B7" s="12" t="s">
        <v>14</v>
      </c>
      <c r="C7" s="13" t="s">
        <v>15</v>
      </c>
      <c r="D7" s="17" t="s">
        <v>27</v>
      </c>
      <c r="E7" s="81"/>
      <c r="F7" s="81"/>
      <c r="G7" s="81"/>
    </row>
    <row r="8" spans="1:14" ht="15">
      <c r="A8" s="16" t="s">
        <v>30</v>
      </c>
      <c r="B8" s="12" t="s">
        <v>24</v>
      </c>
      <c r="C8" s="13" t="s">
        <v>15</v>
      </c>
      <c r="D8" s="17" t="s">
        <v>29</v>
      </c>
      <c r="E8" s="81"/>
      <c r="F8" s="81"/>
      <c r="G8" s="81"/>
      <c r="H8" s="18"/>
      <c r="I8" s="18"/>
      <c r="K8" s="18"/>
    </row>
    <row r="9" spans="1:14" ht="15">
      <c r="A9" s="16" t="s">
        <v>32</v>
      </c>
      <c r="B9" s="12" t="s">
        <v>14</v>
      </c>
      <c r="C9" s="13" t="s">
        <v>15</v>
      </c>
      <c r="D9" s="17" t="s">
        <v>31</v>
      </c>
      <c r="E9" s="81"/>
      <c r="F9" s="81"/>
      <c r="G9" s="81"/>
      <c r="H9" s="18"/>
      <c r="I9" s="18"/>
      <c r="K9" s="18"/>
    </row>
    <row r="10" spans="1:14" ht="15">
      <c r="A10" s="16" t="s">
        <v>34</v>
      </c>
      <c r="B10" s="12" t="s">
        <v>24</v>
      </c>
      <c r="C10" s="13" t="s">
        <v>15</v>
      </c>
      <c r="D10" s="17" t="s">
        <v>33</v>
      </c>
      <c r="E10" s="81"/>
      <c r="F10" s="81"/>
      <c r="G10" s="81"/>
      <c r="H10" s="18"/>
      <c r="I10" s="16"/>
      <c r="K10" s="19"/>
    </row>
    <row r="11" spans="1:14" ht="15">
      <c r="A11" s="16" t="s">
        <v>36</v>
      </c>
      <c r="B11" s="12" t="s">
        <v>24</v>
      </c>
      <c r="C11" s="13" t="s">
        <v>15</v>
      </c>
      <c r="D11" s="17" t="s">
        <v>35</v>
      </c>
      <c r="E11" s="81"/>
      <c r="F11" s="81"/>
      <c r="G11" s="81"/>
      <c r="H11" s="18"/>
      <c r="I11" s="16"/>
      <c r="K11" s="19"/>
    </row>
    <row r="12" spans="1:14" ht="15">
      <c r="A12" s="16" t="s">
        <v>38</v>
      </c>
      <c r="B12" s="12" t="s">
        <v>24</v>
      </c>
      <c r="C12" s="13" t="s">
        <v>15</v>
      </c>
      <c r="D12" s="17" t="s">
        <v>37</v>
      </c>
      <c r="E12" s="81"/>
      <c r="F12" s="81"/>
      <c r="G12" s="81"/>
      <c r="H12" s="12"/>
      <c r="I12" s="12"/>
      <c r="J12" s="12"/>
      <c r="K12" s="12"/>
      <c r="L12" s="12"/>
      <c r="M12" s="12"/>
      <c r="N12" s="12"/>
    </row>
    <row r="13" spans="1:14" ht="15">
      <c r="A13" s="16" t="s">
        <v>40</v>
      </c>
      <c r="B13" s="12" t="s">
        <v>24</v>
      </c>
      <c r="C13" s="13" t="s">
        <v>15</v>
      </c>
      <c r="D13" s="17" t="s">
        <v>39</v>
      </c>
      <c r="E13" s="81"/>
      <c r="F13" s="81"/>
      <c r="G13" s="87"/>
      <c r="H13" s="12"/>
      <c r="I13" s="12"/>
      <c r="J13" s="12"/>
      <c r="K13" s="12"/>
      <c r="L13" s="12"/>
      <c r="M13" s="12"/>
      <c r="N13" s="12"/>
    </row>
    <row r="14" spans="1:14" ht="15">
      <c r="A14" s="16" t="s">
        <v>41</v>
      </c>
      <c r="B14" s="12" t="s">
        <v>14</v>
      </c>
      <c r="C14" s="13" t="s">
        <v>42</v>
      </c>
      <c r="D14" s="17" t="s">
        <v>43</v>
      </c>
      <c r="E14" s="81"/>
      <c r="F14" s="81"/>
      <c r="G14" s="87"/>
      <c r="H14" s="12"/>
      <c r="I14" s="12"/>
      <c r="J14" s="12"/>
      <c r="K14" s="12"/>
      <c r="L14" s="12"/>
      <c r="M14" s="12"/>
      <c r="N14" s="12"/>
    </row>
    <row r="15" spans="1:14" ht="15">
      <c r="A15" s="16" t="s">
        <v>44</v>
      </c>
      <c r="B15" s="12" t="s">
        <v>14</v>
      </c>
      <c r="C15" s="13" t="s">
        <v>42</v>
      </c>
      <c r="D15" s="17" t="s">
        <v>45</v>
      </c>
      <c r="E15" s="81"/>
      <c r="F15" s="81"/>
      <c r="G15" s="87"/>
      <c r="H15" s="12"/>
      <c r="I15" s="12"/>
      <c r="J15" s="12"/>
      <c r="K15" s="12"/>
      <c r="L15" s="12"/>
      <c r="M15" s="12"/>
      <c r="N15" s="12"/>
    </row>
    <row r="16" spans="1:14" ht="15">
      <c r="A16" s="16" t="s">
        <v>46</v>
      </c>
      <c r="B16" s="12" t="s">
        <v>14</v>
      </c>
      <c r="C16" s="13" t="s">
        <v>42</v>
      </c>
      <c r="D16" s="17" t="s">
        <v>47</v>
      </c>
      <c r="E16" s="81"/>
      <c r="F16" s="81"/>
      <c r="G16" s="87"/>
      <c r="H16" s="12"/>
      <c r="I16" s="12"/>
      <c r="J16" s="12"/>
      <c r="K16" s="12"/>
      <c r="L16" s="12"/>
      <c r="M16" s="12"/>
      <c r="N16" s="12"/>
    </row>
    <row r="17" spans="1:14" ht="15">
      <c r="A17" s="16" t="s">
        <v>48</v>
      </c>
      <c r="B17" s="12" t="s">
        <v>14</v>
      </c>
      <c r="C17" s="13" t="s">
        <v>42</v>
      </c>
      <c r="D17" s="27">
        <v>11</v>
      </c>
      <c r="E17" s="87"/>
      <c r="F17" s="87"/>
      <c r="G17" s="87"/>
      <c r="H17" s="12"/>
      <c r="I17" s="12"/>
      <c r="J17" s="12"/>
      <c r="K17" s="12"/>
      <c r="L17" s="12"/>
      <c r="M17" s="12"/>
      <c r="N17" s="12"/>
    </row>
    <row r="18" spans="1:14" ht="15">
      <c r="A18" s="16" t="s">
        <v>49</v>
      </c>
      <c r="B18" s="12" t="s">
        <v>14</v>
      </c>
      <c r="C18" s="13" t="s">
        <v>42</v>
      </c>
      <c r="D18" s="27">
        <v>12</v>
      </c>
      <c r="E18" s="87"/>
      <c r="F18" s="87"/>
      <c r="G18" s="87"/>
      <c r="H18" s="12"/>
      <c r="I18" s="12"/>
      <c r="J18" s="12"/>
      <c r="K18" s="12"/>
      <c r="L18" s="12"/>
      <c r="M18" s="12"/>
      <c r="N18" s="12"/>
    </row>
    <row r="19" spans="1:14" ht="15">
      <c r="A19" s="16" t="s">
        <v>50</v>
      </c>
      <c r="B19" s="12" t="s">
        <v>14</v>
      </c>
      <c r="C19" s="13" t="s">
        <v>42</v>
      </c>
      <c r="D19" s="27">
        <v>13</v>
      </c>
      <c r="E19" s="87"/>
      <c r="F19" s="87"/>
      <c r="G19" s="87"/>
      <c r="H19" s="12"/>
      <c r="I19" s="12"/>
      <c r="J19" s="12"/>
      <c r="K19" s="12"/>
      <c r="L19" s="12"/>
      <c r="M19" s="12"/>
      <c r="N19" s="12"/>
    </row>
    <row r="20" spans="1:14" ht="15">
      <c r="A20" s="16" t="s">
        <v>51</v>
      </c>
      <c r="B20" s="12" t="s">
        <v>14</v>
      </c>
      <c r="C20" s="13" t="s">
        <v>42</v>
      </c>
      <c r="D20" s="27">
        <v>14</v>
      </c>
      <c r="E20" s="87"/>
      <c r="F20" s="87"/>
      <c r="G20" s="87"/>
      <c r="H20" s="12"/>
      <c r="I20" s="12"/>
      <c r="J20" s="12"/>
      <c r="K20" s="12"/>
      <c r="L20" s="12"/>
      <c r="M20" s="12"/>
      <c r="N20" s="12"/>
    </row>
    <row r="21" spans="1:14" ht="15">
      <c r="A21" s="16" t="s">
        <v>386</v>
      </c>
      <c r="B21" s="81" t="s">
        <v>14</v>
      </c>
      <c r="C21" s="88" t="s">
        <v>42</v>
      </c>
      <c r="D21" s="89" t="s">
        <v>52</v>
      </c>
      <c r="E21" s="87"/>
      <c r="F21" s="87"/>
      <c r="G21" s="87"/>
      <c r="H21" s="12"/>
      <c r="I21" s="12"/>
      <c r="J21" s="12"/>
      <c r="K21" s="12"/>
      <c r="L21" s="12"/>
      <c r="M21" s="12"/>
      <c r="N21" s="12"/>
    </row>
    <row r="22" spans="1:14" ht="15">
      <c r="A22" s="16" t="s">
        <v>388</v>
      </c>
      <c r="B22" s="81" t="s">
        <v>14</v>
      </c>
      <c r="C22" s="88" t="s">
        <v>42</v>
      </c>
      <c r="D22" s="89" t="s">
        <v>387</v>
      </c>
      <c r="E22" s="87"/>
      <c r="F22" s="87"/>
      <c r="G22" s="87"/>
      <c r="H22" s="12"/>
      <c r="I22" s="12"/>
      <c r="J22" s="12"/>
      <c r="K22" s="12"/>
      <c r="L22" s="12"/>
      <c r="M22" s="12"/>
      <c r="N22" s="12"/>
    </row>
    <row r="23" spans="1:14" ht="15">
      <c r="A23" s="16" t="s">
        <v>1</v>
      </c>
      <c r="B23" s="12" t="s">
        <v>14</v>
      </c>
      <c r="C23" s="13" t="s">
        <v>53</v>
      </c>
      <c r="D23" s="27">
        <v>6</v>
      </c>
      <c r="E23" s="87"/>
      <c r="F23" s="87"/>
      <c r="G23" s="87"/>
      <c r="H23" s="12"/>
      <c r="K23" s="12"/>
      <c r="L23" s="12"/>
      <c r="M23" s="12"/>
      <c r="N23" s="12"/>
    </row>
    <row r="24" spans="1:14" ht="15">
      <c r="A24" s="16" t="s">
        <v>54</v>
      </c>
      <c r="B24" s="12" t="s">
        <v>14</v>
      </c>
      <c r="C24" s="13" t="s">
        <v>53</v>
      </c>
      <c r="D24" s="27">
        <v>7</v>
      </c>
      <c r="E24" s="87"/>
      <c r="F24" s="87"/>
      <c r="G24" s="87"/>
      <c r="H24" s="12"/>
      <c r="M24" s="12"/>
      <c r="N24" s="12"/>
    </row>
    <row r="25" spans="1:14" ht="15">
      <c r="A25" s="16" t="s">
        <v>55</v>
      </c>
      <c r="B25" s="12" t="s">
        <v>14</v>
      </c>
      <c r="C25" s="13" t="s">
        <v>53</v>
      </c>
      <c r="D25" s="27">
        <v>8</v>
      </c>
      <c r="E25" s="87"/>
      <c r="F25" s="87"/>
      <c r="G25" s="87"/>
      <c r="H25" s="12"/>
      <c r="I25" s="12"/>
      <c r="J25" s="12"/>
      <c r="M25" s="12"/>
      <c r="N25" s="12"/>
    </row>
    <row r="26" spans="1:14" ht="15">
      <c r="A26" s="16" t="s">
        <v>56</v>
      </c>
      <c r="B26" s="12" t="s">
        <v>14</v>
      </c>
      <c r="C26" s="13" t="s">
        <v>53</v>
      </c>
      <c r="D26" s="27">
        <v>9</v>
      </c>
      <c r="E26" s="87"/>
      <c r="F26" s="87"/>
      <c r="G26" s="87"/>
      <c r="H26" s="12"/>
      <c r="I26" s="12"/>
      <c r="J26" s="12"/>
      <c r="K26" s="12"/>
      <c r="L26" s="12"/>
      <c r="M26" s="12"/>
      <c r="N26" s="12"/>
    </row>
    <row r="27" spans="1:14" ht="15">
      <c r="A27" s="16" t="s">
        <v>2</v>
      </c>
      <c r="B27" s="12" t="s">
        <v>14</v>
      </c>
      <c r="C27" s="13" t="s">
        <v>53</v>
      </c>
      <c r="D27" s="27">
        <v>10</v>
      </c>
      <c r="E27" s="87"/>
      <c r="F27" s="87"/>
      <c r="G27" s="87"/>
      <c r="K27" s="12"/>
      <c r="L27" s="12"/>
      <c r="M27" s="12"/>
      <c r="N27" s="12"/>
    </row>
    <row r="28" spans="1:14">
      <c r="A28" s="20" t="s">
        <v>57</v>
      </c>
      <c r="B28" s="20" t="s">
        <v>24</v>
      </c>
      <c r="C28" s="20" t="s">
        <v>58</v>
      </c>
      <c r="D28" s="20">
        <v>1</v>
      </c>
      <c r="E28" s="87"/>
      <c r="F28" s="87"/>
      <c r="G28" s="87"/>
    </row>
    <row r="29" spans="1:14">
      <c r="A29" s="20" t="s">
        <v>59</v>
      </c>
      <c r="B29" s="20" t="s">
        <v>24</v>
      </c>
      <c r="C29" s="20" t="s">
        <v>58</v>
      </c>
      <c r="D29" s="20">
        <v>2</v>
      </c>
      <c r="E29" s="87"/>
      <c r="F29" s="87"/>
      <c r="G29" s="87"/>
    </row>
  </sheetData>
  <sheetProtection algorithmName="SHA-512" hashValue="HjMMT0zaqwtATUtgkDpPTUbyfoUEetpMFZM71QwekMSsI/YqbvcLhWmpdXXceJwjUdbzfERKCeOzNTaQZnX1Zw==" saltValue="8md//3v2/uwu47nR2muORQ==" spinCount="100000" sheet="1" objects="1" scenarios="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&amp;C&amp;P&amp;R&amp;F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16"/>
  <sheetViews>
    <sheetView showGridLines="0" zoomScaleNormal="100" workbookViewId="0">
      <selection sqref="A1:C1"/>
    </sheetView>
  </sheetViews>
  <sheetFormatPr defaultColWidth="9.140625" defaultRowHeight="15"/>
  <cols>
    <col min="1" max="2" width="20.5703125" style="11" customWidth="1"/>
    <col min="3" max="4" width="13.42578125" style="3" customWidth="1"/>
    <col min="5" max="5" width="9.140625" style="3"/>
    <col min="6" max="6" width="29.85546875" style="3" customWidth="1"/>
    <col min="7" max="16384" width="9.140625" style="3"/>
  </cols>
  <sheetData>
    <row r="1" spans="1:11" ht="14.45" customHeight="1">
      <c r="A1" s="471" t="s">
        <v>389</v>
      </c>
      <c r="B1" s="471"/>
      <c r="C1" s="471"/>
      <c r="D1" s="471" t="s">
        <v>347</v>
      </c>
      <c r="E1" s="471"/>
      <c r="F1" s="471"/>
      <c r="K1" s="3" t="s">
        <v>367</v>
      </c>
    </row>
    <row r="2" spans="1:11" ht="14.45" customHeight="1">
      <c r="A2" s="5" t="s">
        <v>349</v>
      </c>
      <c r="B2" s="5" t="s">
        <v>337</v>
      </c>
      <c r="C2" s="5" t="s">
        <v>338</v>
      </c>
      <c r="D2" s="5" t="s">
        <v>349</v>
      </c>
      <c r="E2" s="2"/>
      <c r="F2" s="2"/>
    </row>
    <row r="3" spans="1:11" ht="15" customHeight="1">
      <c r="A3" s="6">
        <v>1</v>
      </c>
      <c r="B3" s="7" t="s">
        <v>67</v>
      </c>
      <c r="C3" s="7" t="s">
        <v>2595</v>
      </c>
      <c r="D3" s="6">
        <v>1</v>
      </c>
      <c r="E3" s="7" t="s">
        <v>67</v>
      </c>
      <c r="F3" s="7" t="s">
        <v>2590</v>
      </c>
      <c r="G3" s="8"/>
      <c r="H3" s="8"/>
    </row>
    <row r="4" spans="1:11" ht="15" customHeight="1">
      <c r="A4" s="3">
        <v>2</v>
      </c>
      <c r="B4" s="8" t="s">
        <v>214</v>
      </c>
      <c r="C4" s="9" t="s">
        <v>2441</v>
      </c>
      <c r="D4" s="3">
        <v>2</v>
      </c>
      <c r="E4" s="8" t="s">
        <v>329</v>
      </c>
      <c r="F4" s="8" t="s">
        <v>2591</v>
      </c>
      <c r="G4" s="8"/>
      <c r="H4" s="8"/>
    </row>
    <row r="5" spans="1:11" ht="15" customHeight="1">
      <c r="A5" s="3">
        <v>3</v>
      </c>
      <c r="B5" s="8" t="s">
        <v>265</v>
      </c>
      <c r="C5" s="9" t="s">
        <v>2492</v>
      </c>
      <c r="D5" s="3">
        <v>3</v>
      </c>
      <c r="E5" s="8" t="s">
        <v>345</v>
      </c>
      <c r="F5" s="8" t="s">
        <v>2592</v>
      </c>
      <c r="G5" s="8"/>
      <c r="H5" s="8"/>
    </row>
    <row r="6" spans="1:11" ht="15" customHeight="1">
      <c r="A6" s="3">
        <v>4</v>
      </c>
      <c r="B6" s="8" t="s">
        <v>111</v>
      </c>
      <c r="C6" s="9" t="s">
        <v>2341</v>
      </c>
      <c r="D6" s="3">
        <v>4</v>
      </c>
      <c r="E6" s="8" t="s">
        <v>346</v>
      </c>
      <c r="F6" s="8" t="s">
        <v>2593</v>
      </c>
      <c r="G6" s="8"/>
      <c r="H6" s="8"/>
    </row>
    <row r="7" spans="1:11" ht="15" customHeight="1">
      <c r="A7" s="3">
        <v>5</v>
      </c>
      <c r="B7" s="8" t="s">
        <v>266</v>
      </c>
      <c r="C7" s="9" t="s">
        <v>2493</v>
      </c>
      <c r="D7" s="3">
        <v>5</v>
      </c>
      <c r="E7" s="8" t="s">
        <v>353</v>
      </c>
      <c r="F7" s="8" t="s">
        <v>2594</v>
      </c>
      <c r="G7" s="8"/>
      <c r="H7" s="8"/>
    </row>
    <row r="8" spans="1:11" ht="15" customHeight="1">
      <c r="A8" s="3">
        <v>6</v>
      </c>
      <c r="B8" s="8" t="s">
        <v>112</v>
      </c>
      <c r="C8" s="9" t="s">
        <v>2342</v>
      </c>
      <c r="D8" s="9"/>
      <c r="E8" s="8"/>
      <c r="F8" s="8"/>
      <c r="G8" s="8"/>
      <c r="H8" s="8"/>
    </row>
    <row r="9" spans="1:11" ht="14.45" customHeight="1">
      <c r="A9" s="3">
        <v>7</v>
      </c>
      <c r="B9" s="8" t="s">
        <v>170</v>
      </c>
      <c r="C9" s="9" t="s">
        <v>2399</v>
      </c>
      <c r="D9" s="9"/>
      <c r="E9" s="8"/>
      <c r="F9" s="8"/>
      <c r="G9" s="8"/>
      <c r="H9" s="8"/>
    </row>
    <row r="10" spans="1:11" ht="14.45" customHeight="1">
      <c r="A10" s="3">
        <v>8</v>
      </c>
      <c r="B10" s="8" t="s">
        <v>171</v>
      </c>
      <c r="C10" s="9" t="s">
        <v>2400</v>
      </c>
      <c r="D10" s="9"/>
      <c r="E10" s="8"/>
      <c r="F10" s="8"/>
      <c r="G10" s="8"/>
      <c r="H10" s="8"/>
    </row>
    <row r="11" spans="1:11" ht="14.45" customHeight="1">
      <c r="A11" s="3">
        <v>9</v>
      </c>
      <c r="B11" s="8" t="s">
        <v>172</v>
      </c>
      <c r="C11" s="9" t="s">
        <v>2401</v>
      </c>
      <c r="D11" s="9"/>
    </row>
    <row r="12" spans="1:11" ht="14.45" customHeight="1">
      <c r="A12" s="3">
        <v>10</v>
      </c>
      <c r="B12" s="8" t="s">
        <v>215</v>
      </c>
      <c r="C12" s="9" t="s">
        <v>2442</v>
      </c>
      <c r="D12" s="9"/>
    </row>
    <row r="13" spans="1:11" ht="14.45" customHeight="1">
      <c r="A13" s="3">
        <v>11</v>
      </c>
      <c r="B13" s="8" t="s">
        <v>173</v>
      </c>
      <c r="C13" s="9" t="s">
        <v>2402</v>
      </c>
      <c r="D13" s="9"/>
    </row>
    <row r="14" spans="1:11" ht="14.45" customHeight="1">
      <c r="A14" s="3">
        <v>12</v>
      </c>
      <c r="B14" s="8" t="s">
        <v>310</v>
      </c>
      <c r="C14" s="9" t="s">
        <v>2536</v>
      </c>
      <c r="D14" s="9"/>
    </row>
    <row r="15" spans="1:11" ht="14.45" customHeight="1">
      <c r="A15" s="3">
        <v>13</v>
      </c>
      <c r="B15" s="8" t="s">
        <v>75</v>
      </c>
      <c r="C15" s="9" t="s">
        <v>2494</v>
      </c>
      <c r="D15" s="9"/>
    </row>
    <row r="16" spans="1:11" ht="14.45" customHeight="1">
      <c r="A16" s="3">
        <v>14</v>
      </c>
      <c r="B16" s="8" t="s">
        <v>216</v>
      </c>
      <c r="C16" s="9" t="s">
        <v>2443</v>
      </c>
      <c r="D16" s="9"/>
    </row>
    <row r="17" spans="1:4" ht="14.45" customHeight="1">
      <c r="A17" s="3">
        <v>15</v>
      </c>
      <c r="B17" s="8" t="s">
        <v>174</v>
      </c>
      <c r="C17" s="9" t="s">
        <v>2403</v>
      </c>
      <c r="D17" s="9"/>
    </row>
    <row r="18" spans="1:4" ht="14.45" customHeight="1">
      <c r="A18" s="3">
        <v>16</v>
      </c>
      <c r="B18" s="8" t="s">
        <v>217</v>
      </c>
      <c r="C18" s="9" t="s">
        <v>2444</v>
      </c>
      <c r="D18" s="9"/>
    </row>
    <row r="19" spans="1:4">
      <c r="A19" s="3">
        <v>17</v>
      </c>
      <c r="B19" s="8" t="s">
        <v>218</v>
      </c>
      <c r="C19" s="9" t="s">
        <v>2445</v>
      </c>
      <c r="D19" s="9"/>
    </row>
    <row r="20" spans="1:4">
      <c r="A20" s="3">
        <v>18</v>
      </c>
      <c r="B20" s="8" t="s">
        <v>175</v>
      </c>
      <c r="C20" s="9" t="s">
        <v>2404</v>
      </c>
      <c r="D20" s="9"/>
    </row>
    <row r="21" spans="1:4">
      <c r="A21" s="3">
        <v>19</v>
      </c>
      <c r="B21" s="8" t="s">
        <v>267</v>
      </c>
      <c r="C21" s="9" t="s">
        <v>2495</v>
      </c>
      <c r="D21" s="9"/>
    </row>
    <row r="22" spans="1:4">
      <c r="A22" s="3">
        <v>20</v>
      </c>
      <c r="B22" s="8" t="s">
        <v>268</v>
      </c>
      <c r="C22" s="9" t="s">
        <v>2496</v>
      </c>
      <c r="D22" s="9"/>
    </row>
    <row r="23" spans="1:4">
      <c r="A23" s="3">
        <v>21</v>
      </c>
      <c r="B23" s="8" t="s">
        <v>176</v>
      </c>
      <c r="C23" s="9" t="s">
        <v>2405</v>
      </c>
      <c r="D23" s="9"/>
    </row>
    <row r="24" spans="1:4">
      <c r="A24" s="3">
        <v>22</v>
      </c>
      <c r="B24" s="8" t="s">
        <v>113</v>
      </c>
      <c r="C24" s="9" t="s">
        <v>2343</v>
      </c>
      <c r="D24" s="9"/>
    </row>
    <row r="25" spans="1:4">
      <c r="A25" s="3">
        <v>23</v>
      </c>
      <c r="B25" s="8" t="s">
        <v>166</v>
      </c>
      <c r="C25" s="9" t="s">
        <v>2396</v>
      </c>
      <c r="D25" s="9"/>
    </row>
    <row r="26" spans="1:4">
      <c r="A26" s="3">
        <v>24</v>
      </c>
      <c r="B26" s="8" t="s">
        <v>219</v>
      </c>
      <c r="C26" s="9" t="s">
        <v>2446</v>
      </c>
      <c r="D26" s="9"/>
    </row>
    <row r="27" spans="1:4">
      <c r="A27" s="3">
        <v>25</v>
      </c>
      <c r="B27" s="8" t="s">
        <v>177</v>
      </c>
      <c r="C27" s="9" t="s">
        <v>2406</v>
      </c>
      <c r="D27" s="9"/>
    </row>
    <row r="28" spans="1:4">
      <c r="A28" s="3">
        <v>26</v>
      </c>
      <c r="B28" s="8" t="s">
        <v>269</v>
      </c>
      <c r="C28" s="9" t="s">
        <v>2497</v>
      </c>
      <c r="D28" s="9"/>
    </row>
    <row r="29" spans="1:4">
      <c r="A29" s="3">
        <v>27</v>
      </c>
      <c r="B29" s="8" t="s">
        <v>114</v>
      </c>
      <c r="C29" s="9" t="s">
        <v>2344</v>
      </c>
      <c r="D29" s="9"/>
    </row>
    <row r="30" spans="1:4">
      <c r="A30" s="3">
        <v>28</v>
      </c>
      <c r="B30" s="8" t="s">
        <v>178</v>
      </c>
      <c r="C30" s="9" t="s">
        <v>2407</v>
      </c>
      <c r="D30" s="9"/>
    </row>
    <row r="31" spans="1:4">
      <c r="A31" s="3">
        <v>29</v>
      </c>
      <c r="B31" s="8" t="s">
        <v>179</v>
      </c>
      <c r="C31" s="9" t="s">
        <v>2408</v>
      </c>
      <c r="D31" s="9"/>
    </row>
    <row r="32" spans="1:4">
      <c r="A32" s="3">
        <v>30</v>
      </c>
      <c r="B32" s="8" t="s">
        <v>220</v>
      </c>
      <c r="C32" s="9" t="s">
        <v>2447</v>
      </c>
      <c r="D32" s="9"/>
    </row>
    <row r="33" spans="1:4">
      <c r="A33" s="3">
        <v>31</v>
      </c>
      <c r="B33" s="8" t="s">
        <v>270</v>
      </c>
      <c r="C33" s="9" t="s">
        <v>2498</v>
      </c>
      <c r="D33" s="9"/>
    </row>
    <row r="34" spans="1:4">
      <c r="A34" s="3">
        <v>32</v>
      </c>
      <c r="B34" s="8" t="s">
        <v>115</v>
      </c>
      <c r="C34" s="9" t="s">
        <v>2345</v>
      </c>
      <c r="D34" s="9"/>
    </row>
    <row r="35" spans="1:4">
      <c r="A35" s="3">
        <v>33</v>
      </c>
      <c r="B35" s="8" t="s">
        <v>116</v>
      </c>
      <c r="C35" s="9" t="s">
        <v>2346</v>
      </c>
      <c r="D35" s="9"/>
    </row>
    <row r="36" spans="1:4">
      <c r="A36" s="3">
        <v>34</v>
      </c>
      <c r="B36" s="8" t="s">
        <v>118</v>
      </c>
      <c r="C36" s="9" t="s">
        <v>2347</v>
      </c>
      <c r="D36" s="9"/>
    </row>
    <row r="37" spans="1:4">
      <c r="A37" s="3">
        <v>35</v>
      </c>
      <c r="B37" s="8" t="s">
        <v>221</v>
      </c>
      <c r="C37" s="9" t="s">
        <v>2448</v>
      </c>
      <c r="D37" s="9"/>
    </row>
    <row r="38" spans="1:4">
      <c r="A38" s="3">
        <v>36</v>
      </c>
      <c r="B38" s="8" t="s">
        <v>117</v>
      </c>
      <c r="C38" s="9" t="s">
        <v>2348</v>
      </c>
      <c r="D38" s="9"/>
    </row>
    <row r="39" spans="1:4">
      <c r="A39" s="3">
        <v>37</v>
      </c>
      <c r="B39" s="8" t="s">
        <v>167</v>
      </c>
      <c r="C39" s="9" t="s">
        <v>2397</v>
      </c>
      <c r="D39" s="9"/>
    </row>
    <row r="40" spans="1:4">
      <c r="A40" s="3">
        <v>38</v>
      </c>
      <c r="B40" s="8" t="s">
        <v>180</v>
      </c>
      <c r="C40" s="9" t="s">
        <v>2409</v>
      </c>
      <c r="D40" s="9"/>
    </row>
    <row r="41" spans="1:4">
      <c r="A41" s="3">
        <v>39</v>
      </c>
      <c r="B41" s="8" t="s">
        <v>119</v>
      </c>
      <c r="C41" s="9" t="s">
        <v>2349</v>
      </c>
      <c r="D41" s="9"/>
    </row>
    <row r="42" spans="1:4">
      <c r="A42" s="3">
        <v>40</v>
      </c>
      <c r="B42" s="8" t="s">
        <v>120</v>
      </c>
      <c r="C42" s="9" t="s">
        <v>2350</v>
      </c>
      <c r="D42" s="9"/>
    </row>
    <row r="43" spans="1:4">
      <c r="A43" s="3">
        <v>41</v>
      </c>
      <c r="B43" s="8" t="s">
        <v>181</v>
      </c>
      <c r="C43" s="9" t="s">
        <v>2410</v>
      </c>
      <c r="D43" s="9"/>
    </row>
    <row r="44" spans="1:4">
      <c r="A44" s="3">
        <v>42</v>
      </c>
      <c r="B44" s="8" t="s">
        <v>222</v>
      </c>
      <c r="C44" s="9" t="s">
        <v>2449</v>
      </c>
      <c r="D44" s="9"/>
    </row>
    <row r="45" spans="1:4">
      <c r="A45" s="3">
        <v>43</v>
      </c>
      <c r="B45" s="8" t="s">
        <v>223</v>
      </c>
      <c r="C45" s="9" t="s">
        <v>2450</v>
      </c>
      <c r="D45" s="9"/>
    </row>
    <row r="46" spans="1:4">
      <c r="A46" s="3">
        <v>44</v>
      </c>
      <c r="B46" s="8" t="s">
        <v>224</v>
      </c>
      <c r="C46" s="9" t="s">
        <v>2451</v>
      </c>
      <c r="D46" s="9"/>
    </row>
    <row r="47" spans="1:4">
      <c r="A47" s="3">
        <v>45</v>
      </c>
      <c r="B47" s="8" t="s">
        <v>182</v>
      </c>
      <c r="C47" s="9" t="s">
        <v>2411</v>
      </c>
      <c r="D47" s="9"/>
    </row>
    <row r="48" spans="1:4">
      <c r="A48" s="3">
        <v>46</v>
      </c>
      <c r="B48" s="8" t="s">
        <v>121</v>
      </c>
      <c r="C48" s="9" t="s">
        <v>2351</v>
      </c>
      <c r="D48" s="9"/>
    </row>
    <row r="49" spans="1:4">
      <c r="A49" s="3">
        <v>47</v>
      </c>
      <c r="B49" s="8" t="s">
        <v>122</v>
      </c>
      <c r="C49" s="9" t="s">
        <v>2352</v>
      </c>
      <c r="D49" s="9"/>
    </row>
    <row r="50" spans="1:4">
      <c r="A50" s="3">
        <v>48</v>
      </c>
      <c r="B50" s="8" t="s">
        <v>311</v>
      </c>
      <c r="C50" s="9" t="s">
        <v>2537</v>
      </c>
      <c r="D50" s="9"/>
    </row>
    <row r="51" spans="1:4">
      <c r="A51" s="3">
        <v>49</v>
      </c>
      <c r="B51" s="8" t="s">
        <v>183</v>
      </c>
      <c r="C51" s="9" t="s">
        <v>2412</v>
      </c>
      <c r="D51" s="9"/>
    </row>
    <row r="52" spans="1:4">
      <c r="A52" s="3">
        <v>50</v>
      </c>
      <c r="B52" s="8" t="s">
        <v>123</v>
      </c>
      <c r="C52" s="9" t="s">
        <v>2353</v>
      </c>
      <c r="D52" s="9"/>
    </row>
    <row r="53" spans="1:4">
      <c r="A53" s="3">
        <v>51</v>
      </c>
      <c r="B53" s="8" t="s">
        <v>271</v>
      </c>
      <c r="C53" s="9" t="s">
        <v>2499</v>
      </c>
      <c r="D53" s="9"/>
    </row>
    <row r="54" spans="1:4">
      <c r="A54" s="3">
        <v>52</v>
      </c>
      <c r="B54" s="8" t="s">
        <v>184</v>
      </c>
      <c r="C54" s="9" t="s">
        <v>2413</v>
      </c>
      <c r="D54" s="9"/>
    </row>
    <row r="55" spans="1:4">
      <c r="A55" s="3">
        <v>53</v>
      </c>
      <c r="B55" s="8" t="s">
        <v>185</v>
      </c>
      <c r="C55" s="9" t="s">
        <v>2414</v>
      </c>
      <c r="D55" s="9"/>
    </row>
    <row r="56" spans="1:4">
      <c r="A56" s="3">
        <v>54</v>
      </c>
      <c r="B56" s="8" t="s">
        <v>225</v>
      </c>
      <c r="C56" s="9" t="s">
        <v>2452</v>
      </c>
      <c r="D56" s="9"/>
    </row>
    <row r="57" spans="1:4">
      <c r="A57" s="3">
        <v>55</v>
      </c>
      <c r="B57" s="8" t="s">
        <v>272</v>
      </c>
      <c r="C57" s="90" t="s">
        <v>2557</v>
      </c>
      <c r="D57" s="9"/>
    </row>
    <row r="58" spans="1:4">
      <c r="A58" s="3">
        <v>56</v>
      </c>
      <c r="B58" s="8" t="s">
        <v>235</v>
      </c>
      <c r="C58" s="9" t="s">
        <v>2453</v>
      </c>
      <c r="D58" s="9"/>
    </row>
    <row r="59" spans="1:4">
      <c r="A59" s="3">
        <v>57</v>
      </c>
      <c r="B59" s="8" t="s">
        <v>339</v>
      </c>
      <c r="C59" s="9" t="s">
        <v>2354</v>
      </c>
      <c r="D59" s="9"/>
    </row>
    <row r="60" spans="1:4">
      <c r="A60" s="3">
        <v>58</v>
      </c>
      <c r="B60" s="8" t="s">
        <v>273</v>
      </c>
      <c r="C60" s="9" t="s">
        <v>2500</v>
      </c>
      <c r="D60" s="9"/>
    </row>
    <row r="61" spans="1:4">
      <c r="A61" s="3">
        <v>59</v>
      </c>
      <c r="B61" s="8" t="s">
        <v>124</v>
      </c>
      <c r="C61" s="9" t="s">
        <v>2355</v>
      </c>
      <c r="D61" s="9"/>
    </row>
    <row r="62" spans="1:4">
      <c r="A62" s="3">
        <v>60</v>
      </c>
      <c r="B62" s="8" t="s">
        <v>186</v>
      </c>
      <c r="C62" s="9" t="s">
        <v>2415</v>
      </c>
      <c r="D62" s="9"/>
    </row>
    <row r="63" spans="1:4">
      <c r="A63" s="3">
        <v>61</v>
      </c>
      <c r="B63" s="8" t="s">
        <v>187</v>
      </c>
      <c r="C63" s="9" t="s">
        <v>2416</v>
      </c>
      <c r="D63" s="9"/>
    </row>
    <row r="64" spans="1:4">
      <c r="A64" s="3">
        <v>62</v>
      </c>
      <c r="B64" s="8" t="s">
        <v>188</v>
      </c>
      <c r="C64" s="9" t="s">
        <v>2417</v>
      </c>
      <c r="D64" s="9"/>
    </row>
    <row r="65" spans="1:4">
      <c r="A65" s="3">
        <v>63</v>
      </c>
      <c r="B65" s="8" t="s">
        <v>125</v>
      </c>
      <c r="C65" s="9" t="s">
        <v>2356</v>
      </c>
      <c r="D65" s="9"/>
    </row>
    <row r="66" spans="1:4">
      <c r="A66" s="3">
        <v>64</v>
      </c>
      <c r="B66" s="8" t="s">
        <v>189</v>
      </c>
      <c r="C66" s="9" t="s">
        <v>2418</v>
      </c>
      <c r="D66" s="9"/>
    </row>
    <row r="67" spans="1:4">
      <c r="A67" s="3">
        <v>65</v>
      </c>
      <c r="B67" s="8" t="s">
        <v>126</v>
      </c>
      <c r="C67" s="9" t="s">
        <v>2357</v>
      </c>
      <c r="D67" s="9"/>
    </row>
    <row r="68" spans="1:4">
      <c r="A68" s="3">
        <v>66</v>
      </c>
      <c r="B68" s="8" t="s">
        <v>127</v>
      </c>
      <c r="C68" s="9" t="s">
        <v>2358</v>
      </c>
      <c r="D68" s="9"/>
    </row>
    <row r="69" spans="1:4">
      <c r="A69" s="3">
        <v>67</v>
      </c>
      <c r="B69" s="8" t="s">
        <v>274</v>
      </c>
      <c r="C69" s="9" t="s">
        <v>2501</v>
      </c>
      <c r="D69" s="9"/>
    </row>
    <row r="70" spans="1:4">
      <c r="A70" s="3">
        <v>68</v>
      </c>
      <c r="B70" s="8" t="s">
        <v>157</v>
      </c>
      <c r="C70" s="9" t="s">
        <v>2388</v>
      </c>
      <c r="D70" s="9"/>
    </row>
    <row r="71" spans="1:4">
      <c r="A71" s="3">
        <v>69</v>
      </c>
      <c r="B71" s="8" t="s">
        <v>128</v>
      </c>
      <c r="C71" s="9" t="s">
        <v>2359</v>
      </c>
      <c r="D71" s="9"/>
    </row>
    <row r="72" spans="1:4">
      <c r="A72" s="3">
        <v>70</v>
      </c>
      <c r="B72" s="8" t="s">
        <v>312</v>
      </c>
      <c r="C72" s="9" t="s">
        <v>2538</v>
      </c>
      <c r="D72" s="9"/>
    </row>
    <row r="73" spans="1:4">
      <c r="A73" s="3">
        <v>71</v>
      </c>
      <c r="B73" s="8" t="s">
        <v>275</v>
      </c>
      <c r="C73" s="9" t="s">
        <v>2502</v>
      </c>
      <c r="D73" s="9"/>
    </row>
    <row r="74" spans="1:4">
      <c r="A74" s="3">
        <v>72</v>
      </c>
      <c r="B74" s="8" t="s">
        <v>276</v>
      </c>
      <c r="C74" s="9" t="s">
        <v>2503</v>
      </c>
      <c r="D74" s="9"/>
    </row>
    <row r="75" spans="1:4">
      <c r="A75" s="3">
        <v>73</v>
      </c>
      <c r="B75" s="8" t="s">
        <v>129</v>
      </c>
      <c r="C75" s="9" t="s">
        <v>2360</v>
      </c>
      <c r="D75" s="9"/>
    </row>
    <row r="76" spans="1:4">
      <c r="A76" s="3">
        <v>74</v>
      </c>
      <c r="B76" s="8" t="s">
        <v>130</v>
      </c>
      <c r="C76" s="9" t="s">
        <v>2361</v>
      </c>
      <c r="D76" s="9"/>
    </row>
    <row r="77" spans="1:4">
      <c r="A77" s="3">
        <v>75</v>
      </c>
      <c r="B77" s="8" t="s">
        <v>226</v>
      </c>
      <c r="C77" s="9" t="s">
        <v>2454</v>
      </c>
      <c r="D77" s="9"/>
    </row>
    <row r="78" spans="1:4">
      <c r="A78" s="3">
        <v>76</v>
      </c>
      <c r="B78" s="8" t="s">
        <v>277</v>
      </c>
      <c r="C78" s="9" t="s">
        <v>2504</v>
      </c>
      <c r="D78" s="9"/>
    </row>
    <row r="79" spans="1:4">
      <c r="A79" s="3">
        <v>77</v>
      </c>
      <c r="B79" s="8" t="s">
        <v>131</v>
      </c>
      <c r="C79" s="9" t="s">
        <v>2362</v>
      </c>
      <c r="D79" s="9"/>
    </row>
    <row r="80" spans="1:4">
      <c r="A80" s="3">
        <v>78</v>
      </c>
      <c r="B80" s="8" t="s">
        <v>278</v>
      </c>
      <c r="C80" s="9" t="s">
        <v>2505</v>
      </c>
      <c r="D80" s="9"/>
    </row>
    <row r="81" spans="1:4">
      <c r="A81" s="3">
        <v>79</v>
      </c>
      <c r="B81" s="8" t="s">
        <v>279</v>
      </c>
      <c r="C81" s="9" t="s">
        <v>2506</v>
      </c>
      <c r="D81" s="9"/>
    </row>
    <row r="82" spans="1:4">
      <c r="A82" s="3">
        <v>80</v>
      </c>
      <c r="B82" s="8" t="s">
        <v>190</v>
      </c>
      <c r="C82" s="9" t="s">
        <v>2419</v>
      </c>
      <c r="D82" s="9"/>
    </row>
    <row r="83" spans="1:4">
      <c r="A83" s="3">
        <v>81</v>
      </c>
      <c r="B83" s="8" t="s">
        <v>191</v>
      </c>
      <c r="C83" s="9" t="s">
        <v>2420</v>
      </c>
      <c r="D83" s="9"/>
    </row>
    <row r="84" spans="1:4">
      <c r="A84" s="3">
        <v>82</v>
      </c>
      <c r="B84" s="8" t="s">
        <v>132</v>
      </c>
      <c r="C84" s="9" t="s">
        <v>2363</v>
      </c>
      <c r="D84" s="9"/>
    </row>
    <row r="85" spans="1:4">
      <c r="A85" s="3">
        <v>83</v>
      </c>
      <c r="B85" s="8" t="s">
        <v>133</v>
      </c>
      <c r="C85" s="9" t="s">
        <v>2364</v>
      </c>
      <c r="D85" s="9"/>
    </row>
    <row r="86" spans="1:4">
      <c r="A86" s="3">
        <v>84</v>
      </c>
      <c r="B86" s="8" t="s">
        <v>192</v>
      </c>
      <c r="C86" s="9" t="s">
        <v>2421</v>
      </c>
      <c r="D86" s="9"/>
    </row>
    <row r="87" spans="1:4">
      <c r="A87" s="3">
        <v>85</v>
      </c>
      <c r="B87" s="8" t="s">
        <v>193</v>
      </c>
      <c r="C87" s="9" t="s">
        <v>2422</v>
      </c>
      <c r="D87" s="9"/>
    </row>
    <row r="88" spans="1:4">
      <c r="A88" s="3">
        <v>86</v>
      </c>
      <c r="B88" s="8" t="s">
        <v>280</v>
      </c>
      <c r="C88" s="9" t="s">
        <v>2507</v>
      </c>
      <c r="D88" s="9"/>
    </row>
    <row r="89" spans="1:4">
      <c r="A89" s="3">
        <v>87</v>
      </c>
      <c r="B89" s="8" t="s">
        <v>194</v>
      </c>
      <c r="C89" s="9" t="s">
        <v>2423</v>
      </c>
      <c r="D89" s="9"/>
    </row>
    <row r="90" spans="1:4">
      <c r="A90" s="3">
        <v>88</v>
      </c>
      <c r="B90" s="8" t="s">
        <v>281</v>
      </c>
      <c r="C90" s="9" t="s">
        <v>2508</v>
      </c>
      <c r="D90" s="9"/>
    </row>
    <row r="91" spans="1:4">
      <c r="A91" s="3">
        <v>89</v>
      </c>
      <c r="B91" s="8" t="s">
        <v>282</v>
      </c>
      <c r="C91" s="9" t="s">
        <v>2509</v>
      </c>
      <c r="D91" s="9"/>
    </row>
    <row r="92" spans="1:4">
      <c r="A92" s="3">
        <v>90</v>
      </c>
      <c r="B92" s="8" t="s">
        <v>227</v>
      </c>
      <c r="C92" s="9" t="s">
        <v>2455</v>
      </c>
      <c r="D92" s="9"/>
    </row>
    <row r="93" spans="1:4">
      <c r="A93" s="3">
        <v>91</v>
      </c>
      <c r="B93" s="8" t="s">
        <v>228</v>
      </c>
      <c r="C93" s="9" t="s">
        <v>2456</v>
      </c>
      <c r="D93" s="9"/>
    </row>
    <row r="94" spans="1:4">
      <c r="A94" s="3">
        <v>92</v>
      </c>
      <c r="B94" s="8" t="s">
        <v>229</v>
      </c>
      <c r="C94" s="9" t="s">
        <v>2457</v>
      </c>
      <c r="D94" s="9"/>
    </row>
    <row r="95" spans="1:4">
      <c r="A95" s="3">
        <v>93</v>
      </c>
      <c r="B95" s="8" t="s">
        <v>230</v>
      </c>
      <c r="C95" s="9" t="s">
        <v>2458</v>
      </c>
      <c r="D95" s="9"/>
    </row>
    <row r="96" spans="1:4">
      <c r="A96" s="3">
        <v>94</v>
      </c>
      <c r="B96" s="8" t="s">
        <v>283</v>
      </c>
      <c r="C96" s="9" t="s">
        <v>2510</v>
      </c>
      <c r="D96" s="9"/>
    </row>
    <row r="97" spans="1:4">
      <c r="A97" s="3">
        <v>95</v>
      </c>
      <c r="B97" s="8" t="s">
        <v>231</v>
      </c>
      <c r="C97" s="9" t="s">
        <v>2459</v>
      </c>
      <c r="D97" s="9"/>
    </row>
    <row r="98" spans="1:4">
      <c r="A98" s="3">
        <v>96</v>
      </c>
      <c r="B98" s="8" t="s">
        <v>284</v>
      </c>
      <c r="C98" s="9" t="s">
        <v>2511</v>
      </c>
      <c r="D98" s="9"/>
    </row>
    <row r="99" spans="1:4">
      <c r="A99" s="3">
        <v>97</v>
      </c>
      <c r="B99" s="8" t="s">
        <v>195</v>
      </c>
      <c r="C99" s="9" t="s">
        <v>2424</v>
      </c>
      <c r="D99" s="9"/>
    </row>
    <row r="100" spans="1:4">
      <c r="A100" s="3">
        <v>98</v>
      </c>
      <c r="B100" s="8" t="s">
        <v>232</v>
      </c>
      <c r="C100" s="9" t="s">
        <v>2460</v>
      </c>
      <c r="D100" s="9"/>
    </row>
    <row r="101" spans="1:4">
      <c r="A101" s="3">
        <v>99</v>
      </c>
      <c r="B101" s="8" t="s">
        <v>233</v>
      </c>
      <c r="C101" s="9" t="s">
        <v>2461</v>
      </c>
      <c r="D101" s="9"/>
    </row>
    <row r="102" spans="1:4">
      <c r="A102" s="3">
        <v>100</v>
      </c>
      <c r="B102" s="8" t="s">
        <v>234</v>
      </c>
      <c r="C102" s="9" t="s">
        <v>2462</v>
      </c>
      <c r="D102" s="9"/>
    </row>
    <row r="103" spans="1:4">
      <c r="A103" s="3">
        <v>101</v>
      </c>
      <c r="B103" s="8" t="s">
        <v>134</v>
      </c>
      <c r="C103" s="9" t="s">
        <v>2365</v>
      </c>
      <c r="D103" s="9"/>
    </row>
    <row r="104" spans="1:4">
      <c r="A104" s="3">
        <v>102</v>
      </c>
      <c r="B104" s="8" t="s">
        <v>313</v>
      </c>
      <c r="C104" s="9" t="s">
        <v>2539</v>
      </c>
      <c r="D104" s="9"/>
    </row>
    <row r="105" spans="1:4">
      <c r="A105" s="3">
        <v>103</v>
      </c>
      <c r="B105" s="8" t="s">
        <v>237</v>
      </c>
      <c r="C105" s="9" t="s">
        <v>2463</v>
      </c>
      <c r="D105" s="9"/>
    </row>
    <row r="106" spans="1:4">
      <c r="A106" s="3">
        <v>104</v>
      </c>
      <c r="B106" s="8" t="s">
        <v>238</v>
      </c>
      <c r="C106" s="9" t="s">
        <v>2464</v>
      </c>
      <c r="D106" s="9"/>
    </row>
    <row r="107" spans="1:4">
      <c r="A107" s="3">
        <v>105</v>
      </c>
      <c r="B107" s="8" t="s">
        <v>239</v>
      </c>
      <c r="C107" s="9" t="s">
        <v>2465</v>
      </c>
      <c r="D107" s="9"/>
    </row>
    <row r="108" spans="1:4">
      <c r="A108" s="3">
        <v>106</v>
      </c>
      <c r="B108" s="8" t="s">
        <v>285</v>
      </c>
      <c r="C108" s="9" t="s">
        <v>2512</v>
      </c>
      <c r="D108" s="9"/>
    </row>
    <row r="109" spans="1:4">
      <c r="A109" s="3">
        <v>107</v>
      </c>
      <c r="B109" s="8" t="s">
        <v>240</v>
      </c>
      <c r="C109" s="9" t="s">
        <v>2466</v>
      </c>
      <c r="D109" s="9"/>
    </row>
    <row r="110" spans="1:4">
      <c r="A110" s="3">
        <v>108</v>
      </c>
      <c r="B110" s="8" t="s">
        <v>135</v>
      </c>
      <c r="C110" s="9" t="s">
        <v>2366</v>
      </c>
      <c r="D110" s="9"/>
    </row>
    <row r="111" spans="1:4">
      <c r="A111" s="3">
        <v>109</v>
      </c>
      <c r="B111" s="8" t="s">
        <v>136</v>
      </c>
      <c r="C111" s="9" t="s">
        <v>2367</v>
      </c>
      <c r="D111" s="9"/>
    </row>
    <row r="112" spans="1:4">
      <c r="A112" s="3">
        <v>110</v>
      </c>
      <c r="B112" s="8" t="s">
        <v>137</v>
      </c>
      <c r="C112" s="9" t="s">
        <v>2368</v>
      </c>
      <c r="D112" s="9"/>
    </row>
    <row r="113" spans="1:4">
      <c r="A113" s="3">
        <v>111</v>
      </c>
      <c r="B113" s="5" t="s">
        <v>286</v>
      </c>
      <c r="C113" s="90" t="s">
        <v>2513</v>
      </c>
      <c r="D113" s="9"/>
    </row>
    <row r="114" spans="1:4">
      <c r="A114" s="3">
        <v>112</v>
      </c>
      <c r="B114" s="8" t="s">
        <v>287</v>
      </c>
      <c r="C114" s="9" t="s">
        <v>2514</v>
      </c>
      <c r="D114" s="9"/>
    </row>
    <row r="115" spans="1:4">
      <c r="A115" s="3">
        <v>113</v>
      </c>
      <c r="B115" s="8" t="s">
        <v>288</v>
      </c>
      <c r="C115" s="9" t="s">
        <v>2515</v>
      </c>
      <c r="D115" s="9"/>
    </row>
    <row r="116" spans="1:4">
      <c r="A116" s="3">
        <v>114</v>
      </c>
      <c r="B116" s="8" t="s">
        <v>138</v>
      </c>
      <c r="C116" s="9" t="s">
        <v>2369</v>
      </c>
      <c r="D116" s="9"/>
    </row>
    <row r="117" spans="1:4">
      <c r="A117" s="3">
        <v>115</v>
      </c>
      <c r="B117" s="8" t="s">
        <v>139</v>
      </c>
      <c r="C117" s="9" t="s">
        <v>2370</v>
      </c>
      <c r="D117" s="9"/>
    </row>
    <row r="118" spans="1:4">
      <c r="A118" s="3">
        <v>116</v>
      </c>
      <c r="B118" s="8" t="s">
        <v>241</v>
      </c>
      <c r="C118" s="9" t="s">
        <v>2467</v>
      </c>
      <c r="D118" s="9"/>
    </row>
    <row r="119" spans="1:4">
      <c r="A119" s="3">
        <v>117</v>
      </c>
      <c r="B119" s="8" t="s">
        <v>242</v>
      </c>
      <c r="C119" s="9" t="s">
        <v>2468</v>
      </c>
      <c r="D119" s="9"/>
    </row>
    <row r="120" spans="1:4">
      <c r="A120" s="3">
        <v>118</v>
      </c>
      <c r="B120" s="8" t="s">
        <v>140</v>
      </c>
      <c r="C120" s="9" t="s">
        <v>2371</v>
      </c>
      <c r="D120" s="9"/>
    </row>
    <row r="121" spans="1:4">
      <c r="A121" s="3">
        <v>119</v>
      </c>
      <c r="B121" s="8" t="s">
        <v>290</v>
      </c>
      <c r="C121" s="9" t="s">
        <v>2516</v>
      </c>
      <c r="D121" s="9"/>
    </row>
    <row r="122" spans="1:4">
      <c r="A122" s="3">
        <v>120</v>
      </c>
      <c r="B122" s="8" t="s">
        <v>314</v>
      </c>
      <c r="C122" s="9" t="s">
        <v>2540</v>
      </c>
      <c r="D122" s="9"/>
    </row>
    <row r="123" spans="1:4">
      <c r="A123" s="3">
        <v>121</v>
      </c>
      <c r="B123" s="8" t="s">
        <v>141</v>
      </c>
      <c r="C123" s="9" t="s">
        <v>2372</v>
      </c>
      <c r="D123" s="9"/>
    </row>
    <row r="124" spans="1:4">
      <c r="A124" s="3">
        <v>122</v>
      </c>
      <c r="B124" s="8" t="s">
        <v>142</v>
      </c>
      <c r="C124" s="9" t="s">
        <v>2373</v>
      </c>
      <c r="D124" s="9"/>
    </row>
    <row r="125" spans="1:4">
      <c r="A125" s="3">
        <v>123</v>
      </c>
      <c r="B125" s="8" t="s">
        <v>196</v>
      </c>
      <c r="C125" s="9" t="s">
        <v>2425</v>
      </c>
      <c r="D125" s="9"/>
    </row>
    <row r="126" spans="1:4">
      <c r="A126" s="3">
        <v>124</v>
      </c>
      <c r="B126" s="8" t="s">
        <v>315</v>
      </c>
      <c r="C126" s="9" t="s">
        <v>2541</v>
      </c>
      <c r="D126" s="9"/>
    </row>
    <row r="127" spans="1:4">
      <c r="A127" s="3">
        <v>125</v>
      </c>
      <c r="B127" s="8" t="s">
        <v>292</v>
      </c>
      <c r="C127" s="9" t="s">
        <v>2517</v>
      </c>
      <c r="D127" s="9"/>
    </row>
    <row r="128" spans="1:4">
      <c r="A128" s="3">
        <v>126</v>
      </c>
      <c r="B128" s="8" t="s">
        <v>243</v>
      </c>
      <c r="C128" s="9" t="s">
        <v>2469</v>
      </c>
      <c r="D128" s="9"/>
    </row>
    <row r="129" spans="1:4">
      <c r="A129" s="3">
        <v>127</v>
      </c>
      <c r="B129" s="8" t="s">
        <v>293</v>
      </c>
      <c r="C129" s="9" t="s">
        <v>2518</v>
      </c>
      <c r="D129" s="9"/>
    </row>
    <row r="130" spans="1:4">
      <c r="A130" s="3">
        <v>128</v>
      </c>
      <c r="B130" s="8" t="s">
        <v>197</v>
      </c>
      <c r="C130" s="9" t="s">
        <v>2426</v>
      </c>
      <c r="D130" s="9"/>
    </row>
    <row r="131" spans="1:4">
      <c r="A131" s="3">
        <v>129</v>
      </c>
      <c r="B131" s="8" t="s">
        <v>143</v>
      </c>
      <c r="C131" s="9" t="s">
        <v>2374</v>
      </c>
      <c r="D131" s="9"/>
    </row>
    <row r="132" spans="1:4">
      <c r="A132" s="3">
        <v>130</v>
      </c>
      <c r="B132" s="8" t="s">
        <v>144</v>
      </c>
      <c r="C132" s="9" t="s">
        <v>2375</v>
      </c>
      <c r="D132" s="9"/>
    </row>
    <row r="133" spans="1:4">
      <c r="A133" s="3">
        <v>131</v>
      </c>
      <c r="B133" s="8" t="s">
        <v>244</v>
      </c>
      <c r="C133" s="9" t="s">
        <v>2470</v>
      </c>
      <c r="D133" s="9"/>
    </row>
    <row r="134" spans="1:4">
      <c r="A134" s="3">
        <v>132</v>
      </c>
      <c r="B134" s="8" t="s">
        <v>145</v>
      </c>
      <c r="C134" s="9" t="s">
        <v>2376</v>
      </c>
      <c r="D134" s="9"/>
    </row>
    <row r="135" spans="1:4">
      <c r="A135" s="3">
        <v>133</v>
      </c>
      <c r="B135" s="8" t="s">
        <v>316</v>
      </c>
      <c r="C135" s="9" t="s">
        <v>2542</v>
      </c>
      <c r="D135" s="9"/>
    </row>
    <row r="136" spans="1:4">
      <c r="A136" s="3">
        <v>134</v>
      </c>
      <c r="B136" s="8" t="s">
        <v>245</v>
      </c>
      <c r="C136" s="9" t="s">
        <v>2471</v>
      </c>
      <c r="D136" s="9"/>
    </row>
    <row r="137" spans="1:4">
      <c r="A137" s="3">
        <v>135</v>
      </c>
      <c r="B137" s="8" t="s">
        <v>294</v>
      </c>
      <c r="C137" s="9" t="s">
        <v>2519</v>
      </c>
      <c r="D137" s="9"/>
    </row>
    <row r="138" spans="1:4">
      <c r="A138" s="3">
        <v>136</v>
      </c>
      <c r="B138" s="8" t="s">
        <v>317</v>
      </c>
      <c r="C138" s="9" t="s">
        <v>2543</v>
      </c>
      <c r="D138" s="9"/>
    </row>
    <row r="139" spans="1:4">
      <c r="A139" s="3">
        <v>137</v>
      </c>
      <c r="B139" s="8" t="s">
        <v>198</v>
      </c>
      <c r="C139" s="9" t="s">
        <v>2427</v>
      </c>
      <c r="D139" s="9"/>
    </row>
    <row r="140" spans="1:4">
      <c r="A140" s="3">
        <v>138</v>
      </c>
      <c r="B140" s="8" t="s">
        <v>146</v>
      </c>
      <c r="C140" s="9" t="s">
        <v>2377</v>
      </c>
      <c r="D140" s="9"/>
    </row>
    <row r="141" spans="1:4">
      <c r="A141" s="3">
        <v>139</v>
      </c>
      <c r="B141" s="8" t="s">
        <v>147</v>
      </c>
      <c r="C141" s="9" t="s">
        <v>2378</v>
      </c>
      <c r="D141" s="9"/>
    </row>
    <row r="142" spans="1:4">
      <c r="A142" s="3">
        <v>140</v>
      </c>
      <c r="B142" s="8" t="s">
        <v>318</v>
      </c>
      <c r="C142" s="9" t="s">
        <v>2544</v>
      </c>
      <c r="D142" s="9"/>
    </row>
    <row r="143" spans="1:4">
      <c r="A143" s="3">
        <v>141</v>
      </c>
      <c r="B143" s="8" t="s">
        <v>295</v>
      </c>
      <c r="C143" s="9" t="s">
        <v>2520</v>
      </c>
      <c r="D143" s="9"/>
    </row>
    <row r="144" spans="1:4">
      <c r="A144" s="3">
        <v>142</v>
      </c>
      <c r="B144" s="8" t="s">
        <v>246</v>
      </c>
      <c r="C144" s="9" t="s">
        <v>2472</v>
      </c>
      <c r="D144" s="9"/>
    </row>
    <row r="145" spans="1:4">
      <c r="A145" s="3">
        <v>143</v>
      </c>
      <c r="B145" s="8" t="s">
        <v>247</v>
      </c>
      <c r="C145" s="9" t="s">
        <v>2473</v>
      </c>
      <c r="D145" s="9"/>
    </row>
    <row r="146" spans="1:4">
      <c r="A146" s="3">
        <v>144</v>
      </c>
      <c r="B146" s="8" t="s">
        <v>319</v>
      </c>
      <c r="C146" s="9" t="s">
        <v>2545</v>
      </c>
      <c r="D146" s="9"/>
    </row>
    <row r="147" spans="1:4">
      <c r="A147" s="3">
        <v>145</v>
      </c>
      <c r="B147" s="8" t="s">
        <v>248</v>
      </c>
      <c r="C147" s="9" t="s">
        <v>2474</v>
      </c>
      <c r="D147" s="9"/>
    </row>
    <row r="148" spans="1:4">
      <c r="A148" s="3">
        <v>146</v>
      </c>
      <c r="B148" s="8" t="s">
        <v>199</v>
      </c>
      <c r="C148" s="9" t="s">
        <v>2428</v>
      </c>
      <c r="D148" s="9"/>
    </row>
    <row r="149" spans="1:4">
      <c r="A149" s="3">
        <v>147</v>
      </c>
      <c r="B149" s="8" t="s">
        <v>320</v>
      </c>
      <c r="C149" s="9" t="s">
        <v>2546</v>
      </c>
      <c r="D149" s="9"/>
    </row>
    <row r="150" spans="1:4">
      <c r="A150" s="3">
        <v>148</v>
      </c>
      <c r="B150" s="8" t="s">
        <v>200</v>
      </c>
      <c r="C150" s="9" t="s">
        <v>2429</v>
      </c>
      <c r="D150" s="9"/>
    </row>
    <row r="151" spans="1:4">
      <c r="A151" s="3">
        <v>149</v>
      </c>
      <c r="B151" s="8" t="s">
        <v>201</v>
      </c>
      <c r="C151" s="9" t="s">
        <v>2430</v>
      </c>
      <c r="D151" s="9"/>
    </row>
    <row r="152" spans="1:4">
      <c r="A152" s="3">
        <v>150</v>
      </c>
      <c r="B152" s="8" t="s">
        <v>249</v>
      </c>
      <c r="C152" s="9" t="s">
        <v>2475</v>
      </c>
      <c r="D152" s="9"/>
    </row>
    <row r="153" spans="1:4">
      <c r="A153" s="3">
        <v>151</v>
      </c>
      <c r="B153" s="8" t="s">
        <v>296</v>
      </c>
      <c r="C153" s="9" t="s">
        <v>2521</v>
      </c>
      <c r="D153" s="9"/>
    </row>
    <row r="154" spans="1:4">
      <c r="A154" s="3">
        <v>152</v>
      </c>
      <c r="B154" s="8" t="s">
        <v>297</v>
      </c>
      <c r="C154" s="9" t="s">
        <v>2522</v>
      </c>
      <c r="D154" s="9"/>
    </row>
    <row r="155" spans="1:4">
      <c r="A155" s="3">
        <v>153</v>
      </c>
      <c r="B155" s="8" t="s">
        <v>202</v>
      </c>
      <c r="C155" s="9" t="s">
        <v>2431</v>
      </c>
      <c r="D155" s="9"/>
    </row>
    <row r="156" spans="1:4">
      <c r="A156" s="3">
        <v>154</v>
      </c>
      <c r="B156" s="8" t="s">
        <v>250</v>
      </c>
      <c r="C156" s="9" t="s">
        <v>2476</v>
      </c>
      <c r="D156" s="9"/>
    </row>
    <row r="157" spans="1:4">
      <c r="A157" s="3">
        <v>155</v>
      </c>
      <c r="B157" s="8" t="s">
        <v>236</v>
      </c>
      <c r="C157" s="9" t="s">
        <v>2477</v>
      </c>
      <c r="D157" s="9"/>
    </row>
    <row r="158" spans="1:4">
      <c r="A158" s="3">
        <v>156</v>
      </c>
      <c r="B158" s="8" t="s">
        <v>291</v>
      </c>
      <c r="C158" s="9" t="s">
        <v>2523</v>
      </c>
      <c r="D158" s="9"/>
    </row>
    <row r="159" spans="1:4">
      <c r="A159" s="3">
        <v>157</v>
      </c>
      <c r="B159" s="8" t="s">
        <v>298</v>
      </c>
      <c r="C159" s="9" t="s">
        <v>2524</v>
      </c>
      <c r="D159" s="9"/>
    </row>
    <row r="160" spans="1:4">
      <c r="A160" s="3">
        <v>158</v>
      </c>
      <c r="B160" s="8" t="s">
        <v>299</v>
      </c>
      <c r="C160" s="9" t="s">
        <v>2525</v>
      </c>
      <c r="D160" s="9"/>
    </row>
    <row r="161" spans="1:4">
      <c r="A161" s="3">
        <v>159</v>
      </c>
      <c r="B161" s="8" t="s">
        <v>148</v>
      </c>
      <c r="C161" s="9" t="s">
        <v>2379</v>
      </c>
      <c r="D161" s="9"/>
    </row>
    <row r="162" spans="1:4">
      <c r="A162" s="3">
        <v>160</v>
      </c>
      <c r="B162" s="8" t="s">
        <v>203</v>
      </c>
      <c r="C162" s="9" t="s">
        <v>2432</v>
      </c>
      <c r="D162" s="9"/>
    </row>
    <row r="163" spans="1:4">
      <c r="A163" s="3">
        <v>161</v>
      </c>
      <c r="B163" s="8" t="s">
        <v>204</v>
      </c>
      <c r="C163" s="9" t="s">
        <v>2433</v>
      </c>
      <c r="D163" s="9"/>
    </row>
    <row r="164" spans="1:4">
      <c r="A164" s="3">
        <v>162</v>
      </c>
      <c r="B164" s="8" t="s">
        <v>205</v>
      </c>
      <c r="C164" s="9" t="s">
        <v>2434</v>
      </c>
      <c r="D164" s="9"/>
    </row>
    <row r="165" spans="1:4">
      <c r="A165" s="3">
        <v>163</v>
      </c>
      <c r="B165" s="8" t="s">
        <v>321</v>
      </c>
      <c r="C165" s="9" t="s">
        <v>2547</v>
      </c>
      <c r="D165" s="9"/>
    </row>
    <row r="166" spans="1:4">
      <c r="A166" s="3">
        <v>164</v>
      </c>
      <c r="B166" s="8" t="s">
        <v>300</v>
      </c>
      <c r="C166" s="9" t="s">
        <v>2526</v>
      </c>
      <c r="D166" s="9"/>
    </row>
    <row r="167" spans="1:4">
      <c r="A167" s="3">
        <v>165</v>
      </c>
      <c r="B167" s="8" t="s">
        <v>149</v>
      </c>
      <c r="C167" s="9" t="s">
        <v>2380</v>
      </c>
      <c r="D167" s="9"/>
    </row>
    <row r="168" spans="1:4">
      <c r="A168" s="3">
        <v>166</v>
      </c>
      <c r="B168" s="8" t="s">
        <v>251</v>
      </c>
      <c r="C168" s="9" t="s">
        <v>2478</v>
      </c>
      <c r="D168" s="9"/>
    </row>
    <row r="169" spans="1:4">
      <c r="A169" s="3">
        <v>167</v>
      </c>
      <c r="B169" s="8" t="s">
        <v>150</v>
      </c>
      <c r="C169" s="9" t="s">
        <v>2381</v>
      </c>
      <c r="D169" s="9"/>
    </row>
    <row r="170" spans="1:4">
      <c r="A170" s="3">
        <v>168</v>
      </c>
      <c r="B170" s="8" t="s">
        <v>301</v>
      </c>
      <c r="C170" s="9" t="s">
        <v>2527</v>
      </c>
      <c r="D170" s="9"/>
    </row>
    <row r="171" spans="1:4">
      <c r="A171" s="3">
        <v>169</v>
      </c>
      <c r="B171" s="8" t="s">
        <v>151</v>
      </c>
      <c r="C171" s="9" t="s">
        <v>2382</v>
      </c>
      <c r="D171" s="9"/>
    </row>
    <row r="172" spans="1:4">
      <c r="A172" s="3">
        <v>170</v>
      </c>
      <c r="B172" s="8" t="s">
        <v>152</v>
      </c>
      <c r="C172" s="9" t="s">
        <v>2383</v>
      </c>
      <c r="D172" s="9"/>
    </row>
    <row r="173" spans="1:4">
      <c r="A173" s="3">
        <v>171</v>
      </c>
      <c r="B173" s="8" t="s">
        <v>252</v>
      </c>
      <c r="C173" s="9" t="s">
        <v>2479</v>
      </c>
      <c r="D173" s="9"/>
    </row>
    <row r="174" spans="1:4">
      <c r="A174" s="3">
        <v>172</v>
      </c>
      <c r="B174" s="8" t="s">
        <v>206</v>
      </c>
      <c r="C174" s="9" t="s">
        <v>2435</v>
      </c>
      <c r="D174" s="9"/>
    </row>
    <row r="175" spans="1:4">
      <c r="A175" s="3">
        <v>173</v>
      </c>
      <c r="B175" s="8" t="s">
        <v>302</v>
      </c>
      <c r="C175" s="9" t="s">
        <v>2528</v>
      </c>
      <c r="D175" s="9"/>
    </row>
    <row r="176" spans="1:4">
      <c r="A176" s="3">
        <v>174</v>
      </c>
      <c r="B176" s="8" t="s">
        <v>303</v>
      </c>
      <c r="C176" s="9" t="s">
        <v>2529</v>
      </c>
      <c r="D176" s="9"/>
    </row>
    <row r="177" spans="1:4">
      <c r="A177" s="3">
        <v>175</v>
      </c>
      <c r="B177" s="8" t="s">
        <v>322</v>
      </c>
      <c r="C177" s="9" t="s">
        <v>2548</v>
      </c>
      <c r="D177" s="9"/>
    </row>
    <row r="178" spans="1:4">
      <c r="A178" s="3">
        <v>176</v>
      </c>
      <c r="B178" s="8" t="s">
        <v>153</v>
      </c>
      <c r="C178" s="9" t="s">
        <v>2384</v>
      </c>
      <c r="D178" s="9"/>
    </row>
    <row r="179" spans="1:4">
      <c r="A179" s="3">
        <v>177</v>
      </c>
      <c r="B179" s="8" t="s">
        <v>154</v>
      </c>
      <c r="C179" s="9" t="s">
        <v>2385</v>
      </c>
      <c r="D179" s="9"/>
    </row>
    <row r="180" spans="1:4">
      <c r="A180" s="3">
        <v>178</v>
      </c>
      <c r="B180" s="8" t="s">
        <v>155</v>
      </c>
      <c r="C180" s="9" t="s">
        <v>2386</v>
      </c>
      <c r="D180" s="9"/>
    </row>
    <row r="181" spans="1:4">
      <c r="A181" s="3">
        <v>179</v>
      </c>
      <c r="B181" s="8" t="s">
        <v>304</v>
      </c>
      <c r="C181" s="9" t="s">
        <v>2530</v>
      </c>
      <c r="D181" s="9"/>
    </row>
    <row r="182" spans="1:4">
      <c r="A182" s="3">
        <v>180</v>
      </c>
      <c r="B182" s="8" t="s">
        <v>253</v>
      </c>
      <c r="C182" s="9" t="s">
        <v>2480</v>
      </c>
      <c r="D182" s="9"/>
    </row>
    <row r="183" spans="1:4">
      <c r="A183" s="3">
        <v>181</v>
      </c>
      <c r="B183" s="8" t="s">
        <v>156</v>
      </c>
      <c r="C183" s="9" t="s">
        <v>2387</v>
      </c>
      <c r="D183" s="9"/>
    </row>
    <row r="184" spans="1:4">
      <c r="A184" s="3">
        <v>182</v>
      </c>
      <c r="B184" s="8" t="s">
        <v>207</v>
      </c>
      <c r="C184" s="9" t="s">
        <v>2436</v>
      </c>
      <c r="D184" s="9"/>
    </row>
    <row r="185" spans="1:4">
      <c r="A185" s="3">
        <v>183</v>
      </c>
      <c r="B185" s="8" t="s">
        <v>305</v>
      </c>
      <c r="C185" s="9" t="s">
        <v>2531</v>
      </c>
      <c r="D185" s="9"/>
    </row>
    <row r="186" spans="1:4">
      <c r="A186" s="3">
        <v>184</v>
      </c>
      <c r="B186" s="8" t="s">
        <v>306</v>
      </c>
      <c r="C186" s="9" t="s">
        <v>2532</v>
      </c>
      <c r="D186" s="9"/>
    </row>
    <row r="187" spans="1:4">
      <c r="A187" s="3">
        <v>185</v>
      </c>
      <c r="B187" s="8" t="s">
        <v>254</v>
      </c>
      <c r="C187" s="9" t="s">
        <v>2481</v>
      </c>
      <c r="D187" s="9"/>
    </row>
    <row r="188" spans="1:4">
      <c r="A188" s="3">
        <v>186</v>
      </c>
      <c r="B188" s="8" t="s">
        <v>255</v>
      </c>
      <c r="C188" s="9" t="s">
        <v>2482</v>
      </c>
      <c r="D188" s="9"/>
    </row>
    <row r="189" spans="1:4">
      <c r="A189" s="3">
        <v>187</v>
      </c>
      <c r="B189" s="8" t="s">
        <v>256</v>
      </c>
      <c r="C189" s="9" t="s">
        <v>2483</v>
      </c>
      <c r="D189" s="9"/>
    </row>
    <row r="190" spans="1:4">
      <c r="A190" s="3">
        <v>188</v>
      </c>
      <c r="B190" s="8" t="s">
        <v>289</v>
      </c>
      <c r="C190" s="9" t="s">
        <v>2533</v>
      </c>
      <c r="D190" s="9"/>
    </row>
    <row r="191" spans="1:4">
      <c r="A191" s="3">
        <v>189</v>
      </c>
      <c r="B191" s="8" t="s">
        <v>257</v>
      </c>
      <c r="C191" s="9" t="s">
        <v>2484</v>
      </c>
      <c r="D191" s="9"/>
    </row>
    <row r="192" spans="1:4">
      <c r="A192" s="3">
        <v>190</v>
      </c>
      <c r="B192" s="8" t="s">
        <v>158</v>
      </c>
      <c r="C192" s="9" t="s">
        <v>2389</v>
      </c>
      <c r="D192" s="9"/>
    </row>
    <row r="193" spans="1:4">
      <c r="A193" s="3">
        <v>191</v>
      </c>
      <c r="B193" s="8" t="s">
        <v>323</v>
      </c>
      <c r="C193" s="9" t="s">
        <v>2549</v>
      </c>
      <c r="D193" s="9"/>
    </row>
    <row r="194" spans="1:4">
      <c r="A194" s="3">
        <v>192</v>
      </c>
      <c r="B194" s="8" t="s">
        <v>324</v>
      </c>
      <c r="C194" s="9" t="s">
        <v>2550</v>
      </c>
      <c r="D194" s="9"/>
    </row>
    <row r="195" spans="1:4">
      <c r="A195" s="3">
        <v>193</v>
      </c>
      <c r="B195" s="8" t="s">
        <v>208</v>
      </c>
      <c r="C195" s="9" t="s">
        <v>2437</v>
      </c>
      <c r="D195" s="9"/>
    </row>
    <row r="196" spans="1:4">
      <c r="A196" s="3">
        <v>194</v>
      </c>
      <c r="B196" s="8" t="s">
        <v>159</v>
      </c>
      <c r="C196" s="9" t="s">
        <v>2390</v>
      </c>
      <c r="D196" s="9"/>
    </row>
    <row r="197" spans="1:4">
      <c r="A197" s="3">
        <v>195</v>
      </c>
      <c r="B197" s="8" t="s">
        <v>258</v>
      </c>
      <c r="C197" s="9" t="s">
        <v>2485</v>
      </c>
      <c r="D197" s="9"/>
    </row>
    <row r="198" spans="1:4">
      <c r="A198" s="3">
        <v>196</v>
      </c>
      <c r="B198" s="8" t="s">
        <v>259</v>
      </c>
      <c r="C198" s="9" t="s">
        <v>2486</v>
      </c>
      <c r="D198" s="9"/>
    </row>
    <row r="199" spans="1:4">
      <c r="A199" s="3">
        <v>197</v>
      </c>
      <c r="B199" s="8" t="s">
        <v>209</v>
      </c>
      <c r="C199" s="9" t="s">
        <v>2438</v>
      </c>
      <c r="D199" s="9"/>
    </row>
    <row r="200" spans="1:4">
      <c r="A200" s="3">
        <v>198</v>
      </c>
      <c r="B200" s="8" t="s">
        <v>325</v>
      </c>
      <c r="C200" s="9" t="s">
        <v>2551</v>
      </c>
      <c r="D200" s="9"/>
    </row>
    <row r="201" spans="1:4">
      <c r="A201" s="3">
        <v>199</v>
      </c>
      <c r="B201" s="8" t="s">
        <v>160</v>
      </c>
      <c r="C201" s="9" t="s">
        <v>2391</v>
      </c>
      <c r="D201" s="9"/>
    </row>
    <row r="202" spans="1:4">
      <c r="A202" s="3">
        <v>200</v>
      </c>
      <c r="B202" s="8" t="s">
        <v>307</v>
      </c>
      <c r="C202" s="9" t="s">
        <v>2534</v>
      </c>
      <c r="D202" s="9"/>
    </row>
    <row r="203" spans="1:4">
      <c r="A203" s="3">
        <v>201</v>
      </c>
      <c r="B203" s="8" t="s">
        <v>260</v>
      </c>
      <c r="C203" s="9" t="s">
        <v>2487</v>
      </c>
      <c r="D203" s="9"/>
    </row>
    <row r="204" spans="1:4">
      <c r="A204" s="3">
        <v>202</v>
      </c>
      <c r="B204" s="8" t="s">
        <v>308</v>
      </c>
      <c r="C204" s="9" t="s">
        <v>2314</v>
      </c>
      <c r="D204" s="9"/>
    </row>
    <row r="205" spans="1:4">
      <c r="A205" s="3">
        <v>203</v>
      </c>
      <c r="B205" s="8" t="s">
        <v>161</v>
      </c>
      <c r="C205" s="9" t="s">
        <v>2392</v>
      </c>
      <c r="D205" s="9"/>
    </row>
    <row r="206" spans="1:4">
      <c r="A206" s="3">
        <v>204</v>
      </c>
      <c r="B206" s="8" t="s">
        <v>168</v>
      </c>
      <c r="C206" s="9" t="s">
        <v>2398</v>
      </c>
      <c r="D206" s="9"/>
    </row>
    <row r="207" spans="1:4">
      <c r="A207" s="3">
        <v>205</v>
      </c>
      <c r="B207" s="8" t="s">
        <v>210</v>
      </c>
      <c r="C207" s="9" t="s">
        <v>2439</v>
      </c>
      <c r="D207" s="9"/>
    </row>
    <row r="208" spans="1:4">
      <c r="A208" s="3">
        <v>206</v>
      </c>
      <c r="B208" s="8" t="s">
        <v>261</v>
      </c>
      <c r="C208" s="9" t="s">
        <v>2488</v>
      </c>
      <c r="D208" s="9"/>
    </row>
    <row r="209" spans="1:4">
      <c r="A209" s="3">
        <v>207</v>
      </c>
      <c r="B209" s="8" t="s">
        <v>326</v>
      </c>
      <c r="C209" s="9" t="s">
        <v>2552</v>
      </c>
      <c r="D209" s="9"/>
    </row>
    <row r="210" spans="1:4">
      <c r="A210" s="3">
        <v>208</v>
      </c>
      <c r="B210" s="8" t="s">
        <v>211</v>
      </c>
      <c r="C210" s="9" t="s">
        <v>2440</v>
      </c>
      <c r="D210" s="9"/>
    </row>
    <row r="211" spans="1:4">
      <c r="A211" s="3">
        <v>209</v>
      </c>
      <c r="B211" s="8" t="s">
        <v>262</v>
      </c>
      <c r="C211" s="9" t="s">
        <v>2489</v>
      </c>
      <c r="D211" s="9"/>
    </row>
    <row r="212" spans="1:4">
      <c r="A212" s="3">
        <v>210</v>
      </c>
      <c r="B212" s="8" t="s">
        <v>263</v>
      </c>
      <c r="C212" s="9" t="s">
        <v>2490</v>
      </c>
      <c r="D212" s="9"/>
    </row>
    <row r="213" spans="1:4">
      <c r="A213" s="3">
        <v>211</v>
      </c>
      <c r="B213" s="8" t="s">
        <v>162</v>
      </c>
      <c r="C213" s="9" t="s">
        <v>2393</v>
      </c>
      <c r="D213" s="9"/>
    </row>
    <row r="214" spans="1:4">
      <c r="A214" s="3">
        <v>212</v>
      </c>
      <c r="B214" s="8" t="s">
        <v>163</v>
      </c>
      <c r="C214" s="9" t="s">
        <v>2394</v>
      </c>
      <c r="D214" s="9"/>
    </row>
    <row r="215" spans="1:4">
      <c r="A215" s="8"/>
      <c r="B215" s="9"/>
      <c r="C215" s="10"/>
      <c r="D215" s="10"/>
    </row>
    <row r="216" spans="1:4">
      <c r="A216" s="8"/>
      <c r="B216" s="9"/>
      <c r="C216" s="10"/>
      <c r="D216" s="10"/>
    </row>
  </sheetData>
  <sheetProtection algorithmName="SHA-512" hashValue="ZjoPhGKUffBCHLNzlFew+KWvslLeZnMClpc0sMyyMq1xtsLZ8+Mg8JE56aVW13OoEow4iq/NG524zYPj9pP0jw==" saltValue="mbD2SMEvzB8r8uMgrfAlSQ==" spinCount="100000" sheet="1" objects="1" scenarios="1" formatCells="0" formatColumns="0" formatRows="0" sort="0" autoFilter="0"/>
  <mergeCells count="2">
    <mergeCell ref="A1:C1"/>
    <mergeCell ref="D1:F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53"/>
  <sheetViews>
    <sheetView showGridLines="0" zoomScaleNormal="100" zoomScalePageLayoutView="150" workbookViewId="0">
      <pane ySplit="3" topLeftCell="A4" activePane="bottomLeft" state="frozen"/>
      <selection activeCell="C1" sqref="C1"/>
      <selection pane="bottomLeft"/>
    </sheetView>
  </sheetViews>
  <sheetFormatPr defaultColWidth="8.7109375" defaultRowHeight="15"/>
  <cols>
    <col min="1" max="1" width="9.85546875" style="32" hidden="1" customWidth="1"/>
    <col min="2" max="2" width="7.5703125" style="32" hidden="1" customWidth="1"/>
    <col min="3" max="3" width="5.7109375" style="32" customWidth="1"/>
    <col min="4" max="4" width="57.7109375" style="32" customWidth="1"/>
    <col min="5" max="7" width="8.7109375" style="32" hidden="1" customWidth="1"/>
    <col min="8" max="11" width="10.28515625" style="32" customWidth="1"/>
    <col min="12" max="12" width="9.7109375" style="32" customWidth="1"/>
    <col min="13" max="13" width="5.7109375" style="127" customWidth="1"/>
    <col min="14" max="16384" width="8.7109375" style="32"/>
  </cols>
  <sheetData>
    <row r="1" spans="1:13" ht="45" customHeight="1">
      <c r="A1" s="29" t="s">
        <v>348</v>
      </c>
      <c r="B1" s="30" t="s">
        <v>348</v>
      </c>
      <c r="C1" s="31"/>
      <c r="D1" s="371" t="s">
        <v>2598</v>
      </c>
      <c r="E1" s="371"/>
      <c r="F1" s="371"/>
      <c r="G1" s="371"/>
      <c r="H1" s="371"/>
      <c r="I1" s="371"/>
      <c r="J1" s="371"/>
      <c r="K1" s="371"/>
      <c r="L1" s="371"/>
      <c r="M1" s="371"/>
    </row>
    <row r="2" spans="1:13" ht="3.75" customHeight="1">
      <c r="A2" s="29" t="s">
        <v>19</v>
      </c>
      <c r="B2" s="1">
        <v>1</v>
      </c>
      <c r="C2" s="33"/>
      <c r="D2" s="33"/>
      <c r="E2" s="33"/>
      <c r="F2" s="33"/>
      <c r="G2" s="33"/>
      <c r="H2" s="33"/>
      <c r="I2" s="33"/>
      <c r="J2" s="33"/>
      <c r="K2" s="33"/>
      <c r="L2" s="33"/>
      <c r="M2" s="114"/>
    </row>
    <row r="3" spans="1:13" ht="21" customHeight="1">
      <c r="C3" s="33"/>
      <c r="D3" s="115" t="s">
        <v>2245</v>
      </c>
      <c r="E3" s="116"/>
      <c r="F3" s="116"/>
      <c r="G3" s="116"/>
      <c r="H3" s="372" t="s">
        <v>2603</v>
      </c>
      <c r="I3" s="373"/>
      <c r="J3" s="374"/>
      <c r="K3" s="117" t="s">
        <v>299</v>
      </c>
      <c r="L3" s="117">
        <v>1</v>
      </c>
      <c r="M3" s="114"/>
    </row>
    <row r="4" spans="1:13" ht="21" customHeight="1">
      <c r="C4" s="33"/>
      <c r="D4" s="33"/>
      <c r="E4" s="33"/>
      <c r="F4" s="33"/>
      <c r="G4" s="33"/>
      <c r="H4" s="33"/>
      <c r="I4" s="33"/>
      <c r="J4" s="33"/>
      <c r="K4" s="33"/>
      <c r="L4" s="33"/>
      <c r="M4" s="114"/>
    </row>
    <row r="5" spans="1:13" ht="21" customHeight="1">
      <c r="C5" s="33"/>
      <c r="D5" s="115" t="s">
        <v>2246</v>
      </c>
      <c r="E5" s="4"/>
      <c r="F5" s="4"/>
      <c r="G5" s="4"/>
      <c r="H5" s="356"/>
      <c r="I5" s="356"/>
      <c r="J5" s="356"/>
      <c r="K5" s="356"/>
      <c r="L5" s="33"/>
      <c r="M5" s="114"/>
    </row>
    <row r="6" spans="1:13" ht="21" customHeight="1">
      <c r="C6" s="33"/>
      <c r="D6" s="33"/>
      <c r="E6" s="33"/>
      <c r="F6" s="33"/>
      <c r="G6" s="33"/>
      <c r="H6" s="33"/>
      <c r="I6" s="33"/>
      <c r="J6" s="33"/>
      <c r="K6" s="33"/>
      <c r="L6" s="33"/>
      <c r="M6" s="114"/>
    </row>
    <row r="7" spans="1:13" ht="8.4499999999999993" customHeight="1">
      <c r="C7" s="33"/>
      <c r="D7" s="33"/>
      <c r="E7" s="33"/>
      <c r="F7" s="33"/>
      <c r="G7" s="33"/>
      <c r="H7" s="33"/>
      <c r="I7" s="33"/>
      <c r="J7" s="33"/>
      <c r="K7" s="33"/>
      <c r="L7" s="33"/>
      <c r="M7" s="114"/>
    </row>
    <row r="8" spans="1:13" ht="30" customHeight="1">
      <c r="C8" s="33"/>
      <c r="D8" s="360" t="s">
        <v>2247</v>
      </c>
      <c r="E8" s="360"/>
      <c r="F8" s="360"/>
      <c r="G8" s="360"/>
      <c r="H8" s="360"/>
      <c r="I8" s="360"/>
      <c r="J8" s="360"/>
      <c r="K8" s="360"/>
      <c r="L8" s="360"/>
      <c r="M8" s="114"/>
    </row>
    <row r="9" spans="1:13" ht="21" customHeight="1">
      <c r="C9" s="33"/>
      <c r="D9" s="370" t="s">
        <v>2248</v>
      </c>
      <c r="E9" s="370"/>
      <c r="F9" s="370"/>
      <c r="G9" s="370"/>
      <c r="H9" s="370"/>
      <c r="I9" s="370"/>
      <c r="J9" s="370"/>
      <c r="K9" s="370"/>
      <c r="L9" s="370"/>
      <c r="M9" s="114"/>
    </row>
    <row r="10" spans="1:13" ht="21" customHeight="1">
      <c r="C10" s="33"/>
      <c r="D10" s="115" t="s">
        <v>2249</v>
      </c>
      <c r="E10" s="116"/>
      <c r="F10" s="116"/>
      <c r="G10" s="116"/>
      <c r="H10" s="369"/>
      <c r="I10" s="369"/>
      <c r="J10" s="369"/>
      <c r="K10" s="369"/>
      <c r="L10" s="369"/>
      <c r="M10" s="114"/>
    </row>
    <row r="11" spans="1:13" ht="21" customHeight="1">
      <c r="C11" s="33"/>
      <c r="D11" s="115" t="s">
        <v>2250</v>
      </c>
      <c r="E11" s="116"/>
      <c r="F11" s="116"/>
      <c r="G11" s="116"/>
      <c r="H11" s="369"/>
      <c r="I11" s="369"/>
      <c r="J11" s="369"/>
      <c r="K11" s="369"/>
      <c r="L11" s="369"/>
      <c r="M11" s="114"/>
    </row>
    <row r="12" spans="1:13" ht="21" customHeight="1">
      <c r="C12" s="33"/>
      <c r="D12" s="115" t="s">
        <v>2251</v>
      </c>
      <c r="E12" s="116"/>
      <c r="F12" s="116"/>
      <c r="G12" s="116"/>
      <c r="H12" s="369"/>
      <c r="I12" s="369"/>
      <c r="J12" s="369"/>
      <c r="K12" s="369"/>
      <c r="L12" s="369"/>
      <c r="M12" s="114"/>
    </row>
    <row r="13" spans="1:13" ht="21" customHeight="1">
      <c r="C13" s="33"/>
      <c r="D13" s="115" t="s">
        <v>2252</v>
      </c>
      <c r="E13" s="116"/>
      <c r="F13" s="116"/>
      <c r="G13" s="116"/>
      <c r="H13" s="369"/>
      <c r="I13" s="369"/>
      <c r="J13" s="369"/>
      <c r="K13" s="369"/>
      <c r="L13" s="369"/>
      <c r="M13" s="114"/>
    </row>
    <row r="14" spans="1:13" ht="21" customHeight="1">
      <c r="C14" s="33"/>
      <c r="D14" s="115" t="s">
        <v>2240</v>
      </c>
      <c r="E14" s="116"/>
      <c r="F14" s="116"/>
      <c r="G14" s="116"/>
      <c r="H14" s="369"/>
      <c r="I14" s="369"/>
      <c r="J14" s="369"/>
      <c r="K14" s="369"/>
      <c r="L14" s="369"/>
      <c r="M14" s="114"/>
    </row>
    <row r="15" spans="1:13" ht="21" customHeight="1">
      <c r="C15" s="33"/>
      <c r="D15" s="115" t="s">
        <v>2253</v>
      </c>
      <c r="E15" s="116"/>
      <c r="F15" s="116"/>
      <c r="G15" s="116"/>
      <c r="H15" s="369"/>
      <c r="I15" s="369"/>
      <c r="J15" s="369"/>
      <c r="K15" s="369"/>
      <c r="L15" s="369"/>
      <c r="M15" s="114"/>
    </row>
    <row r="16" spans="1:13" ht="21" customHeight="1">
      <c r="C16" s="33"/>
      <c r="D16" s="115" t="s">
        <v>2254</v>
      </c>
      <c r="E16" s="116"/>
      <c r="F16" s="116"/>
      <c r="G16" s="116"/>
      <c r="H16" s="369"/>
      <c r="I16" s="369"/>
      <c r="J16" s="369"/>
      <c r="K16" s="369"/>
      <c r="L16" s="369"/>
      <c r="M16" s="114"/>
    </row>
    <row r="17" spans="3:13" ht="21" customHeight="1">
      <c r="C17" s="33"/>
      <c r="D17" s="33"/>
      <c r="E17" s="33"/>
      <c r="F17" s="33"/>
      <c r="G17" s="33"/>
      <c r="H17" s="33"/>
      <c r="I17" s="33"/>
      <c r="J17" s="33"/>
      <c r="K17" s="33"/>
      <c r="L17" s="33"/>
      <c r="M17" s="114"/>
    </row>
    <row r="18" spans="3:13" ht="21">
      <c r="C18" s="33"/>
      <c r="D18" s="370" t="s">
        <v>2255</v>
      </c>
      <c r="E18" s="370"/>
      <c r="F18" s="370"/>
      <c r="G18" s="370"/>
      <c r="H18" s="370"/>
      <c r="I18" s="370"/>
      <c r="J18" s="370"/>
      <c r="K18" s="370"/>
      <c r="L18" s="370"/>
      <c r="M18" s="114"/>
    </row>
    <row r="19" spans="3:13" ht="21" customHeight="1">
      <c r="C19" s="33"/>
      <c r="D19" s="115" t="s">
        <v>2249</v>
      </c>
      <c r="E19" s="116"/>
      <c r="F19" s="116"/>
      <c r="G19" s="116"/>
      <c r="H19" s="369"/>
      <c r="I19" s="369"/>
      <c r="J19" s="369"/>
      <c r="K19" s="369"/>
      <c r="L19" s="369"/>
      <c r="M19" s="114"/>
    </row>
    <row r="20" spans="3:13" ht="21" customHeight="1">
      <c r="C20" s="33"/>
      <c r="D20" s="115" t="s">
        <v>2250</v>
      </c>
      <c r="E20" s="116"/>
      <c r="F20" s="116"/>
      <c r="G20" s="116"/>
      <c r="H20" s="369"/>
      <c r="I20" s="369"/>
      <c r="J20" s="369"/>
      <c r="K20" s="369"/>
      <c r="L20" s="369"/>
      <c r="M20" s="114"/>
    </row>
    <row r="21" spans="3:13" ht="21" customHeight="1">
      <c r="C21" s="33"/>
      <c r="D21" s="115" t="s">
        <v>2251</v>
      </c>
      <c r="E21" s="116"/>
      <c r="F21" s="116"/>
      <c r="G21" s="116"/>
      <c r="H21" s="369"/>
      <c r="I21" s="369"/>
      <c r="J21" s="369"/>
      <c r="K21" s="369"/>
      <c r="L21" s="369"/>
      <c r="M21" s="114"/>
    </row>
    <row r="22" spans="3:13" ht="21" customHeight="1">
      <c r="C22" s="33"/>
      <c r="D22" s="115" t="s">
        <v>2252</v>
      </c>
      <c r="E22" s="116"/>
      <c r="F22" s="116"/>
      <c r="G22" s="116"/>
      <c r="H22" s="369"/>
      <c r="I22" s="369"/>
      <c r="J22" s="369"/>
      <c r="K22" s="369"/>
      <c r="L22" s="369"/>
      <c r="M22" s="114"/>
    </row>
    <row r="23" spans="3:13" ht="21" customHeight="1">
      <c r="C23" s="33"/>
      <c r="D23" s="115" t="s">
        <v>2240</v>
      </c>
      <c r="E23" s="116"/>
      <c r="F23" s="116"/>
      <c r="G23" s="116"/>
      <c r="H23" s="369"/>
      <c r="I23" s="369"/>
      <c r="J23" s="369"/>
      <c r="K23" s="369"/>
      <c r="L23" s="369"/>
      <c r="M23" s="114"/>
    </row>
    <row r="24" spans="3:13" ht="21" customHeight="1">
      <c r="C24" s="33"/>
      <c r="D24" s="115" t="s">
        <v>2253</v>
      </c>
      <c r="E24" s="116"/>
      <c r="F24" s="116"/>
      <c r="G24" s="116"/>
      <c r="H24" s="369"/>
      <c r="I24" s="369"/>
      <c r="J24" s="369"/>
      <c r="K24" s="369"/>
      <c r="L24" s="369"/>
      <c r="M24" s="114"/>
    </row>
    <row r="25" spans="3:13" ht="21" customHeight="1">
      <c r="C25" s="33"/>
      <c r="D25" s="115" t="s">
        <v>2254</v>
      </c>
      <c r="E25" s="116"/>
      <c r="F25" s="116"/>
      <c r="G25" s="116"/>
      <c r="H25" s="369"/>
      <c r="I25" s="369"/>
      <c r="J25" s="369"/>
      <c r="K25" s="369"/>
      <c r="L25" s="369"/>
      <c r="M25" s="114"/>
    </row>
    <row r="26" spans="3:13" ht="21">
      <c r="C26" s="33"/>
      <c r="D26" s="33"/>
      <c r="E26" s="33"/>
      <c r="F26" s="33"/>
      <c r="G26" s="33"/>
      <c r="H26" s="33"/>
      <c r="I26" s="33"/>
      <c r="J26" s="33"/>
      <c r="K26" s="33"/>
      <c r="L26" s="33"/>
      <c r="M26" s="114"/>
    </row>
    <row r="27" spans="3:13" ht="30" customHeight="1">
      <c r="C27" s="33"/>
      <c r="D27" s="360" t="s">
        <v>2256</v>
      </c>
      <c r="E27" s="360"/>
      <c r="F27" s="360"/>
      <c r="G27" s="360"/>
      <c r="H27" s="360"/>
      <c r="I27" s="360"/>
      <c r="J27" s="360"/>
      <c r="K27" s="360"/>
      <c r="L27" s="360"/>
      <c r="M27" s="114"/>
    </row>
    <row r="28" spans="3:13" ht="21" customHeight="1">
      <c r="C28" s="33"/>
      <c r="D28" s="115" t="s">
        <v>2257</v>
      </c>
      <c r="E28" s="116"/>
      <c r="F28" s="116"/>
      <c r="G28" s="116"/>
      <c r="H28" s="364"/>
      <c r="I28" s="365"/>
      <c r="J28" s="365"/>
      <c r="K28" s="365"/>
      <c r="L28" s="366"/>
      <c r="M28" s="114"/>
    </row>
    <row r="29" spans="3:13" ht="15" customHeight="1">
      <c r="C29" s="33"/>
      <c r="D29" s="33"/>
      <c r="E29" s="33"/>
      <c r="F29" s="33"/>
      <c r="G29" s="33"/>
      <c r="H29" s="33"/>
      <c r="I29" s="33"/>
      <c r="J29" s="33"/>
      <c r="K29" s="33"/>
      <c r="L29" s="33"/>
      <c r="M29" s="114"/>
    </row>
    <row r="30" spans="3:13" ht="30" customHeight="1">
      <c r="C30" s="33"/>
      <c r="D30" s="360" t="s">
        <v>2258</v>
      </c>
      <c r="E30" s="360"/>
      <c r="F30" s="360"/>
      <c r="G30" s="360"/>
      <c r="H30" s="360"/>
      <c r="I30" s="360"/>
      <c r="J30" s="360"/>
      <c r="K30" s="360"/>
      <c r="L30" s="360"/>
      <c r="M30" s="114"/>
    </row>
    <row r="31" spans="3:13" ht="60" customHeight="1">
      <c r="C31" s="33"/>
      <c r="D31" s="33"/>
      <c r="E31" s="118"/>
      <c r="F31" s="118"/>
      <c r="G31" s="118"/>
      <c r="H31" s="367" t="s">
        <v>2259</v>
      </c>
      <c r="I31" s="368"/>
      <c r="J31" s="367" t="s">
        <v>2260</v>
      </c>
      <c r="K31" s="368"/>
      <c r="L31" s="33"/>
      <c r="M31" s="114"/>
    </row>
    <row r="32" spans="3:13" ht="21" customHeight="1">
      <c r="C32" s="33"/>
      <c r="D32" s="115" t="s">
        <v>2261</v>
      </c>
      <c r="E32" s="119"/>
      <c r="F32" s="119"/>
      <c r="G32" s="118"/>
      <c r="H32" s="362"/>
      <c r="I32" s="363"/>
      <c r="J32" s="362"/>
      <c r="K32" s="363"/>
      <c r="L32" s="33"/>
      <c r="M32" s="114"/>
    </row>
    <row r="33" spans="3:13" ht="21" customHeight="1">
      <c r="C33" s="33"/>
      <c r="D33" s="115" t="s">
        <v>2262</v>
      </c>
      <c r="E33" s="119"/>
      <c r="F33" s="119"/>
      <c r="G33" s="118"/>
      <c r="H33" s="362"/>
      <c r="I33" s="363"/>
      <c r="J33" s="362"/>
      <c r="K33" s="363"/>
      <c r="L33" s="33"/>
      <c r="M33" s="114"/>
    </row>
    <row r="34" spans="3:13" ht="21" customHeight="1">
      <c r="C34" s="33"/>
      <c r="D34" s="115" t="s">
        <v>2263</v>
      </c>
      <c r="E34" s="119"/>
      <c r="F34" s="119"/>
      <c r="G34" s="118"/>
      <c r="H34" s="362"/>
      <c r="I34" s="363"/>
      <c r="J34" s="362"/>
      <c r="K34" s="363"/>
      <c r="L34" s="33"/>
      <c r="M34" s="114"/>
    </row>
    <row r="35" spans="3:13" ht="21" customHeight="1">
      <c r="C35" s="33"/>
      <c r="D35" s="115" t="s">
        <v>2264</v>
      </c>
      <c r="E35" s="119"/>
      <c r="F35" s="119"/>
      <c r="G35" s="118"/>
      <c r="H35" s="356"/>
      <c r="I35" s="356"/>
      <c r="J35" s="356"/>
      <c r="K35" s="356"/>
      <c r="L35" s="33"/>
      <c r="M35" s="114"/>
    </row>
    <row r="36" spans="3:13" ht="15" customHeight="1">
      <c r="C36" s="33"/>
      <c r="D36" s="33"/>
      <c r="E36" s="33"/>
      <c r="F36" s="33"/>
      <c r="G36" s="33"/>
      <c r="H36" s="33"/>
      <c r="I36" s="33"/>
      <c r="J36" s="33"/>
      <c r="K36" s="33"/>
      <c r="L36" s="33"/>
      <c r="M36" s="114"/>
    </row>
    <row r="37" spans="3:13" ht="30" customHeight="1">
      <c r="C37" s="33"/>
      <c r="D37" s="360" t="s">
        <v>2265</v>
      </c>
      <c r="E37" s="360"/>
      <c r="F37" s="360"/>
      <c r="G37" s="360"/>
      <c r="H37" s="360"/>
      <c r="I37" s="360"/>
      <c r="J37" s="360"/>
      <c r="K37" s="360"/>
      <c r="L37" s="360"/>
      <c r="M37" s="120"/>
    </row>
    <row r="38" spans="3:13" ht="58.9" customHeight="1">
      <c r="C38" s="33"/>
      <c r="D38" s="361" t="s">
        <v>2266</v>
      </c>
      <c r="E38" s="361"/>
      <c r="F38" s="361"/>
      <c r="G38" s="361"/>
      <c r="H38" s="361"/>
      <c r="I38" s="361"/>
      <c r="J38" s="361"/>
      <c r="K38" s="361"/>
      <c r="L38" s="361"/>
      <c r="M38" s="120"/>
    </row>
    <row r="39" spans="3:13" ht="21" customHeight="1">
      <c r="C39" s="33"/>
      <c r="D39" s="33"/>
      <c r="E39" s="33"/>
      <c r="F39" s="33"/>
      <c r="G39" s="33"/>
      <c r="H39" s="33"/>
      <c r="I39" s="33"/>
      <c r="J39" s="33"/>
      <c r="K39" s="33"/>
      <c r="L39" s="33"/>
      <c r="M39" s="33"/>
    </row>
    <row r="40" spans="3:13" ht="21" customHeight="1">
      <c r="C40" s="33"/>
      <c r="D40" s="115" t="s">
        <v>2267</v>
      </c>
      <c r="E40" s="121" t="s">
        <v>2268</v>
      </c>
      <c r="F40" s="121"/>
      <c r="G40" s="122"/>
      <c r="H40" s="357"/>
      <c r="I40" s="358"/>
      <c r="J40" s="358"/>
      <c r="K40" s="359"/>
      <c r="L40" s="33"/>
      <c r="M40" s="33"/>
    </row>
    <row r="41" spans="3:13" ht="21">
      <c r="C41" s="33"/>
      <c r="D41" s="33"/>
      <c r="E41" s="33"/>
      <c r="F41" s="33"/>
      <c r="G41" s="33"/>
      <c r="H41" s="33"/>
      <c r="I41" s="33"/>
      <c r="J41" s="33"/>
      <c r="K41" s="33"/>
      <c r="L41" s="33"/>
      <c r="M41" s="114"/>
    </row>
    <row r="42" spans="3:13" ht="35.25" customHeight="1">
      <c r="C42" s="123"/>
      <c r="D42" s="115" t="s">
        <v>2269</v>
      </c>
      <c r="E42" s="33"/>
      <c r="F42" s="33"/>
      <c r="G42" s="33"/>
      <c r="H42" s="353"/>
      <c r="I42" s="354"/>
      <c r="J42" s="354"/>
      <c r="K42" s="355"/>
      <c r="L42" s="124"/>
      <c r="M42" s="125"/>
    </row>
    <row r="43" spans="3:13">
      <c r="C43" s="34"/>
      <c r="D43" s="34"/>
      <c r="E43" s="34"/>
      <c r="F43" s="34"/>
      <c r="G43" s="34"/>
      <c r="H43" s="34"/>
      <c r="I43" s="34"/>
      <c r="J43" s="34"/>
      <c r="K43" s="34"/>
      <c r="L43" s="34"/>
      <c r="M43" s="126"/>
    </row>
    <row r="44" spans="3:13" hidden="1">
      <c r="H44" s="2">
        <v>1</v>
      </c>
      <c r="I44" s="2"/>
      <c r="J44" s="2"/>
      <c r="K44" s="2"/>
      <c r="L44" s="2"/>
    </row>
    <row r="45" spans="3:13" hidden="1"/>
    <row r="46" spans="3:13" hidden="1"/>
    <row r="47" spans="3:13" hidden="1"/>
    <row r="48" spans="3:13" hidden="1"/>
    <row r="49" hidden="1"/>
    <row r="50" hidden="1"/>
    <row r="51" hidden="1"/>
    <row r="52" hidden="1"/>
    <row r="53" hidden="1"/>
  </sheetData>
  <sheetProtection algorithmName="SHA-512" hashValue="bzMPPzEGUNJJSndUAFAvsOgTm3rYZ+HumUgNxdtHlzrvVixH8Lwpswa8gB8kDCKfit7yOf+eNY3VsR6eQt+IJw==" saltValue="bWg+EWDNk2wjrUWYEa9e/w==" spinCount="100000" sheet="1" objects="1" scenarios="1" formatCells="0" formatColumns="0" formatRows="0" sort="0" autoFilter="0"/>
  <dataConsolidate/>
  <mergeCells count="37">
    <mergeCell ref="H11:L11"/>
    <mergeCell ref="D1:M1"/>
    <mergeCell ref="H5:K5"/>
    <mergeCell ref="D8:L8"/>
    <mergeCell ref="H10:L10"/>
    <mergeCell ref="H3:J3"/>
    <mergeCell ref="D9:L9"/>
    <mergeCell ref="H25:L25"/>
    <mergeCell ref="H12:L12"/>
    <mergeCell ref="H13:L13"/>
    <mergeCell ref="H14:L14"/>
    <mergeCell ref="H15:L15"/>
    <mergeCell ref="H16:L16"/>
    <mergeCell ref="H19:L19"/>
    <mergeCell ref="H20:L20"/>
    <mergeCell ref="H21:L21"/>
    <mergeCell ref="H22:L22"/>
    <mergeCell ref="H23:L23"/>
    <mergeCell ref="H24:L24"/>
    <mergeCell ref="D18:L18"/>
    <mergeCell ref="D27:L27"/>
    <mergeCell ref="H28:L28"/>
    <mergeCell ref="D30:L30"/>
    <mergeCell ref="H31:I31"/>
    <mergeCell ref="J31:K31"/>
    <mergeCell ref="H32:I32"/>
    <mergeCell ref="J32:K32"/>
    <mergeCell ref="H33:I33"/>
    <mergeCell ref="J33:K33"/>
    <mergeCell ref="H34:I34"/>
    <mergeCell ref="J34:K34"/>
    <mergeCell ref="H42:K42"/>
    <mergeCell ref="H35:I35"/>
    <mergeCell ref="J35:K35"/>
    <mergeCell ref="H40:K40"/>
    <mergeCell ref="D37:L37"/>
    <mergeCell ref="D38:L38"/>
  </mergeCells>
  <dataValidations count="4">
    <dataValidation allowBlank="1" showInputMessage="1" showErrorMessage="1" sqref="D40:G40 A1:B2 D42"/>
    <dataValidation type="textLength" allowBlank="1" showInputMessage="1" showErrorMessage="1" errorTitle="Неверный ввод" error="Длина введённого текста должна быть между 2 и 500 символами" sqref="H10:L16 H19:L25 H28:L28 H35:L35 H42:K42">
      <formula1>2</formula1>
      <formula2>500</formula2>
    </dataValidation>
    <dataValidation type="date" operator="greaterThan" allowBlank="1" showInputMessage="1" showErrorMessage="1" errorTitle="Введённое значение не разрешено" error="Пожалуйста, используйте формат дд/мм/гггг для ввода даты. Дата должна быть позже, чем дата начала учебного года." sqref="H33:K33">
      <formula1>H32</formula1>
    </dataValidation>
    <dataValidation type="date" operator="greaterThan" allowBlank="1" showInputMessage="1" showErrorMessage="1" errorTitle="Введённое значение не разрешено" error="Пожалуйста, используйте формат дд/мм/гггг для ввода даты. Дата должна быть позже, чем 01/01/2000." sqref="H34:K34 H32:K32">
      <formula1>36526</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1" r:id="rId4" name="Drop Down 3">
              <controlPr defaultSize="0" autoLine="0" autoPict="0">
                <anchor moveWithCells="1">
                  <from>
                    <xdr:col>4</xdr:col>
                    <xdr:colOff>0</xdr:colOff>
                    <xdr:row>4</xdr:row>
                    <xdr:rowOff>9525</xdr:rowOff>
                  </from>
                  <to>
                    <xdr:col>11</xdr:col>
                    <xdr:colOff>0</xdr:colOff>
                    <xdr:row>4</xdr:row>
                    <xdr:rowOff>190500</xdr:rowOff>
                  </to>
                </anchor>
              </controlPr>
            </control>
          </mc:Choice>
        </mc:AlternateContent>
        <mc:AlternateContent xmlns:mc="http://schemas.openxmlformats.org/markup-compatibility/2006">
          <mc:Choice Requires="x14">
            <control shapeId="130052" r:id="rId5" name="Drop Down 4">
              <controlPr defaultSize="0" autoLine="0" autoPict="0">
                <anchor moveWithCells="1">
                  <from>
                    <xdr:col>4</xdr:col>
                    <xdr:colOff>0</xdr:colOff>
                    <xdr:row>3</xdr:row>
                    <xdr:rowOff>266700</xdr:rowOff>
                  </from>
                  <to>
                    <xdr:col>11</xdr:col>
                    <xdr:colOff>0</xdr:colOff>
                    <xdr:row>5</xdr:row>
                    <xdr:rowOff>9525</xdr:rowOff>
                  </to>
                </anchor>
              </controlPr>
            </control>
          </mc:Choice>
        </mc:AlternateContent>
        <mc:AlternateContent xmlns:mc="http://schemas.openxmlformats.org/markup-compatibility/2006">
          <mc:Choice Requires="x14">
            <control shapeId="130053" r:id="rId6" name="Drop Down 5">
              <controlPr defaultSize="0" autoLine="0" autoPict="0">
                <anchor moveWithCells="1">
                  <from>
                    <xdr:col>7</xdr:col>
                    <xdr:colOff>9525</xdr:colOff>
                    <xdr:row>39</xdr:row>
                    <xdr:rowOff>9525</xdr:rowOff>
                  </from>
                  <to>
                    <xdr:col>11</xdr:col>
                    <xdr:colOff>0</xdr:colOff>
                    <xdr:row>40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53"/>
  <sheetViews>
    <sheetView showGridLines="0" topLeftCell="C1" zoomScaleNormal="100" zoomScalePageLayoutView="70" workbookViewId="0">
      <pane xSplit="19" ySplit="13" topLeftCell="V14" activePane="bottomRight" state="frozen"/>
      <selection activeCell="C1" sqref="C1"/>
      <selection pane="topRight" activeCell="V1" sqref="V1"/>
      <selection pane="bottomLeft" activeCell="C14" sqref="C14"/>
      <selection pane="bottomRight"/>
    </sheetView>
  </sheetViews>
  <sheetFormatPr defaultColWidth="8.7109375" defaultRowHeight="15"/>
  <cols>
    <col min="1" max="1" width="21.28515625" style="32" hidden="1" customWidth="1"/>
    <col min="2" max="2" width="29" style="202" hidden="1" customWidth="1"/>
    <col min="3" max="3" width="5.7109375" style="32" customWidth="1"/>
    <col min="4" max="4" width="46.5703125" style="32" bestFit="1" customWidth="1"/>
    <col min="5" max="5" width="20.85546875" style="32" customWidth="1"/>
    <col min="6" max="6" width="8.7109375" style="32" hidden="1" customWidth="1"/>
    <col min="7" max="7" width="9" style="32" hidden="1" customWidth="1"/>
    <col min="8" max="8" width="3" style="32" hidden="1" customWidth="1"/>
    <col min="9" max="9" width="8.28515625" style="32" hidden="1" customWidth="1"/>
    <col min="10" max="10" width="3" style="32" hidden="1" customWidth="1"/>
    <col min="11" max="11" width="5.28515625" style="32" hidden="1" customWidth="1"/>
    <col min="12" max="12" width="3.7109375" style="32" hidden="1" customWidth="1"/>
    <col min="13" max="13" width="3" style="32" hidden="1" customWidth="1"/>
    <col min="14" max="20" width="4.140625" style="32" hidden="1" customWidth="1"/>
    <col min="21" max="21" width="11.5703125" style="32" hidden="1" customWidth="1"/>
    <col min="22" max="22" width="12.7109375" style="32" customWidth="1"/>
    <col min="23" max="23" width="2.7109375" style="32" customWidth="1"/>
    <col min="24" max="24" width="5.7109375" style="32" customWidth="1"/>
    <col min="25" max="25" width="12.7109375" style="32" customWidth="1"/>
    <col min="26" max="26" width="2.7109375" style="32" customWidth="1"/>
    <col min="27" max="27" width="5.7109375" style="32" customWidth="1"/>
    <col min="28" max="28" width="12.7109375" style="32" customWidth="1"/>
    <col min="29" max="29" width="2.7109375" style="32" customWidth="1"/>
    <col min="30" max="30" width="5.7109375" style="32" customWidth="1"/>
    <col min="31" max="31" width="12.7109375" style="32" customWidth="1"/>
    <col min="32" max="32" width="2.7109375" style="32" customWidth="1"/>
    <col min="33" max="33" width="5.7109375" style="32" customWidth="1"/>
    <col min="34" max="34" width="12.7109375" style="32" customWidth="1"/>
    <col min="35" max="35" width="2.7109375" style="32" customWidth="1"/>
    <col min="36" max="36" width="5.7109375" style="32" customWidth="1"/>
    <col min="37" max="37" width="12.7109375" style="32" customWidth="1"/>
    <col min="38" max="38" width="2.7109375" style="32" customWidth="1"/>
    <col min="39" max="39" width="5.7109375" style="32" customWidth="1"/>
    <col min="40" max="40" width="12.7109375" style="32" customWidth="1"/>
    <col min="41" max="41" width="2.7109375" style="32" customWidth="1"/>
    <col min="42" max="42" width="5.7109375" style="32" customWidth="1"/>
    <col min="43" max="43" width="12.7109375" style="32" customWidth="1"/>
    <col min="44" max="44" width="2.7109375" style="32" customWidth="1"/>
    <col min="45" max="46" width="5.7109375" style="32" customWidth="1"/>
    <col min="47" max="16384" width="8.7109375" style="32"/>
  </cols>
  <sheetData>
    <row r="1" spans="1:78" ht="45" customHeight="1">
      <c r="A1" s="29" t="s">
        <v>13</v>
      </c>
      <c r="B1" s="30" t="s">
        <v>76</v>
      </c>
      <c r="C1" s="31"/>
      <c r="D1" s="190" t="s">
        <v>2322</v>
      </c>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BL1" s="3"/>
      <c r="BM1" s="3"/>
      <c r="BN1" s="3"/>
      <c r="BO1" s="3"/>
      <c r="BP1" s="3"/>
      <c r="BQ1" s="3"/>
      <c r="BR1" s="3"/>
      <c r="BS1" s="3"/>
      <c r="BT1" s="3"/>
      <c r="BU1" s="3"/>
      <c r="BV1" s="3"/>
      <c r="BW1" s="3"/>
      <c r="BX1" s="3"/>
      <c r="BY1" s="3"/>
      <c r="BZ1" s="3"/>
    </row>
    <row r="2" spans="1:78" ht="3.75" customHeight="1">
      <c r="A2" s="29" t="s">
        <v>19</v>
      </c>
      <c r="B2" s="191" t="str">
        <f>VLOOKUP(VAL_C1!$B$2,VAL_Drop_Down_Lists!$A$3:$B$214,2,FALSE)</f>
        <v>_X</v>
      </c>
      <c r="C2" s="33"/>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BL2" s="3"/>
      <c r="BM2" s="3"/>
      <c r="BN2" s="3"/>
      <c r="BO2" s="3"/>
      <c r="BP2" s="3"/>
      <c r="BQ2" s="3"/>
      <c r="BR2" s="3"/>
      <c r="BS2" s="3"/>
      <c r="BT2" s="3"/>
      <c r="BU2" s="3"/>
      <c r="BV2" s="3"/>
      <c r="BW2" s="3"/>
      <c r="BX2" s="3"/>
      <c r="BY2" s="3"/>
      <c r="BZ2" s="3"/>
    </row>
    <row r="3" spans="1:78" ht="30" customHeight="1">
      <c r="A3" s="29" t="s">
        <v>23</v>
      </c>
      <c r="B3" s="191" t="str">
        <f>IF(VAL_C1!$H$32&lt;&gt;"", YEAR(VAL_C1!$H$32),"")</f>
        <v/>
      </c>
      <c r="C3" s="33"/>
      <c r="D3" s="378" t="s">
        <v>2323</v>
      </c>
      <c r="E3" s="379"/>
      <c r="F3" s="193"/>
      <c r="G3" s="193"/>
      <c r="H3" s="193"/>
      <c r="I3" s="193"/>
      <c r="J3" s="193"/>
      <c r="K3" s="193"/>
      <c r="L3" s="193"/>
      <c r="M3" s="193"/>
      <c r="N3" s="193"/>
      <c r="O3" s="193"/>
      <c r="P3" s="193"/>
      <c r="Q3" s="193"/>
      <c r="R3" s="193"/>
      <c r="S3" s="193"/>
      <c r="T3" s="193"/>
      <c r="U3" s="193"/>
      <c r="V3" s="390" t="s">
        <v>2270</v>
      </c>
      <c r="W3" s="391"/>
      <c r="X3" s="391"/>
      <c r="Y3" s="391"/>
      <c r="Z3" s="391"/>
      <c r="AA3" s="392"/>
      <c r="AB3" s="390" t="s">
        <v>2271</v>
      </c>
      <c r="AC3" s="391"/>
      <c r="AD3" s="391"/>
      <c r="AE3" s="405"/>
      <c r="AF3" s="405"/>
      <c r="AG3" s="406"/>
      <c r="AH3" s="390" t="s">
        <v>2272</v>
      </c>
      <c r="AI3" s="391"/>
      <c r="AJ3" s="391"/>
      <c r="AK3" s="391"/>
      <c r="AL3" s="391"/>
      <c r="AM3" s="392"/>
      <c r="AN3" s="390" t="s">
        <v>2273</v>
      </c>
      <c r="AO3" s="391"/>
      <c r="AP3" s="392"/>
      <c r="AQ3" s="384" t="s">
        <v>2274</v>
      </c>
      <c r="AR3" s="385"/>
      <c r="AS3" s="386"/>
      <c r="AT3" s="192"/>
      <c r="BL3" s="3"/>
      <c r="BM3" s="3"/>
      <c r="BN3" s="3"/>
      <c r="BO3" s="3"/>
      <c r="BP3" s="3"/>
      <c r="BQ3" s="3"/>
      <c r="BR3" s="3"/>
      <c r="BS3" s="3"/>
      <c r="BT3" s="3"/>
      <c r="BU3" s="3"/>
      <c r="BV3" s="3"/>
      <c r="BW3" s="3"/>
      <c r="BX3" s="3"/>
      <c r="BY3" s="3"/>
      <c r="BZ3" s="3"/>
    </row>
    <row r="4" spans="1:78" ht="45" customHeight="1">
      <c r="A4" s="29" t="s">
        <v>26</v>
      </c>
      <c r="B4" s="191" t="str">
        <f>IF(VAL_C1!$H$33&lt;&gt;"", YEAR(VAL_C1!$H$33),"")</f>
        <v/>
      </c>
      <c r="C4" s="33"/>
      <c r="D4" s="380"/>
      <c r="E4" s="381"/>
      <c r="F4" s="193"/>
      <c r="G4" s="193"/>
      <c r="H4" s="193"/>
      <c r="I4" s="193"/>
      <c r="J4" s="193"/>
      <c r="K4" s="193"/>
      <c r="L4" s="193"/>
      <c r="M4" s="193"/>
      <c r="N4" s="193"/>
      <c r="O4" s="193"/>
      <c r="P4" s="193"/>
      <c r="Q4" s="193"/>
      <c r="R4" s="193"/>
      <c r="S4" s="193"/>
      <c r="T4" s="193"/>
      <c r="U4" s="193"/>
      <c r="V4" s="390" t="s">
        <v>2275</v>
      </c>
      <c r="W4" s="391"/>
      <c r="X4" s="392"/>
      <c r="Y4" s="395" t="s">
        <v>2608</v>
      </c>
      <c r="Z4" s="396"/>
      <c r="AA4" s="397"/>
      <c r="AB4" s="390" t="s">
        <v>2275</v>
      </c>
      <c r="AC4" s="391"/>
      <c r="AD4" s="392"/>
      <c r="AE4" s="395" t="s">
        <v>2276</v>
      </c>
      <c r="AF4" s="396"/>
      <c r="AG4" s="397"/>
      <c r="AH4" s="398" t="s">
        <v>2275</v>
      </c>
      <c r="AI4" s="399"/>
      <c r="AJ4" s="400"/>
      <c r="AK4" s="401" t="s">
        <v>2276</v>
      </c>
      <c r="AL4" s="402"/>
      <c r="AM4" s="403"/>
      <c r="AN4" s="398" t="s">
        <v>2275</v>
      </c>
      <c r="AO4" s="399"/>
      <c r="AP4" s="400"/>
      <c r="AQ4" s="375" t="s">
        <v>2275</v>
      </c>
      <c r="AR4" s="376"/>
      <c r="AS4" s="377"/>
      <c r="AT4" s="192"/>
      <c r="BL4" s="3"/>
      <c r="BM4" s="3"/>
      <c r="BN4" s="3"/>
      <c r="BO4" s="3"/>
      <c r="BP4" s="3"/>
      <c r="BQ4" s="3"/>
      <c r="BR4" s="3"/>
      <c r="BS4" s="3"/>
      <c r="BT4" s="3"/>
      <c r="BU4" s="3"/>
      <c r="BV4" s="3"/>
      <c r="BW4" s="3"/>
      <c r="BX4" s="3"/>
      <c r="BY4" s="3"/>
      <c r="BZ4" s="3"/>
    </row>
    <row r="5" spans="1:78" ht="18.75" customHeight="1">
      <c r="A5" s="29" t="s">
        <v>28</v>
      </c>
      <c r="B5" s="30" t="s">
        <v>0</v>
      </c>
      <c r="C5" s="33"/>
      <c r="D5" s="382"/>
      <c r="E5" s="383"/>
      <c r="F5" s="193"/>
      <c r="G5" s="193"/>
      <c r="H5" s="193"/>
      <c r="I5" s="193"/>
      <c r="J5" s="193"/>
      <c r="K5" s="193"/>
      <c r="L5" s="193"/>
      <c r="M5" s="193"/>
      <c r="N5" s="193"/>
      <c r="O5" s="193"/>
      <c r="P5" s="193"/>
      <c r="Q5" s="193"/>
      <c r="R5" s="193"/>
      <c r="S5" s="193"/>
      <c r="T5" s="193"/>
      <c r="U5" s="193"/>
      <c r="V5" s="393" t="s">
        <v>2277</v>
      </c>
      <c r="W5" s="393"/>
      <c r="X5" s="393"/>
      <c r="Y5" s="390" t="s">
        <v>2605</v>
      </c>
      <c r="Z5" s="391"/>
      <c r="AA5" s="392"/>
      <c r="AB5" s="390" t="s">
        <v>2278</v>
      </c>
      <c r="AC5" s="391"/>
      <c r="AD5" s="392"/>
      <c r="AE5" s="398" t="s">
        <v>2279</v>
      </c>
      <c r="AF5" s="399"/>
      <c r="AG5" s="400"/>
      <c r="AH5" s="393" t="s">
        <v>2280</v>
      </c>
      <c r="AI5" s="393"/>
      <c r="AJ5" s="393"/>
      <c r="AK5" s="390" t="s">
        <v>2281</v>
      </c>
      <c r="AL5" s="391"/>
      <c r="AM5" s="392"/>
      <c r="AN5" s="393" t="s">
        <v>2282</v>
      </c>
      <c r="AO5" s="393"/>
      <c r="AP5" s="393"/>
      <c r="AQ5" s="394" t="s">
        <v>2283</v>
      </c>
      <c r="AR5" s="394"/>
      <c r="AS5" s="394"/>
      <c r="AT5" s="192"/>
      <c r="BL5" s="3"/>
      <c r="BM5" s="3"/>
      <c r="BN5" s="3"/>
      <c r="BO5" s="3"/>
      <c r="BP5" s="3"/>
      <c r="BQ5" s="3"/>
      <c r="BR5" s="3"/>
      <c r="BS5" s="3"/>
      <c r="BT5" s="3"/>
      <c r="BU5" s="3"/>
      <c r="BV5" s="3"/>
      <c r="BW5" s="3"/>
      <c r="BX5" s="3"/>
      <c r="BY5" s="3"/>
      <c r="BZ5" s="3"/>
    </row>
    <row r="6" spans="1:78" ht="18.75" hidden="1" customHeight="1">
      <c r="A6" s="29" t="s">
        <v>30</v>
      </c>
      <c r="B6" s="30"/>
      <c r="C6" s="33"/>
      <c r="D6" s="194"/>
      <c r="E6" s="194"/>
      <c r="F6" s="194"/>
      <c r="G6" s="194"/>
      <c r="H6" s="194"/>
      <c r="I6" s="194"/>
      <c r="J6" s="194"/>
      <c r="K6" s="194"/>
      <c r="L6" s="194"/>
      <c r="M6" s="194"/>
      <c r="N6" s="194"/>
      <c r="O6" s="194"/>
      <c r="P6" s="194"/>
      <c r="Q6" s="194"/>
      <c r="R6" s="194"/>
      <c r="S6" s="194"/>
      <c r="T6" s="194"/>
      <c r="U6" s="195" t="s">
        <v>1</v>
      </c>
      <c r="V6" s="195" t="s">
        <v>107</v>
      </c>
      <c r="W6" s="195"/>
      <c r="X6" s="195"/>
      <c r="Y6" s="327" t="s">
        <v>107</v>
      </c>
      <c r="Z6" s="195"/>
      <c r="AA6" s="195"/>
      <c r="AB6" s="195" t="s">
        <v>107</v>
      </c>
      <c r="AC6" s="195"/>
      <c r="AD6" s="195"/>
      <c r="AE6" s="195" t="s">
        <v>107</v>
      </c>
      <c r="AF6" s="195"/>
      <c r="AG6" s="195"/>
      <c r="AH6" s="195" t="s">
        <v>107</v>
      </c>
      <c r="AI6" s="195"/>
      <c r="AJ6" s="195"/>
      <c r="AK6" s="195" t="s">
        <v>107</v>
      </c>
      <c r="AL6" s="195"/>
      <c r="AM6" s="195"/>
      <c r="AN6" s="195" t="s">
        <v>107</v>
      </c>
      <c r="AO6" s="195"/>
      <c r="AP6" s="195"/>
      <c r="AQ6" s="195" t="s">
        <v>107</v>
      </c>
      <c r="AR6" s="195"/>
      <c r="AS6" s="195"/>
      <c r="AT6" s="192"/>
      <c r="BL6" s="3"/>
      <c r="BM6" s="3"/>
      <c r="BN6" s="3"/>
      <c r="BO6" s="3"/>
      <c r="BP6" s="3"/>
      <c r="BQ6" s="3"/>
      <c r="BR6" s="3"/>
      <c r="BS6" s="3"/>
      <c r="BT6" s="3"/>
      <c r="BU6" s="3"/>
      <c r="BV6" s="3"/>
      <c r="BW6" s="3"/>
      <c r="BX6" s="3"/>
      <c r="BY6" s="3"/>
      <c r="BZ6" s="3"/>
    </row>
    <row r="7" spans="1:78" ht="18.75" hidden="1" customHeight="1">
      <c r="A7" s="29" t="s">
        <v>32</v>
      </c>
      <c r="B7" s="191" t="str">
        <f>IF(VAL_C1!$H$33&lt;&gt;"", YEAR(VAL_C1!$H$33),"")</f>
        <v/>
      </c>
      <c r="C7" s="33"/>
      <c r="D7" s="194"/>
      <c r="E7" s="194"/>
      <c r="F7" s="194"/>
      <c r="G7" s="194"/>
      <c r="H7" s="196"/>
      <c r="I7" s="196"/>
      <c r="J7" s="196"/>
      <c r="K7" s="196"/>
      <c r="L7" s="196"/>
      <c r="M7" s="196"/>
      <c r="N7" s="196"/>
      <c r="O7" s="196"/>
      <c r="P7" s="196"/>
      <c r="Q7" s="196"/>
      <c r="R7" s="196"/>
      <c r="S7" s="196"/>
      <c r="T7" s="196"/>
      <c r="U7" s="197" t="s">
        <v>54</v>
      </c>
      <c r="V7" s="195" t="s">
        <v>68</v>
      </c>
      <c r="W7" s="195"/>
      <c r="X7" s="195"/>
      <c r="Y7" s="327" t="s">
        <v>68</v>
      </c>
      <c r="Z7" s="195"/>
      <c r="AA7" s="195"/>
      <c r="AB7" s="198" t="s">
        <v>69</v>
      </c>
      <c r="AC7" s="198"/>
      <c r="AD7" s="198"/>
      <c r="AE7" s="198" t="s">
        <v>69</v>
      </c>
      <c r="AF7" s="198"/>
      <c r="AG7" s="198"/>
      <c r="AH7" s="198" t="s">
        <v>70</v>
      </c>
      <c r="AI7" s="198"/>
      <c r="AJ7" s="198"/>
      <c r="AK7" s="198" t="s">
        <v>70</v>
      </c>
      <c r="AL7" s="198"/>
      <c r="AM7" s="198"/>
      <c r="AN7" s="198" t="s">
        <v>71</v>
      </c>
      <c r="AO7" s="198"/>
      <c r="AP7" s="198"/>
      <c r="AQ7" s="198" t="s">
        <v>72</v>
      </c>
      <c r="AR7" s="198"/>
      <c r="AS7" s="198"/>
      <c r="AT7" s="192"/>
      <c r="BL7" s="3"/>
      <c r="BM7" s="3"/>
      <c r="BN7" s="3"/>
      <c r="BO7" s="3"/>
      <c r="BP7" s="3"/>
      <c r="BQ7" s="3"/>
      <c r="BR7" s="3"/>
      <c r="BS7" s="3"/>
      <c r="BT7" s="3"/>
      <c r="BU7" s="3"/>
      <c r="BV7" s="3"/>
      <c r="BW7" s="3"/>
      <c r="BX7" s="3"/>
      <c r="BY7" s="3"/>
      <c r="BZ7" s="3"/>
    </row>
    <row r="8" spans="1:78" ht="18.75" hidden="1" customHeight="1">
      <c r="A8" s="29" t="s">
        <v>34</v>
      </c>
      <c r="B8" s="191" t="str">
        <f>IF(VAL_C1!$H$34&lt;&gt;"", YEAR(VAL_C1!$H$34),"")</f>
        <v/>
      </c>
      <c r="C8" s="33"/>
      <c r="D8" s="196"/>
      <c r="E8" s="196"/>
      <c r="F8" s="199"/>
      <c r="G8" s="199"/>
      <c r="H8" s="199"/>
      <c r="I8" s="199"/>
      <c r="J8" s="199"/>
      <c r="K8" s="199"/>
      <c r="L8" s="199"/>
      <c r="M8" s="199"/>
      <c r="N8" s="38"/>
      <c r="O8" s="38"/>
      <c r="P8" s="38"/>
      <c r="Q8" s="38"/>
      <c r="R8" s="38"/>
      <c r="S8" s="38"/>
      <c r="T8" s="38"/>
      <c r="U8" s="37" t="s">
        <v>55</v>
      </c>
      <c r="V8" s="195" t="s">
        <v>0</v>
      </c>
      <c r="W8" s="195"/>
      <c r="X8" s="195"/>
      <c r="Y8" s="327" t="s">
        <v>2604</v>
      </c>
      <c r="Z8" s="195"/>
      <c r="AA8" s="195"/>
      <c r="AB8" s="198" t="s">
        <v>0</v>
      </c>
      <c r="AC8" s="198"/>
      <c r="AD8" s="198"/>
      <c r="AE8" s="198" t="s">
        <v>0</v>
      </c>
      <c r="AF8" s="198"/>
      <c r="AG8" s="198"/>
      <c r="AH8" s="198" t="s">
        <v>0</v>
      </c>
      <c r="AI8" s="198"/>
      <c r="AJ8" s="198"/>
      <c r="AK8" s="198" t="s">
        <v>0</v>
      </c>
      <c r="AL8" s="198"/>
      <c r="AM8" s="198"/>
      <c r="AN8" s="198" t="s">
        <v>0</v>
      </c>
      <c r="AO8" s="198"/>
      <c r="AP8" s="198"/>
      <c r="AQ8" s="198" t="s">
        <v>0</v>
      </c>
      <c r="AR8" s="198"/>
      <c r="AS8" s="198"/>
      <c r="AT8" s="192"/>
      <c r="BL8" s="3"/>
      <c r="BM8" s="3"/>
      <c r="BN8" s="3"/>
      <c r="BO8" s="3"/>
      <c r="BP8" s="3"/>
      <c r="BQ8" s="3"/>
      <c r="BR8" s="3"/>
      <c r="BS8" s="3"/>
      <c r="BT8" s="3"/>
      <c r="BU8" s="3"/>
      <c r="BV8" s="3"/>
      <c r="BW8" s="3"/>
      <c r="BX8" s="3"/>
      <c r="BY8" s="3"/>
      <c r="BZ8" s="3"/>
    </row>
    <row r="9" spans="1:78" ht="18.75" hidden="1" customHeight="1">
      <c r="A9" s="29" t="s">
        <v>36</v>
      </c>
      <c r="B9" s="30" t="s">
        <v>378</v>
      </c>
      <c r="C9" s="33"/>
      <c r="D9" s="196"/>
      <c r="E9" s="196"/>
      <c r="F9" s="199"/>
      <c r="G9" s="199"/>
      <c r="H9" s="199"/>
      <c r="I9" s="199"/>
      <c r="J9" s="199"/>
      <c r="K9" s="199"/>
      <c r="L9" s="199"/>
      <c r="M9" s="199"/>
      <c r="N9" s="38"/>
      <c r="O9" s="38"/>
      <c r="P9" s="38"/>
      <c r="Q9" s="38"/>
      <c r="R9" s="38"/>
      <c r="S9" s="38"/>
      <c r="T9" s="38"/>
      <c r="U9" s="37" t="s">
        <v>56</v>
      </c>
      <c r="V9" s="195" t="s">
        <v>0</v>
      </c>
      <c r="W9" s="195"/>
      <c r="X9" s="195"/>
      <c r="Y9" s="327" t="s">
        <v>0</v>
      </c>
      <c r="Z9" s="195"/>
      <c r="AA9" s="195"/>
      <c r="AB9" s="195" t="s">
        <v>0</v>
      </c>
      <c r="AC9" s="198"/>
      <c r="AD9" s="198"/>
      <c r="AE9" s="195" t="s">
        <v>109</v>
      </c>
      <c r="AF9" s="198"/>
      <c r="AG9" s="198"/>
      <c r="AH9" s="198" t="s">
        <v>0</v>
      </c>
      <c r="AI9" s="198"/>
      <c r="AJ9" s="198"/>
      <c r="AK9" s="198" t="s">
        <v>109</v>
      </c>
      <c r="AL9" s="198"/>
      <c r="AM9" s="198"/>
      <c r="AN9" s="198" t="s">
        <v>0</v>
      </c>
      <c r="AO9" s="198"/>
      <c r="AP9" s="198"/>
      <c r="AQ9" s="198" t="s">
        <v>0</v>
      </c>
      <c r="AR9" s="198"/>
      <c r="AS9" s="198"/>
      <c r="AT9" s="192"/>
      <c r="BL9" s="3"/>
      <c r="BM9" s="3"/>
      <c r="BN9" s="3"/>
      <c r="BO9" s="3"/>
      <c r="BP9" s="3"/>
      <c r="BQ9" s="3"/>
      <c r="BR9" s="3"/>
      <c r="BS9" s="3"/>
      <c r="BT9" s="3"/>
      <c r="BU9" s="3"/>
      <c r="BV9" s="3"/>
      <c r="BW9" s="3"/>
      <c r="BX9" s="3"/>
      <c r="BY9" s="3"/>
      <c r="BZ9" s="3"/>
    </row>
    <row r="10" spans="1:78" ht="18.75" hidden="1" customHeight="1">
      <c r="A10" s="29" t="s">
        <v>38</v>
      </c>
      <c r="B10" s="30">
        <v>0</v>
      </c>
      <c r="C10" s="33"/>
      <c r="D10" s="196"/>
      <c r="E10" s="196"/>
      <c r="F10" s="199"/>
      <c r="G10" s="199"/>
      <c r="H10" s="199"/>
      <c r="I10" s="199"/>
      <c r="J10" s="199"/>
      <c r="K10" s="199"/>
      <c r="L10" s="199"/>
      <c r="M10" s="199"/>
      <c r="N10" s="38"/>
      <c r="O10" s="38"/>
      <c r="P10" s="38"/>
      <c r="Q10" s="38"/>
      <c r="R10" s="38"/>
      <c r="S10" s="38"/>
      <c r="T10" s="38"/>
      <c r="U10" s="37" t="s">
        <v>2</v>
      </c>
      <c r="V10" s="195" t="s">
        <v>0</v>
      </c>
      <c r="W10" s="195"/>
      <c r="X10" s="195"/>
      <c r="Y10" s="327" t="s">
        <v>0</v>
      </c>
      <c r="Z10" s="195"/>
      <c r="AA10" s="195"/>
      <c r="AB10" s="198" t="s">
        <v>0</v>
      </c>
      <c r="AC10" s="198"/>
      <c r="AD10" s="198"/>
      <c r="AE10" s="198" t="s">
        <v>0</v>
      </c>
      <c r="AF10" s="198"/>
      <c r="AG10" s="198"/>
      <c r="AH10" s="198" t="s">
        <v>0</v>
      </c>
      <c r="AI10" s="198"/>
      <c r="AJ10" s="198"/>
      <c r="AK10" s="198" t="s">
        <v>0</v>
      </c>
      <c r="AL10" s="198"/>
      <c r="AM10" s="198"/>
      <c r="AN10" s="198" t="s">
        <v>0</v>
      </c>
      <c r="AO10" s="198"/>
      <c r="AP10" s="198"/>
      <c r="AQ10" s="198" t="s">
        <v>0</v>
      </c>
      <c r="AR10" s="198"/>
      <c r="AS10" s="198"/>
      <c r="AT10" s="192"/>
      <c r="BL10" s="3"/>
      <c r="BM10" s="3"/>
      <c r="BN10" s="3"/>
      <c r="BO10" s="3"/>
      <c r="BP10" s="3"/>
      <c r="BQ10" s="3"/>
      <c r="BR10" s="3"/>
      <c r="BS10" s="3"/>
      <c r="BT10" s="3"/>
      <c r="BU10" s="3"/>
      <c r="BV10" s="3"/>
      <c r="BW10" s="3"/>
      <c r="BX10" s="3"/>
      <c r="BY10" s="3"/>
      <c r="BZ10" s="3"/>
    </row>
    <row r="11" spans="1:78" ht="18.75" hidden="1" customHeight="1">
      <c r="A11" s="29" t="s">
        <v>40</v>
      </c>
      <c r="B11" s="30">
        <v>0</v>
      </c>
      <c r="C11" s="33"/>
      <c r="D11" s="196"/>
      <c r="E11" s="196"/>
      <c r="F11" s="199"/>
      <c r="G11" s="199"/>
      <c r="H11" s="199"/>
      <c r="I11" s="199"/>
      <c r="J11" s="199"/>
      <c r="K11" s="199"/>
      <c r="L11" s="199"/>
      <c r="M11" s="199"/>
      <c r="N11" s="38"/>
      <c r="O11" s="38"/>
      <c r="P11" s="38"/>
      <c r="Q11" s="38"/>
      <c r="R11" s="38"/>
      <c r="S11" s="38"/>
      <c r="T11" s="38"/>
      <c r="U11" s="37"/>
      <c r="V11" s="195"/>
      <c r="W11" s="195"/>
      <c r="X11" s="195"/>
      <c r="Y11" s="195"/>
      <c r="Z11" s="195"/>
      <c r="AA11" s="195"/>
      <c r="AB11" s="198"/>
      <c r="AC11" s="198"/>
      <c r="AD11" s="198"/>
      <c r="AE11" s="198"/>
      <c r="AF11" s="198"/>
      <c r="AG11" s="198"/>
      <c r="AH11" s="198"/>
      <c r="AI11" s="198"/>
      <c r="AJ11" s="198"/>
      <c r="AK11" s="198"/>
      <c r="AL11" s="198"/>
      <c r="AM11" s="198"/>
      <c r="AN11" s="198"/>
      <c r="AO11" s="198"/>
      <c r="AP11" s="198"/>
      <c r="AQ11" s="198"/>
      <c r="AR11" s="198"/>
      <c r="AS11" s="198"/>
      <c r="AT11" s="192"/>
      <c r="BL11" s="3"/>
      <c r="BM11" s="3"/>
      <c r="BN11" s="3"/>
      <c r="BO11" s="3"/>
      <c r="BP11" s="3"/>
      <c r="BQ11" s="3"/>
      <c r="BR11" s="3"/>
      <c r="BS11" s="3"/>
      <c r="BT11" s="3"/>
      <c r="BU11" s="3"/>
      <c r="BV11" s="3"/>
      <c r="BW11" s="3"/>
      <c r="BX11" s="3"/>
      <c r="BY11" s="3"/>
      <c r="BZ11" s="3"/>
    </row>
    <row r="12" spans="1:78" ht="18.75" hidden="1" customHeight="1">
      <c r="A12" s="200"/>
      <c r="B12" s="201"/>
      <c r="C12" s="33"/>
      <c r="D12" s="196"/>
      <c r="E12" s="196"/>
      <c r="F12" s="199"/>
      <c r="G12" s="199"/>
      <c r="H12" s="199"/>
      <c r="I12" s="199"/>
      <c r="J12" s="199"/>
      <c r="K12" s="199"/>
      <c r="L12" s="199"/>
      <c r="M12" s="199"/>
      <c r="N12" s="38"/>
      <c r="O12" s="38"/>
      <c r="P12" s="38"/>
      <c r="Q12" s="38"/>
      <c r="R12" s="38"/>
      <c r="S12" s="38"/>
      <c r="T12" s="38"/>
      <c r="U12" s="37"/>
      <c r="V12" s="195"/>
      <c r="W12" s="195"/>
      <c r="X12" s="195"/>
      <c r="Y12" s="195"/>
      <c r="Z12" s="195"/>
      <c r="AA12" s="195"/>
      <c r="AB12" s="198"/>
      <c r="AC12" s="198"/>
      <c r="AD12" s="198"/>
      <c r="AE12" s="198"/>
      <c r="AF12" s="198"/>
      <c r="AG12" s="198"/>
      <c r="AH12" s="198"/>
      <c r="AI12" s="198"/>
      <c r="AJ12" s="198"/>
      <c r="AK12" s="198"/>
      <c r="AL12" s="198"/>
      <c r="AM12" s="198"/>
      <c r="AN12" s="198"/>
      <c r="AO12" s="198"/>
      <c r="AP12" s="198"/>
      <c r="AQ12" s="198"/>
      <c r="AR12" s="198"/>
      <c r="AS12" s="198"/>
      <c r="AT12" s="192"/>
      <c r="BL12" s="3"/>
      <c r="BM12" s="3"/>
      <c r="BN12" s="3"/>
      <c r="BO12" s="3"/>
      <c r="BP12" s="3"/>
      <c r="BQ12" s="3"/>
      <c r="BR12" s="3"/>
      <c r="BS12" s="3"/>
      <c r="BT12" s="3"/>
      <c r="BU12" s="3"/>
      <c r="BV12" s="3"/>
      <c r="BW12" s="3"/>
      <c r="BX12" s="3"/>
      <c r="BY12" s="3"/>
      <c r="BZ12" s="3"/>
    </row>
    <row r="13" spans="1:78" ht="3.75" customHeight="1">
      <c r="C13" s="33"/>
      <c r="D13" s="203"/>
      <c r="E13" s="203"/>
      <c r="F13" s="199"/>
      <c r="G13" s="204"/>
      <c r="H13" s="205" t="s">
        <v>41</v>
      </c>
      <c r="I13" s="205" t="s">
        <v>44</v>
      </c>
      <c r="J13" s="205" t="s">
        <v>46</v>
      </c>
      <c r="K13" s="205" t="s">
        <v>48</v>
      </c>
      <c r="L13" s="205" t="s">
        <v>49</v>
      </c>
      <c r="M13" s="205" t="s">
        <v>50</v>
      </c>
      <c r="N13" s="39" t="s">
        <v>51</v>
      </c>
      <c r="O13" s="101" t="s">
        <v>386</v>
      </c>
      <c r="P13" s="101" t="s">
        <v>388</v>
      </c>
      <c r="Q13" s="39"/>
      <c r="R13" s="39"/>
      <c r="S13" s="39"/>
      <c r="T13" s="39"/>
      <c r="U13" s="2"/>
      <c r="V13" s="192"/>
      <c r="W13" s="192"/>
      <c r="X13" s="192"/>
      <c r="Y13" s="192"/>
      <c r="Z13" s="192"/>
      <c r="AA13" s="192"/>
      <c r="AB13" s="192"/>
      <c r="AC13" s="192"/>
      <c r="AD13" s="192"/>
      <c r="AE13" s="206"/>
      <c r="AF13" s="206"/>
      <c r="AG13" s="206"/>
      <c r="AH13" s="192"/>
      <c r="AI13" s="192"/>
      <c r="AJ13" s="192"/>
      <c r="AK13" s="206"/>
      <c r="AL13" s="206"/>
      <c r="AM13" s="206"/>
      <c r="AN13" s="192"/>
      <c r="AO13" s="192"/>
      <c r="AP13" s="192"/>
      <c r="AQ13" s="192"/>
      <c r="AR13" s="192"/>
      <c r="AS13" s="192"/>
      <c r="AT13" s="192"/>
      <c r="BL13" s="3"/>
      <c r="BM13" s="3"/>
      <c r="BN13" s="3"/>
      <c r="BO13" s="3"/>
      <c r="BP13" s="3"/>
      <c r="BQ13" s="3"/>
      <c r="BR13" s="3"/>
      <c r="BS13" s="3"/>
      <c r="BT13" s="3"/>
      <c r="BU13" s="3"/>
      <c r="BV13" s="3"/>
      <c r="BW13" s="3"/>
      <c r="BX13" s="3"/>
      <c r="BY13" s="3"/>
      <c r="BZ13" s="3"/>
    </row>
    <row r="14" spans="1:78" ht="21" customHeight="1">
      <c r="B14" s="32"/>
      <c r="C14" s="33"/>
      <c r="D14" s="387" t="s">
        <v>2284</v>
      </c>
      <c r="E14" s="207" t="s">
        <v>2285</v>
      </c>
      <c r="F14" s="208"/>
      <c r="G14" s="204"/>
      <c r="H14" s="208" t="s">
        <v>60</v>
      </c>
      <c r="I14" s="208" t="s">
        <v>62</v>
      </c>
      <c r="J14" s="209" t="s">
        <v>0</v>
      </c>
      <c r="K14" s="209" t="s">
        <v>65</v>
      </c>
      <c r="L14" s="209" t="s">
        <v>0</v>
      </c>
      <c r="M14" s="209" t="s">
        <v>333</v>
      </c>
      <c r="N14" s="42" t="s">
        <v>333</v>
      </c>
      <c r="O14" s="42" t="s">
        <v>0</v>
      </c>
      <c r="P14" s="42" t="s">
        <v>378</v>
      </c>
      <c r="Q14" s="42"/>
      <c r="R14" s="42"/>
      <c r="S14" s="42"/>
      <c r="T14" s="42"/>
      <c r="U14" s="43"/>
      <c r="V14" s="66"/>
      <c r="W14" s="67"/>
      <c r="X14" s="68"/>
      <c r="Y14" s="68"/>
      <c r="Z14" s="68"/>
      <c r="AA14" s="68"/>
      <c r="AB14" s="66"/>
      <c r="AC14" s="67"/>
      <c r="AD14" s="68"/>
      <c r="AE14" s="66"/>
      <c r="AF14" s="67"/>
      <c r="AG14" s="68"/>
      <c r="AH14" s="66"/>
      <c r="AI14" s="67"/>
      <c r="AJ14" s="68"/>
      <c r="AK14" s="66"/>
      <c r="AL14" s="67"/>
      <c r="AM14" s="68"/>
      <c r="AN14" s="66"/>
      <c r="AO14" s="67"/>
      <c r="AP14" s="68"/>
      <c r="AQ14" s="21" t="str">
        <f>IF(OR(EXACT(V14,W14),EXACT(AB14,AC14),EXACT(AH14,AI14),EXACT(AN14,AO14),AND(W14="X",AC14="X",AI14="X",AO14="X"),OR(W14="M",AC14="M",AI14="M",AO14="M")),"",SUM(V14,AB14,AH14,AN14))</f>
        <v/>
      </c>
      <c r="AR14" s="22" t="str">
        <f>IF(AND(AND(W14="X",AC14="X",AI14="X",AO14="X"),SUM(V14,AB14,AH14,AN14)=0,ISNUMBER(AQ14)),"",IF(OR(W14="M",AC14="M",AI14="M",AO14="M"),"M",IF(AND(W14=AC14,W14=AI14,W14=AO14,OR(W14="X",W14="W",W14="Z")),UPPER(W14),"")))</f>
        <v/>
      </c>
      <c r="AS14" s="23"/>
      <c r="AT14" s="210"/>
      <c r="BL14" s="3"/>
      <c r="BM14" s="3"/>
      <c r="BN14" s="3"/>
      <c r="BO14" s="3"/>
      <c r="BP14" s="3"/>
      <c r="BQ14" s="3"/>
      <c r="BR14" s="3"/>
      <c r="BS14" s="3"/>
      <c r="BT14" s="3"/>
      <c r="BU14" s="3"/>
      <c r="BV14" s="3"/>
      <c r="BW14" s="3"/>
      <c r="BX14" s="3"/>
      <c r="BY14" s="3"/>
      <c r="BZ14" s="3"/>
    </row>
    <row r="15" spans="1:78" ht="21" customHeight="1">
      <c r="B15" s="32"/>
      <c r="C15" s="33"/>
      <c r="D15" s="388"/>
      <c r="E15" s="207" t="s">
        <v>2286</v>
      </c>
      <c r="F15" s="208"/>
      <c r="G15" s="204"/>
      <c r="H15" s="208" t="s">
        <v>61</v>
      </c>
      <c r="I15" s="208" t="s">
        <v>62</v>
      </c>
      <c r="J15" s="209" t="s">
        <v>0</v>
      </c>
      <c r="K15" s="209" t="s">
        <v>65</v>
      </c>
      <c r="L15" s="209" t="s">
        <v>0</v>
      </c>
      <c r="M15" s="209" t="s">
        <v>333</v>
      </c>
      <c r="N15" s="42" t="s">
        <v>333</v>
      </c>
      <c r="O15" s="42" t="s">
        <v>0</v>
      </c>
      <c r="P15" s="42" t="s">
        <v>378</v>
      </c>
      <c r="Q15" s="42"/>
      <c r="R15" s="42"/>
      <c r="S15" s="42"/>
      <c r="T15" s="42"/>
      <c r="U15" s="43"/>
      <c r="V15" s="66"/>
      <c r="W15" s="67"/>
      <c r="X15" s="68"/>
      <c r="Y15" s="68"/>
      <c r="Z15" s="68"/>
      <c r="AA15" s="68"/>
      <c r="AB15" s="66"/>
      <c r="AC15" s="67"/>
      <c r="AD15" s="68"/>
      <c r="AE15" s="66"/>
      <c r="AF15" s="67"/>
      <c r="AG15" s="68"/>
      <c r="AH15" s="66"/>
      <c r="AI15" s="67"/>
      <c r="AJ15" s="68"/>
      <c r="AK15" s="66"/>
      <c r="AL15" s="67"/>
      <c r="AM15" s="68"/>
      <c r="AN15" s="66"/>
      <c r="AO15" s="67"/>
      <c r="AP15" s="68"/>
      <c r="AQ15" s="21" t="str">
        <f>IF(OR(EXACT(V15,W15),EXACT(AB15,AC15),EXACT(AH15,AI15),EXACT(AN15,AO15),AND(W15="X",AC15="X",AI15="X",AO15="X"),OR(W15="M",AC15="M",AI15="M",AO15="M")),"",SUM(V15,AB15,AH15,AN15))</f>
        <v/>
      </c>
      <c r="AR15" s="22" t="str">
        <f>IF(AND(AND(W15="X",AC15="X",AI15="X",AO15="X"),SUM(V15,AB15,AH15,AN15)=0,ISNUMBER(AQ15)),"",IF(OR(W15="M",AC15="M",AI15="M",AO15="M"),"M",IF(AND(W15=AC15,W15=AI15,W15=AO15,OR(W15="X",W15="W",W15="Z")),UPPER(W15),"")))</f>
        <v/>
      </c>
      <c r="AS15" s="23"/>
      <c r="AT15" s="210"/>
      <c r="BL15" s="3"/>
      <c r="BM15" s="3"/>
      <c r="BN15" s="3"/>
      <c r="BO15" s="3"/>
      <c r="BP15" s="3"/>
      <c r="BQ15" s="3"/>
      <c r="BR15" s="3"/>
      <c r="BS15" s="3"/>
      <c r="BT15" s="3"/>
      <c r="BU15" s="3"/>
      <c r="BV15" s="3"/>
      <c r="BW15" s="3"/>
      <c r="BX15" s="3"/>
      <c r="BY15" s="3"/>
      <c r="BZ15" s="3"/>
    </row>
    <row r="16" spans="1:78" ht="21" customHeight="1">
      <c r="B16" s="32"/>
      <c r="C16" s="33"/>
      <c r="D16" s="389"/>
      <c r="E16" s="211" t="s">
        <v>2287</v>
      </c>
      <c r="F16" s="208"/>
      <c r="G16" s="204"/>
      <c r="H16" s="208" t="s">
        <v>0</v>
      </c>
      <c r="I16" s="208" t="s">
        <v>62</v>
      </c>
      <c r="J16" s="209" t="s">
        <v>0</v>
      </c>
      <c r="K16" s="209" t="s">
        <v>65</v>
      </c>
      <c r="L16" s="209" t="s">
        <v>0</v>
      </c>
      <c r="M16" s="209" t="s">
        <v>333</v>
      </c>
      <c r="N16" s="42" t="s">
        <v>333</v>
      </c>
      <c r="O16" s="42" t="s">
        <v>0</v>
      </c>
      <c r="P16" s="42" t="s">
        <v>378</v>
      </c>
      <c r="Q16" s="42"/>
      <c r="R16" s="42"/>
      <c r="S16" s="42"/>
      <c r="T16" s="42"/>
      <c r="U16" s="43"/>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1" t="str">
        <f>IF(OR(AND(AB14="",AC14=""),AND(AB15="",AC15=""),AND(AC14="X",AC15="X"),OR(AC14="M",AC15="M")),"",SUM(AB14,AB15))</f>
        <v/>
      </c>
      <c r="AC16" s="22" t="str">
        <f>IF(AND(AND(AC14="X",AC15="X"),SUM(AB14,AB15)=0,ISNUMBER(AB16)),"",IF(OR(AC14="M",AC15="M"),"M",IF(AND(AC14=AC15,OR(AC14="X",AC14="W",AC14="Z")),UPPER(AC14),"")))</f>
        <v/>
      </c>
      <c r="AD16" s="23"/>
      <c r="AE16" s="21" t="str">
        <f>IF(OR(AND(AE14="",AF14=""),AND(AE15="",AF15=""),AND(AF14="X",AF15="X"),OR(AF14="M",AF15="M")),"",SUM(AE14,AE15))</f>
        <v/>
      </c>
      <c r="AF16" s="22" t="str">
        <f>IF(AND(AND(AF14="X",AF15="X"),SUM(AE14,AE15)=0,ISNUMBER(AE16)),"",IF(OR(AF14="M",AF15="M"),"M",IF(AND(AF14=AF15,OR(AF14="X",AF14="W",AF14="Z")),UPPER(AF14),"")))</f>
        <v/>
      </c>
      <c r="AG16" s="23"/>
      <c r="AH16" s="21" t="str">
        <f>IF(OR(AND(AH14="",AI14=""),AND(AH15="",AI15=""),AND(AI14="X",AI15="X"),OR(AI14="M",AI15="M")),"",SUM(AH14,AH15))</f>
        <v/>
      </c>
      <c r="AI16" s="22" t="str">
        <f>IF(AND(AND(AI14="X",AI15="X"),SUM(AH14,AH15)=0,ISNUMBER(AH16)),"",IF(OR(AI14="M",AI15="M"),"M",IF(AND(AI14=AI15,OR(AI14="X",AI14="W",AI14="Z")),UPPER(AI14),"")))</f>
        <v/>
      </c>
      <c r="AJ16" s="23"/>
      <c r="AK16" s="21" t="str">
        <f>IF(OR(AND(AK14="",AL14=""),AND(AK15="",AL15=""),AND(AL14="X",AL15="X"),OR(AL14="M",AL15="M")),"",SUM(AK14,AK15))</f>
        <v/>
      </c>
      <c r="AL16" s="22" t="str">
        <f>IF(AND(AND(AL14="X",AL15="X"),SUM(AK14,AK15)=0,ISNUMBER(AK16)),"",IF(OR(AL14="M",AL15="M"),"M",IF(AND(AL14=AL15,OR(AL14="X",AL14="W",AL14="Z")),UPPER(AL14),"")))</f>
        <v/>
      </c>
      <c r="AM16" s="23"/>
      <c r="AN16" s="21" t="str">
        <f>IF(OR(AND(AN14="",AO14=""),AND(AN15="",AO15=""),AND(AO14="X",AO15="X"),OR(AO14="M",AO15="M")),"",SUM(AN14,AN15))</f>
        <v/>
      </c>
      <c r="AO16" s="22" t="str">
        <f>IF(AND(AND(AO14="X",AO15="X"),SUM(AN14,AN15)=0,ISNUMBER(AN16)),"",IF(OR(AO14="M",AO15="M"),"M",IF(AND(AO14=AO15,OR(AO14="X",AO14="W",AO14="Z")),UPPER(AO14),"")))</f>
        <v/>
      </c>
      <c r="AP16" s="23"/>
      <c r="AQ16" s="21" t="str">
        <f>IF(OR(AND(AQ14="",AR14=""),AND(AQ15="",AR15=""),AND(AR14="X",AR15="X"),OR(AR14="M",AR15="M")),"",SUM(AQ14,AQ15))</f>
        <v/>
      </c>
      <c r="AR16" s="22" t="str">
        <f>IF(AND(AND(AR14="X",AR15="X"),SUM(AQ14,AQ15)=0,ISNUMBER(AQ16)),"",IF(OR(AR14="M",AR15="M"),"M",IF(AND(AR14=AR15,OR(AR14="X",AR14="W",AR14="Z")),UPPER(AR14),"")))</f>
        <v/>
      </c>
      <c r="AS16" s="23"/>
      <c r="AT16" s="210"/>
      <c r="BL16" s="3"/>
      <c r="BM16" s="3"/>
      <c r="BN16" s="3"/>
      <c r="BO16" s="3"/>
      <c r="BP16" s="3"/>
      <c r="BQ16" s="3"/>
      <c r="BR16" s="3"/>
      <c r="BS16" s="3"/>
      <c r="BT16" s="3"/>
      <c r="BU16" s="3"/>
      <c r="BV16" s="3"/>
      <c r="BW16" s="3"/>
      <c r="BX16" s="3"/>
      <c r="BY16" s="3"/>
      <c r="BZ16" s="3"/>
    </row>
    <row r="17" spans="2:78" ht="21" customHeight="1">
      <c r="B17" s="32"/>
      <c r="C17" s="33"/>
      <c r="D17" s="387" t="s">
        <v>2288</v>
      </c>
      <c r="E17" s="207" t="s">
        <v>2285</v>
      </c>
      <c r="F17" s="208"/>
      <c r="G17" s="204"/>
      <c r="H17" s="208" t="s">
        <v>60</v>
      </c>
      <c r="I17" s="208" t="s">
        <v>63</v>
      </c>
      <c r="J17" s="209" t="s">
        <v>0</v>
      </c>
      <c r="K17" s="209" t="s">
        <v>65</v>
      </c>
      <c r="L17" s="209" t="s">
        <v>0</v>
      </c>
      <c r="M17" s="209" t="s">
        <v>333</v>
      </c>
      <c r="N17" s="42" t="s">
        <v>333</v>
      </c>
      <c r="O17" s="42" t="s">
        <v>0</v>
      </c>
      <c r="P17" s="42" t="s">
        <v>378</v>
      </c>
      <c r="Q17" s="42"/>
      <c r="R17" s="42"/>
      <c r="S17" s="42"/>
      <c r="T17" s="42"/>
      <c r="U17" s="43"/>
      <c r="V17" s="66"/>
      <c r="W17" s="67"/>
      <c r="X17" s="68"/>
      <c r="Y17" s="68"/>
      <c r="Z17" s="68"/>
      <c r="AA17" s="68"/>
      <c r="AB17" s="66"/>
      <c r="AC17" s="67"/>
      <c r="AD17" s="68"/>
      <c r="AE17" s="66"/>
      <c r="AF17" s="67"/>
      <c r="AG17" s="68"/>
      <c r="AH17" s="66"/>
      <c r="AI17" s="67"/>
      <c r="AJ17" s="68"/>
      <c r="AK17" s="66"/>
      <c r="AL17" s="67"/>
      <c r="AM17" s="68"/>
      <c r="AN17" s="66"/>
      <c r="AO17" s="67"/>
      <c r="AP17" s="68"/>
      <c r="AQ17" s="21" t="str">
        <f>IF(OR(EXACT(V17,W17),EXACT(AB17,AC17),EXACT(AH17,AI17),EXACT(AN17,AO17),AND(W17="X",AC17="X",AI17="X",AO17="X"),OR(W17="M",AC17="M",AI17="M",AO17="M")),"",SUM(V17,AB17,AH17,AN17))</f>
        <v/>
      </c>
      <c r="AR17" s="22" t="str">
        <f>IF(AND(AND(W17="X",AC17="X",AI17="X",AO17="X"),SUM(V17,AB17,AH17,AN17)=0,ISNUMBER(AQ17)),"",IF(OR(W17="M",AC17="M",AI17="M",AO17="M"),"M",IF(AND(W17=AC17,W17=AI17,W17=AO17,OR(W17="X",W17="W",W17="Z")),UPPER(W17),"")))</f>
        <v/>
      </c>
      <c r="AS17" s="23"/>
      <c r="AT17" s="210"/>
      <c r="BL17" s="3"/>
      <c r="BM17" s="3"/>
      <c r="BN17" s="3"/>
      <c r="BO17" s="3"/>
      <c r="BP17" s="3"/>
      <c r="BQ17" s="3"/>
      <c r="BR17" s="3"/>
      <c r="BS17" s="3"/>
      <c r="BT17" s="3"/>
      <c r="BU17" s="3"/>
      <c r="BV17" s="3"/>
      <c r="BW17" s="3"/>
      <c r="BX17" s="3"/>
      <c r="BY17" s="3"/>
      <c r="BZ17" s="3"/>
    </row>
    <row r="18" spans="2:78" ht="21" customHeight="1">
      <c r="B18" s="32"/>
      <c r="C18" s="33"/>
      <c r="D18" s="388"/>
      <c r="E18" s="207" t="s">
        <v>2286</v>
      </c>
      <c r="F18" s="208"/>
      <c r="G18" s="204"/>
      <c r="H18" s="208" t="s">
        <v>61</v>
      </c>
      <c r="I18" s="208" t="s">
        <v>63</v>
      </c>
      <c r="J18" s="209" t="s">
        <v>0</v>
      </c>
      <c r="K18" s="209" t="s">
        <v>65</v>
      </c>
      <c r="L18" s="209" t="s">
        <v>0</v>
      </c>
      <c r="M18" s="209" t="s">
        <v>333</v>
      </c>
      <c r="N18" s="42" t="s">
        <v>333</v>
      </c>
      <c r="O18" s="42" t="s">
        <v>0</v>
      </c>
      <c r="P18" s="42" t="s">
        <v>378</v>
      </c>
      <c r="Q18" s="42"/>
      <c r="R18" s="42"/>
      <c r="S18" s="42"/>
      <c r="T18" s="42"/>
      <c r="U18" s="43"/>
      <c r="V18" s="66"/>
      <c r="W18" s="67"/>
      <c r="X18" s="68"/>
      <c r="Y18" s="68"/>
      <c r="Z18" s="68"/>
      <c r="AA18" s="68"/>
      <c r="AB18" s="66"/>
      <c r="AC18" s="67"/>
      <c r="AD18" s="68"/>
      <c r="AE18" s="66"/>
      <c r="AF18" s="67"/>
      <c r="AG18" s="68"/>
      <c r="AH18" s="66"/>
      <c r="AI18" s="67"/>
      <c r="AJ18" s="68"/>
      <c r="AK18" s="66"/>
      <c r="AL18" s="67"/>
      <c r="AM18" s="68"/>
      <c r="AN18" s="66"/>
      <c r="AO18" s="67"/>
      <c r="AP18" s="68"/>
      <c r="AQ18" s="21" t="str">
        <f>IF(OR(EXACT(V18,W18),EXACT(AB18,AC18),EXACT(AH18,AI18),EXACT(AN18,AO18),AND(W18="X",AC18="X",AI18="X",AO18="X"),OR(W18="M",AC18="M",AI18="M",AO18="M")),"",SUM(V18,AB18,AH18,AN18))</f>
        <v/>
      </c>
      <c r="AR18" s="22" t="str">
        <f>IF(AND(AND(W18="X",AC18="X",AI18="X",AO18="X"),SUM(V18,AB18,AH18,AN18)=0,ISNUMBER(AQ18)),"",IF(OR(W18="M",AC18="M",AI18="M",AO18="M"),"M",IF(AND(W18=AC18,W18=AI18,W18=AO18,OR(W18="X",W18="W",W18="Z")),UPPER(W18),"")))</f>
        <v/>
      </c>
      <c r="AS18" s="23"/>
      <c r="AT18" s="210"/>
      <c r="BL18" s="3"/>
      <c r="BM18" s="3"/>
      <c r="BN18" s="3"/>
      <c r="BO18" s="3"/>
      <c r="BP18" s="3"/>
      <c r="BQ18" s="3"/>
      <c r="BR18" s="3"/>
      <c r="BS18" s="3"/>
      <c r="BT18" s="3"/>
      <c r="BU18" s="3"/>
      <c r="BV18" s="3"/>
      <c r="BW18" s="3"/>
      <c r="BX18" s="3"/>
      <c r="BY18" s="3"/>
      <c r="BZ18" s="3"/>
    </row>
    <row r="19" spans="2:78" ht="21" customHeight="1">
      <c r="B19" s="32"/>
      <c r="C19" s="33"/>
      <c r="D19" s="389"/>
      <c r="E19" s="211" t="s">
        <v>2287</v>
      </c>
      <c r="F19" s="208"/>
      <c r="G19" s="204"/>
      <c r="H19" s="208" t="s">
        <v>0</v>
      </c>
      <c r="I19" s="208" t="s">
        <v>63</v>
      </c>
      <c r="J19" s="209" t="s">
        <v>0</v>
      </c>
      <c r="K19" s="209" t="s">
        <v>65</v>
      </c>
      <c r="L19" s="209" t="s">
        <v>0</v>
      </c>
      <c r="M19" s="209" t="s">
        <v>333</v>
      </c>
      <c r="N19" s="42" t="s">
        <v>333</v>
      </c>
      <c r="O19" s="42" t="s">
        <v>0</v>
      </c>
      <c r="P19" s="42" t="s">
        <v>378</v>
      </c>
      <c r="Q19" s="42"/>
      <c r="R19" s="42"/>
      <c r="S19" s="42"/>
      <c r="T19" s="42"/>
      <c r="U19" s="43"/>
      <c r="V19" s="21" t="str">
        <f>IF(OR(AND(V17="",W17=""),AND(V18="",W18=""),AND(W17="X",W18="X"),OR(W17="M",W18="M")),"",SUM(V17,V18))</f>
        <v/>
      </c>
      <c r="W19" s="22" t="str">
        <f>IF(AND(AND(W17="X",W18="X"),SUM(V17,V18)=0,ISNUMBER(V19)),"",IF(OR(W17="M",W18="M"),"M",IF(AND(W17=W18,OR(W17="X",W17="W",W17="Z")),UPPER(W17),"")))</f>
        <v/>
      </c>
      <c r="X19" s="23"/>
      <c r="Y19" s="21" t="str">
        <f>IF(OR(AND(Y17="",Z17=""),AND(Y18="",Z18=""),AND(Z17="X",Z18="X"),OR(Z17="M",Z18="M")),"",SUM(Y17,Y18))</f>
        <v/>
      </c>
      <c r="Z19" s="22" t="str">
        <f>IF(AND(AND(Z17="X",Z18="X"),SUM(Y17,Y18)=0,ISNUMBER(Y19)),"",IF(OR(Z17="M",Z18="M"),"M",IF(AND(Z17=Z18,OR(Z17="X",Z17="W",Z17="Z")),UPPER(Z17),"")))</f>
        <v/>
      </c>
      <c r="AA19" s="23"/>
      <c r="AB19" s="21" t="str">
        <f>IF(OR(AND(AB17="",AC17=""),AND(AB18="",AC18=""),AND(AC17="X",AC18="X"),OR(AC17="M",AC18="M")),"",SUM(AB17,AB18))</f>
        <v/>
      </c>
      <c r="AC19" s="22" t="str">
        <f>IF(AND(AND(AC17="X",AC18="X"),SUM(AB17,AB18)=0,ISNUMBER(AB19)),"",IF(OR(AC17="M",AC18="M"),"M",IF(AND(AC17=AC18,OR(AC17="X",AC17="W",AC17="Z")),UPPER(AC17),"")))</f>
        <v/>
      </c>
      <c r="AD19" s="23"/>
      <c r="AE19" s="21" t="str">
        <f>IF(OR(AND(AE17="",AF17=""),AND(AE18="",AF18=""),AND(AF17="X",AF18="X"),OR(AF17="M",AF18="M")),"",SUM(AE17,AE18))</f>
        <v/>
      </c>
      <c r="AF19" s="22" t="str">
        <f>IF(AND(AND(AF17="X",AF18="X"),SUM(AE17,AE18)=0,ISNUMBER(AE19)),"",IF(OR(AF17="M",AF18="M"),"M",IF(AND(AF17=AF18,OR(AF17="X",AF17="W",AF17="Z")),UPPER(AF17),"")))</f>
        <v/>
      </c>
      <c r="AG19" s="23"/>
      <c r="AH19" s="21" t="str">
        <f>IF(OR(AND(AH17="",AI17=""),AND(AH18="",AI18=""),AND(AI17="X",AI18="X"),OR(AI17="M",AI18="M")),"",SUM(AH17,AH18))</f>
        <v/>
      </c>
      <c r="AI19" s="22" t="str">
        <f>IF(AND(AND(AI17="X",AI18="X"),SUM(AH17,AH18)=0,ISNUMBER(AH19)),"",IF(OR(AI17="M",AI18="M"),"M",IF(AND(AI17=AI18,OR(AI17="X",AI17="W",AI17="Z")),UPPER(AI17),"")))</f>
        <v/>
      </c>
      <c r="AJ19" s="23"/>
      <c r="AK19" s="21" t="str">
        <f>IF(OR(AND(AK17="",AL17=""),AND(AK18="",AL18=""),AND(AL17="X",AL18="X"),OR(AL17="M",AL18="M")),"",SUM(AK17,AK18))</f>
        <v/>
      </c>
      <c r="AL19" s="22" t="str">
        <f>IF(AND(AND(AL17="X",AL18="X"),SUM(AK17,AK18)=0,ISNUMBER(AK19)),"",IF(OR(AL17="M",AL18="M"),"M",IF(AND(AL17=AL18,OR(AL17="X",AL17="W",AL17="Z")),UPPER(AL17),"")))</f>
        <v/>
      </c>
      <c r="AM19" s="23"/>
      <c r="AN19" s="21" t="str">
        <f>IF(OR(AND(AN17="",AO17=""),AND(AN18="",AO18=""),AND(AO17="X",AO18="X"),OR(AO17="M",AO18="M")),"",SUM(AN17,AN18))</f>
        <v/>
      </c>
      <c r="AO19" s="22" t="str">
        <f>IF(AND(AND(AO17="X",AO18="X"),SUM(AN17,AN18)=0,ISNUMBER(AN19)),"",IF(OR(AO17="M",AO18="M"),"M",IF(AND(AO17=AO18,OR(AO17="X",AO17="W",AO17="Z")),UPPER(AO17),"")))</f>
        <v/>
      </c>
      <c r="AP19" s="23"/>
      <c r="AQ19" s="21" t="str">
        <f>IF(OR(AND(AQ17="",AR17=""),AND(AQ18="",AR18=""),AND(AR17="X",AR18="X"),OR(AR17="M",AR18="M")),"",SUM(AQ17,AQ18))</f>
        <v/>
      </c>
      <c r="AR19" s="22" t="str">
        <f>IF(AND(AND(AR17="X",AR18="X"),SUM(AQ17,AQ18)=0,ISNUMBER(AQ19)),"",IF(OR(AR17="M",AR18="M"),"M",IF(AND(AR17=AR18,OR(AR17="X",AR17="W",AR17="Z")),UPPER(AR17),"")))</f>
        <v/>
      </c>
      <c r="AS19" s="23"/>
      <c r="AT19" s="210"/>
      <c r="BL19" s="3"/>
      <c r="BM19" s="3"/>
      <c r="BN19" s="3"/>
      <c r="BO19" s="3"/>
      <c r="BP19" s="3"/>
      <c r="BQ19" s="3"/>
      <c r="BR19" s="3"/>
      <c r="BS19" s="3"/>
      <c r="BT19" s="3"/>
      <c r="BU19" s="3"/>
      <c r="BV19" s="3"/>
      <c r="BW19" s="3"/>
      <c r="BX19" s="3"/>
      <c r="BY19" s="3"/>
      <c r="BZ19" s="3"/>
    </row>
    <row r="20" spans="2:78" ht="21" customHeight="1">
      <c r="B20" s="32"/>
      <c r="C20" s="33"/>
      <c r="D20" s="407" t="s">
        <v>2289</v>
      </c>
      <c r="E20" s="211" t="s">
        <v>2285</v>
      </c>
      <c r="F20" s="208"/>
      <c r="G20" s="204"/>
      <c r="H20" s="208" t="s">
        <v>60</v>
      </c>
      <c r="I20" s="208" t="s">
        <v>64</v>
      </c>
      <c r="J20" s="209" t="s">
        <v>0</v>
      </c>
      <c r="K20" s="209" t="s">
        <v>65</v>
      </c>
      <c r="L20" s="209" t="s">
        <v>0</v>
      </c>
      <c r="M20" s="209" t="s">
        <v>333</v>
      </c>
      <c r="N20" s="42" t="s">
        <v>333</v>
      </c>
      <c r="O20" s="42" t="s">
        <v>0</v>
      </c>
      <c r="P20" s="42" t="s">
        <v>378</v>
      </c>
      <c r="Q20" s="42"/>
      <c r="R20" s="42"/>
      <c r="S20" s="42"/>
      <c r="T20" s="42"/>
      <c r="U20" s="43"/>
      <c r="V20" s="21" t="str">
        <f>IF(OR(AND(V14="",W14=""),AND(V17="",W17=""),AND(W14="X",W17="X"),OR(W14="M",W17="M")),"",SUM(V14,V17))</f>
        <v/>
      </c>
      <c r="W20" s="22" t="str">
        <f>IF(AND(AND(W14="X",W17="X"),SUM(V14,V17)=0,ISNUMBER(V20)),"",IF(OR(W14="M",W17="M"),"M",IF(AND(W14=W17,OR(W14="X",W14="W",W14="Z")),UPPER(W14),"")))</f>
        <v/>
      </c>
      <c r="X20" s="23"/>
      <c r="Y20" s="21" t="str">
        <f>IF(OR(AND(Y14="",Z14=""),AND(Y17="",Z17=""),AND(Z14="X",Z17="X"),OR(Z14="M",Z17="M")),"",SUM(Y14,Y17))</f>
        <v/>
      </c>
      <c r="Z20" s="22" t="str">
        <f>IF(AND(AND(Z14="X",Z17="X"),SUM(Y14,Y17)=0,ISNUMBER(Y20)),"",IF(OR(Z14="M",Z17="M"),"M",IF(AND(Z14=Z17,OR(Z14="X",Z14="W",Z14="Z")),UPPER(Z14),"")))</f>
        <v/>
      </c>
      <c r="AA20" s="23"/>
      <c r="AB20" s="21" t="str">
        <f>IF(OR(AND(AB14="",AC14=""),AND(AB17="",AC17=""),AND(AC14="X",AC17="X"),OR(AC14="M",AC17="M")),"",SUM(AB14,AB17))</f>
        <v/>
      </c>
      <c r="AC20" s="22" t="str">
        <f>IF(AND(AND(AC14="X",AC17="X"),SUM(AB14,AB17)=0,ISNUMBER(AB20)),"",IF(OR(AC14="M",AC17="M"),"M",IF(AND(AC14=AC17,OR(AC14="X",AC14="W",AC14="Z")),UPPER(AC14),"")))</f>
        <v/>
      </c>
      <c r="AD20" s="23"/>
      <c r="AE20" s="21" t="str">
        <f>IF(OR(AND(AE14="",AF14=""),AND(AE17="",AF17=""),AND(AF14="X",AF17="X"),OR(AF14="M",AF17="M")),"",SUM(AE14,AE17))</f>
        <v/>
      </c>
      <c r="AF20" s="22" t="str">
        <f>IF(AND(AND(AF14="X",AF17="X"),SUM(AE14,AE17)=0,ISNUMBER(AE20)),"",IF(OR(AF14="M",AF17="M"),"M",IF(AND(AF14=AF17,OR(AF14="X",AF14="W",AF14="Z")),UPPER(AF14),"")))</f>
        <v/>
      </c>
      <c r="AG20" s="23"/>
      <c r="AH20" s="21" t="str">
        <f>IF(OR(AND(AH14="",AI14=""),AND(AH17="",AI17=""),AND(AI14="X",AI17="X"),OR(AI14="M",AI17="M")),"",SUM(AH14,AH17))</f>
        <v/>
      </c>
      <c r="AI20" s="22" t="str">
        <f>IF(AND(AND(AI14="X",AI17="X"),SUM(AH14,AH17)=0,ISNUMBER(AH20)),"",IF(OR(AI14="M",AI17="M"),"M",IF(AND(AI14=AI17,OR(AI14="X",AI14="W",AI14="Z")),UPPER(AI14),"")))</f>
        <v/>
      </c>
      <c r="AJ20" s="23"/>
      <c r="AK20" s="21" t="str">
        <f>IF(OR(AND(AK14="",AL14=""),AND(AK17="",AL17=""),AND(AL14="X",AL17="X"),OR(AL14="M",AL17="M")),"",SUM(AK14,AK17))</f>
        <v/>
      </c>
      <c r="AL20" s="22" t="str">
        <f>IF(AND(AND(AL14="X",AL17="X"),SUM(AK14,AK17)=0,ISNUMBER(AK20)),"",IF(OR(AL14="M",AL17="M"),"M",IF(AND(AL14=AL17,OR(AL14="X",AL14="W",AL14="Z")),UPPER(AL14),"")))</f>
        <v/>
      </c>
      <c r="AM20" s="23"/>
      <c r="AN20" s="21" t="str">
        <f>IF(OR(AND(AN14="",AO14=""),AND(AN17="",AO17=""),AND(AO14="X",AO17="X"),OR(AO14="M",AO17="M")),"",SUM(AN14,AN17))</f>
        <v/>
      </c>
      <c r="AO20" s="22" t="str">
        <f>IF(AND(AND(AO14="X",AO17="X"),SUM(AN14,AN17)=0,ISNUMBER(AN20)),"",IF(OR(AO14="M",AO17="M"),"M",IF(AND(AO14=AO17,OR(AO14="X",AO14="W",AO14="Z")),UPPER(AO14),"")))</f>
        <v/>
      </c>
      <c r="AP20" s="23"/>
      <c r="AQ20" s="21" t="str">
        <f>IF(OR(AND(AQ14="",AR14=""),AND(AQ17="",AR17=""),AND(AR14="X",AR17="X"),OR(AR14="M",AR17="M")),"",SUM(AQ14,AQ17))</f>
        <v/>
      </c>
      <c r="AR20" s="22" t="str">
        <f>IF(AND(AND(AR14="X",AR17="X"),SUM(AQ14,AQ17)=0,ISNUMBER(AQ20)),"",IF(OR(AR14="M",AR17="M"),"M",IF(AND(AR14=AR17,OR(AR14="X",AR14="W",AR14="Z")),UPPER(AR14),"")))</f>
        <v/>
      </c>
      <c r="AS20" s="23"/>
      <c r="AT20" s="210"/>
      <c r="BL20" s="3"/>
      <c r="BM20" s="3"/>
      <c r="BN20" s="3"/>
      <c r="BO20" s="3"/>
      <c r="BP20" s="3"/>
      <c r="BQ20" s="3"/>
      <c r="BR20" s="3"/>
      <c r="BS20" s="3"/>
      <c r="BT20" s="3"/>
      <c r="BU20" s="3"/>
      <c r="BV20" s="3"/>
      <c r="BW20" s="3"/>
      <c r="BX20" s="3"/>
      <c r="BY20" s="3"/>
      <c r="BZ20" s="3"/>
    </row>
    <row r="21" spans="2:78" ht="21" customHeight="1">
      <c r="B21" s="32"/>
      <c r="C21" s="33"/>
      <c r="D21" s="408"/>
      <c r="E21" s="211" t="s">
        <v>2286</v>
      </c>
      <c r="F21" s="208"/>
      <c r="G21" s="204"/>
      <c r="H21" s="208" t="s">
        <v>61</v>
      </c>
      <c r="I21" s="208" t="s">
        <v>64</v>
      </c>
      <c r="J21" s="209" t="s">
        <v>0</v>
      </c>
      <c r="K21" s="209" t="s">
        <v>65</v>
      </c>
      <c r="L21" s="209" t="s">
        <v>0</v>
      </c>
      <c r="M21" s="209" t="s">
        <v>333</v>
      </c>
      <c r="N21" s="42" t="s">
        <v>333</v>
      </c>
      <c r="O21" s="42" t="s">
        <v>0</v>
      </c>
      <c r="P21" s="42" t="s">
        <v>378</v>
      </c>
      <c r="Q21" s="42"/>
      <c r="R21" s="42"/>
      <c r="S21" s="42"/>
      <c r="T21" s="42"/>
      <c r="U21" s="43"/>
      <c r="V21" s="21" t="str">
        <f>IF(OR(AND(V15="",W15=""),AND(V18="",W18=""),AND(W15="X",W18="X"),OR(W15="M",W18="M")),"",SUM(V15,V18))</f>
        <v/>
      </c>
      <c r="W21" s="22" t="str">
        <f>IF(AND(AND(W15="X",W18="X"),SUM(V15,V18)=0,ISNUMBER(V21)),"",IF(OR(W15="M",W18="M"),"M",IF(AND(W15=W18,OR(W15="X",W15="W",W15="Z")),UPPER(W15),"")))</f>
        <v/>
      </c>
      <c r="X21" s="23"/>
      <c r="Y21" s="21" t="str">
        <f>IF(OR(AND(Y15="",Z15=""),AND(Y18="",Z18=""),AND(Z15="X",Z18="X"),OR(Z15="M",Z18="M")),"",SUM(Y15,Y18))</f>
        <v/>
      </c>
      <c r="Z21" s="22" t="str">
        <f>IF(AND(AND(Z15="X",Z18="X"),SUM(Y15,Y18)=0,ISNUMBER(Y21)),"",IF(OR(Z15="M",Z18="M"),"M",IF(AND(Z15=Z18,OR(Z15="X",Z15="W",Z15="Z")),UPPER(Z15),"")))</f>
        <v/>
      </c>
      <c r="AA21" s="23"/>
      <c r="AB21" s="21" t="str">
        <f>IF(OR(AND(AB15="",AC15=""),AND(AB18="",AC18=""),AND(AC15="X",AC18="X"),OR(AC15="M",AC18="M")),"",SUM(AB15,AB18))</f>
        <v/>
      </c>
      <c r="AC21" s="22" t="str">
        <f>IF(AND(AND(AC15="X",AC18="X"),SUM(AB15,AB18)=0,ISNUMBER(AB21)),"",IF(OR(AC15="M",AC18="M"),"M",IF(AND(AC15=AC18,OR(AC15="X",AC15="W",AC15="Z")),UPPER(AC15),"")))</f>
        <v/>
      </c>
      <c r="AD21" s="23"/>
      <c r="AE21" s="21" t="str">
        <f>IF(OR(AND(AE15="",AF15=""),AND(AE18="",AF18=""),AND(AF15="X",AF18="X"),OR(AF15="M",AF18="M")),"",SUM(AE15,AE18))</f>
        <v/>
      </c>
      <c r="AF21" s="22" t="str">
        <f>IF(AND(AND(AF15="X",AF18="X"),SUM(AE15,AE18)=0,ISNUMBER(AE21)),"",IF(OR(AF15="M",AF18="M"),"M",IF(AND(AF15=AF18,OR(AF15="X",AF15="W",AF15="Z")),UPPER(AF15),"")))</f>
        <v/>
      </c>
      <c r="AG21" s="23"/>
      <c r="AH21" s="21" t="str">
        <f>IF(OR(AND(AH15="",AI15=""),AND(AH18="",AI18=""),AND(AI15="X",AI18="X"),OR(AI15="M",AI18="M")),"",SUM(AH15,AH18))</f>
        <v/>
      </c>
      <c r="AI21" s="22" t="str">
        <f>IF(AND(AND(AI15="X",AI18="X"),SUM(AH15,AH18)=0,ISNUMBER(AH21)),"",IF(OR(AI15="M",AI18="M"),"M",IF(AND(AI15=AI18,OR(AI15="X",AI15="W",AI15="Z")),UPPER(AI15),"")))</f>
        <v/>
      </c>
      <c r="AJ21" s="23"/>
      <c r="AK21" s="21" t="str">
        <f>IF(OR(AND(AK15="",AL15=""),AND(AK18="",AL18=""),AND(AL15="X",AL18="X"),OR(AL15="M",AL18="M")),"",SUM(AK15,AK18))</f>
        <v/>
      </c>
      <c r="AL21" s="22" t="str">
        <f>IF(AND(AND(AL15="X",AL18="X"),SUM(AK15,AK18)=0,ISNUMBER(AK21)),"",IF(OR(AL15="M",AL18="M"),"M",IF(AND(AL15=AL18,OR(AL15="X",AL15="W",AL15="Z")),UPPER(AL15),"")))</f>
        <v/>
      </c>
      <c r="AM21" s="23"/>
      <c r="AN21" s="21" t="str">
        <f>IF(OR(AND(AN15="",AO15=""),AND(AN18="",AO18=""),AND(AO15="X",AO18="X"),OR(AO15="M",AO18="M")),"",SUM(AN15,AN18))</f>
        <v/>
      </c>
      <c r="AO21" s="22" t="str">
        <f>IF(AND(AND(AO15="X",AO18="X"),SUM(AN15,AN18)=0,ISNUMBER(AN21)),"",IF(OR(AO15="M",AO18="M"),"M",IF(AND(AO15=AO18,OR(AO15="X",AO15="W",AO15="Z")),UPPER(AO15),"")))</f>
        <v/>
      </c>
      <c r="AP21" s="23"/>
      <c r="AQ21" s="21" t="str">
        <f>IF(OR(AND(AQ15="",AR15=""),AND(AQ18="",AR18=""),AND(AR15="X",AR18="X"),OR(AR15="M",AR18="M")),"",SUM(AQ15,AQ18))</f>
        <v/>
      </c>
      <c r="AR21" s="22" t="str">
        <f>IF(AND(AND(AR15="X",AR18="X"),SUM(AQ15,AQ18)=0,ISNUMBER(AQ21)),"",IF(OR(AR15="M",AR18="M"),"M",IF(AND(AR15=AR18,OR(AR15="X",AR15="W",AR15="Z")),UPPER(AR15),"")))</f>
        <v/>
      </c>
      <c r="AS21" s="23"/>
      <c r="AT21" s="210"/>
      <c r="BL21" s="3"/>
      <c r="BM21" s="3"/>
      <c r="BN21" s="3"/>
      <c r="BO21" s="3"/>
      <c r="BP21" s="3"/>
      <c r="BQ21" s="3"/>
      <c r="BR21" s="3"/>
      <c r="BS21" s="3"/>
      <c r="BT21" s="3"/>
      <c r="BU21" s="3"/>
      <c r="BV21" s="3"/>
      <c r="BW21" s="3"/>
      <c r="BX21" s="3"/>
      <c r="BY21" s="3"/>
      <c r="BZ21" s="3"/>
    </row>
    <row r="22" spans="2:78" ht="21" customHeight="1">
      <c r="B22" s="32"/>
      <c r="C22" s="33"/>
      <c r="D22" s="409"/>
      <c r="E22" s="211" t="s">
        <v>2287</v>
      </c>
      <c r="F22" s="208"/>
      <c r="G22" s="204"/>
      <c r="H22" s="208" t="s">
        <v>0</v>
      </c>
      <c r="I22" s="208" t="s">
        <v>64</v>
      </c>
      <c r="J22" s="209" t="s">
        <v>0</v>
      </c>
      <c r="K22" s="209" t="s">
        <v>65</v>
      </c>
      <c r="L22" s="209" t="s">
        <v>0</v>
      </c>
      <c r="M22" s="209" t="s">
        <v>333</v>
      </c>
      <c r="N22" s="42" t="s">
        <v>333</v>
      </c>
      <c r="O22" s="42" t="s">
        <v>0</v>
      </c>
      <c r="P22" s="42" t="s">
        <v>378</v>
      </c>
      <c r="Q22" s="42"/>
      <c r="R22" s="42"/>
      <c r="S22" s="42"/>
      <c r="T22" s="42"/>
      <c r="U22" s="43"/>
      <c r="V22" s="21" t="str">
        <f>IF(OR(AND(V16="",W16=""),AND(V19="",W19=""),AND(W16="X",W19="X"),OR(W16="M",W19="M")),"",SUM(V16,V19))</f>
        <v/>
      </c>
      <c r="W22" s="22" t="str">
        <f>IF(AND(AND(W16="X",W19="X"),SUM(V16,V19)=0,ISNUMBER(V22)),"",IF(OR(W16="M",W19="M"),"M",IF(AND(W16=W19,OR(W16="X",W16="W",W16="Z")),UPPER(W16),"")))</f>
        <v/>
      </c>
      <c r="X22" s="23"/>
      <c r="Y22" s="21" t="str">
        <f>IF(OR(AND(Y16="",Z16=""),AND(Y19="",Z19=""),AND(Z16="X",Z19="X"),OR(Z16="M",Z19="M")),"",SUM(Y16,Y19))</f>
        <v/>
      </c>
      <c r="Z22" s="22" t="str">
        <f>IF(AND(AND(Z16="X",Z19="X"),SUM(Y16,Y19)=0,ISNUMBER(Y22)),"",IF(OR(Z16="M",Z19="M"),"M",IF(AND(Z16=Z19,OR(Z16="X",Z16="W",Z16="Z")),UPPER(Z16),"")))</f>
        <v/>
      </c>
      <c r="AA22" s="23"/>
      <c r="AB22" s="21" t="str">
        <f>IF(OR(AND(AB16="",AC16=""),AND(AB19="",AC19=""),AND(AC16="X",AC19="X"),OR(AC16="M",AC19="M")),"",SUM(AB16,AB19))</f>
        <v/>
      </c>
      <c r="AC22" s="22" t="str">
        <f>IF(AND(AND(AC16="X",AC19="X"),SUM(AB16,AB19)=0,ISNUMBER(AB22)),"",IF(OR(AC16="M",AC19="M"),"M",IF(AND(AC16=AC19,OR(AC16="X",AC16="W",AC16="Z")),UPPER(AC16),"")))</f>
        <v/>
      </c>
      <c r="AD22" s="23"/>
      <c r="AE22" s="21" t="str">
        <f>IF(OR(AND(AE16="",AF16=""),AND(AE19="",AF19=""),AND(AF16="X",AF19="X"),OR(AF16="M",AF19="M")),"",SUM(AE16,AE19))</f>
        <v/>
      </c>
      <c r="AF22" s="22" t="str">
        <f>IF(AND(AND(AF16="X",AF19="X"),SUM(AE16,AE19)=0,ISNUMBER(AE22)),"",IF(OR(AF16="M",AF19="M"),"M",IF(AND(AF16=AF19,OR(AF16="X",AF16="W",AF16="Z")),UPPER(AF16),"")))</f>
        <v/>
      </c>
      <c r="AG22" s="23"/>
      <c r="AH22" s="21" t="str">
        <f>IF(OR(AND(AH16="",AI16=""),AND(AH19="",AI19=""),AND(AI16="X",AI19="X"),OR(AI16="M",AI19="M")),"",SUM(AH16,AH19))</f>
        <v/>
      </c>
      <c r="AI22" s="22" t="str">
        <f>IF(AND(AND(AI16="X",AI19="X"),SUM(AH16,AH19)=0,ISNUMBER(AH22)),"",IF(OR(AI16="M",AI19="M"),"M",IF(AND(AI16=AI19,OR(AI16="X",AI16="W",AI16="Z")),UPPER(AI16),"")))</f>
        <v/>
      </c>
      <c r="AJ22" s="23"/>
      <c r="AK22" s="21" t="str">
        <f>IF(OR(AND(AK16="",AL16=""),AND(AK19="",AL19=""),AND(AL16="X",AL19="X"),OR(AL16="M",AL19="M")),"",SUM(AK16,AK19))</f>
        <v/>
      </c>
      <c r="AL22" s="22" t="str">
        <f>IF(AND(AND(AL16="X",AL19="X"),SUM(AK16,AK19)=0,ISNUMBER(AK22)),"",IF(OR(AL16="M",AL19="M"),"M",IF(AND(AL16=AL19,OR(AL16="X",AL16="W",AL16="Z")),UPPER(AL16),"")))</f>
        <v/>
      </c>
      <c r="AM22" s="23"/>
      <c r="AN22" s="21" t="str">
        <f>IF(OR(AND(AN16="",AO16=""),AND(AN19="",AO19=""),AND(AO16="X",AO19="X"),OR(AO16="M",AO19="M")),"",SUM(AN16,AN19))</f>
        <v/>
      </c>
      <c r="AO22" s="22" t="str">
        <f>IF(AND(AND(AO16="X",AO19="X"),SUM(AN16,AN19)=0,ISNUMBER(AN22)),"",IF(OR(AO16="M",AO19="M"),"M",IF(AND(AO16=AO19,OR(AO16="X",AO16="W",AO16="Z")),UPPER(AO16),"")))</f>
        <v/>
      </c>
      <c r="AP22" s="23"/>
      <c r="AQ22" s="21" t="str">
        <f>IF(OR(AND(AQ16="",AR16=""),AND(AQ19="",AR19=""),AND(AR16="X",AR19="X"),OR(AR16="M",AR19="M")),"",SUM(AQ16,AQ19))</f>
        <v/>
      </c>
      <c r="AR22" s="22" t="str">
        <f>IF(AND(AND(AR16="X",AR19="X"),SUM(AQ16,AQ19)=0,ISNUMBER(AQ22)),"",IF(OR(AR16="M",AR19="M"),"M",IF(AND(AR16=AR19,OR(AR16="X",AR16="W",AR16="Z")),UPPER(AR16),"")))</f>
        <v/>
      </c>
      <c r="AS22" s="23"/>
      <c r="AT22" s="210"/>
      <c r="BL22" s="3"/>
      <c r="BM22" s="3"/>
      <c r="BN22" s="3"/>
      <c r="BO22" s="3"/>
      <c r="BP22" s="3"/>
      <c r="BQ22" s="3"/>
      <c r="BR22" s="3"/>
      <c r="BS22" s="3"/>
      <c r="BT22" s="3"/>
      <c r="BU22" s="3"/>
      <c r="BV22" s="3"/>
      <c r="BW22" s="3"/>
      <c r="BX22" s="3"/>
      <c r="BY22" s="3"/>
      <c r="BZ22" s="3"/>
    </row>
    <row r="23" spans="2:78" ht="21" customHeight="1">
      <c r="B23" s="32"/>
      <c r="C23" s="33"/>
      <c r="D23" s="404" t="s">
        <v>2290</v>
      </c>
      <c r="E23" s="404"/>
      <c r="F23" s="208"/>
      <c r="G23" s="204"/>
      <c r="H23" s="208" t="s">
        <v>0</v>
      </c>
      <c r="I23" s="208" t="s">
        <v>64</v>
      </c>
      <c r="J23" s="209" t="s">
        <v>0</v>
      </c>
      <c r="K23" s="212" t="s">
        <v>66</v>
      </c>
      <c r="L23" s="209" t="s">
        <v>0</v>
      </c>
      <c r="M23" s="209" t="s">
        <v>333</v>
      </c>
      <c r="N23" s="42" t="s">
        <v>333</v>
      </c>
      <c r="O23" s="42" t="s">
        <v>0</v>
      </c>
      <c r="P23" s="42" t="s">
        <v>378</v>
      </c>
      <c r="Q23" s="42"/>
      <c r="R23" s="42"/>
      <c r="S23" s="42"/>
      <c r="T23" s="42"/>
      <c r="U23" s="102"/>
      <c r="V23" s="66"/>
      <c r="W23" s="67"/>
      <c r="X23" s="68"/>
      <c r="Y23" s="68"/>
      <c r="Z23" s="68"/>
      <c r="AA23" s="68"/>
      <c r="AB23" s="66"/>
      <c r="AC23" s="67"/>
      <c r="AD23" s="68"/>
      <c r="AE23" s="66"/>
      <c r="AF23" s="67"/>
      <c r="AG23" s="68"/>
      <c r="AH23" s="66"/>
      <c r="AI23" s="67"/>
      <c r="AJ23" s="68"/>
      <c r="AK23" s="66"/>
      <c r="AL23" s="67"/>
      <c r="AM23" s="68"/>
      <c r="AN23" s="66"/>
      <c r="AO23" s="67"/>
      <c r="AP23" s="68"/>
      <c r="AQ23" s="21" t="str">
        <f>IF(OR(EXACT(V23,W23),EXACT(AB23,AC23),EXACT(AH23,AI23),EXACT(AN23,AO23),AND(W23="X",AC23="X",AI23="X",AO23="X"),OR(W23="M",AC23="M",AI23="M",AO23="M")),"",SUM(V23,AB23,AH23,AN23))</f>
        <v/>
      </c>
      <c r="AR23" s="22" t="str">
        <f>IF(AND(AND(W23="X",AC23="X",AI23="X",AO23="X"),SUM(V23,AB23,AH23,AN23)=0,ISNUMBER(AQ23)),"",IF(OR(W23="M",AC23="M",AI23="M",AO23="M"),"M",IF(AND(W23=AC23,W23=AI23,W23=AO23,OR(W23="X",W23="W",W23="Z")),UPPER(W23),"")))</f>
        <v/>
      </c>
      <c r="AS23" s="23"/>
      <c r="AT23" s="210"/>
      <c r="BL23" s="3"/>
      <c r="BM23" s="3"/>
      <c r="BN23" s="3"/>
      <c r="BO23" s="3"/>
      <c r="BP23" s="3"/>
      <c r="BQ23" s="3"/>
      <c r="BR23" s="3"/>
      <c r="BS23" s="3"/>
      <c r="BT23" s="3"/>
      <c r="BU23" s="3"/>
      <c r="BV23" s="3"/>
      <c r="BW23" s="3"/>
      <c r="BX23" s="3"/>
      <c r="BY23" s="3"/>
      <c r="BZ23" s="3"/>
    </row>
    <row r="24" spans="2:78" ht="15" customHeight="1">
      <c r="B24" s="32"/>
      <c r="C24" s="33"/>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row>
    <row r="25" spans="2:78" ht="15" customHeight="1">
      <c r="B25" s="32"/>
      <c r="C25" s="3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row>
    <row r="26" spans="2:78" hidden="1">
      <c r="B26" s="32"/>
    </row>
    <row r="27" spans="2:78" hidden="1">
      <c r="B27" s="32"/>
      <c r="V27" s="213">
        <f>SUMPRODUCT(--(V14:V23=0),--(V14:V23&lt;&gt;""),--(W14:W23="Z"))+SUMPRODUCT(--(V14:V23=0),--(V14:V23&lt;&gt;""),--(W14:W23=""))+SUMPRODUCT(--(V14:V23&gt;0),--(W14:W23="W"))+SUMPRODUCT(--(V14:V23&gt;0), --(V14:V23&lt;&gt;""),--(W14:W23=""))+SUMPRODUCT(--(V14:V23=""),--(W14:W23="Z"))</f>
        <v>0</v>
      </c>
      <c r="W27" s="214"/>
      <c r="X27" s="214"/>
      <c r="Y27" s="213">
        <f>SUMPRODUCT(--(Y14:Y23=0),--(Y14:Y23&lt;&gt;""),--(Z14:Z23="Z"))+SUMPRODUCT(--(Y14:Y23=0),--(Y14:Y23&lt;&gt;""),--(Z14:Z23=""))+SUMPRODUCT(--(Y14:Y23&gt;0),--(Z14:Z23="W"))+SUMPRODUCT(--(Y14:Y23&gt;0), --(Y14:Y23&lt;&gt;""),--(Z14:Z23=""))+SUMPRODUCT(--(Y14:Y23=""),--(Z14:Z23="Z"))</f>
        <v>0</v>
      </c>
      <c r="Z27" s="214"/>
      <c r="AA27" s="214"/>
      <c r="AB27" s="213">
        <f>SUMPRODUCT(--(AB14:AB23=0),--(AB14:AB23&lt;&gt;""),--(AC14:AC23="Z"))+SUMPRODUCT(--(AB14:AB23=0),--(AB14:AB23&lt;&gt;""),--(AC14:AC23=""))+SUMPRODUCT(--(AB14:AB23&gt;0),--(AC14:AC23="W"))+SUMPRODUCT(--(AB14:AB23&gt;0), --(AB14:AB23&lt;&gt;""),--(AC14:AC23=""))+SUMPRODUCT(--(AB14:AB23=""),--(AC14:AC23="Z"))</f>
        <v>0</v>
      </c>
      <c r="AC27" s="214"/>
      <c r="AD27" s="214"/>
      <c r="AE27" s="213">
        <f>SUMPRODUCT(--(AE14:AE23=0),--(AE14:AE23&lt;&gt;""),--(AF14:AF23="Z"))+SUMPRODUCT(--(AE14:AE23=0),--(AE14:AE23&lt;&gt;""),--(AF14:AF23=""))+SUMPRODUCT(--(AE14:AE23&gt;0),--(AF14:AF23="W"))+SUMPRODUCT(--(AE14:AE23&gt;0), --(AE14:AE23&lt;&gt;""),--(AF14:AF23=""))+SUMPRODUCT(--(AE14:AE23=""),--(AF14:AF23="Z"))</f>
        <v>0</v>
      </c>
      <c r="AF27" s="214"/>
      <c r="AG27" s="214"/>
      <c r="AH27" s="213">
        <f>SUMPRODUCT(--(AH14:AH23=0),--(AH14:AH23&lt;&gt;""),--(AI14:AI23="Z"))+SUMPRODUCT(--(AH14:AH23=0),--(AH14:AH23&lt;&gt;""),--(AI14:AI23=""))+SUMPRODUCT(--(AH14:AH23&gt;0),--(AI14:AI23="W"))+SUMPRODUCT(--(AH14:AH23&gt;0), --(AH14:AH23&lt;&gt;""),--(AI14:AI23=""))+SUMPRODUCT(--(AH14:AH23=""),--(AI14:AI23="Z"))</f>
        <v>0</v>
      </c>
      <c r="AI27" s="214"/>
      <c r="AJ27" s="214"/>
      <c r="AK27" s="213">
        <f>SUMPRODUCT(--(AK14:AK23=0),--(AK14:AK23&lt;&gt;""),--(AL14:AL23="Z"))+SUMPRODUCT(--(AK14:AK23=0),--(AK14:AK23&lt;&gt;""),--(AL14:AL23=""))+SUMPRODUCT(--(AK14:AK23&gt;0),--(AL14:AL23="W"))+SUMPRODUCT(--(AK14:AK23&gt;0), --(AK14:AK23&lt;&gt;""),--(AL14:AL23=""))+SUMPRODUCT(--(AK14:AK23=""),--(AL14:AL23="Z"))</f>
        <v>0</v>
      </c>
      <c r="AL27" s="214"/>
      <c r="AM27" s="214"/>
      <c r="AN27" s="213">
        <f>SUMPRODUCT(--(AN14:AN23=0),--(AN14:AN23&lt;&gt;""),--(AO14:AO23="Z"))+SUMPRODUCT(--(AN14:AN23=0),--(AN14:AN23&lt;&gt;""),--(AO14:AO23=""))+SUMPRODUCT(--(AN14:AN23&gt;0),--(AO14:AO23="W"))+SUMPRODUCT(--(AN14:AN23&gt;0), --(AN14:AN23&lt;&gt;""),--(AO14:AO23=""))+SUMPRODUCT(--(AN14:AN23=""),--(AO14:AO23="Z"))</f>
        <v>0</v>
      </c>
      <c r="AO27" s="214"/>
      <c r="AP27" s="214"/>
      <c r="AQ27" s="213">
        <f>SUMPRODUCT(--(AQ14:AQ23=0),--(AQ14:AQ23&lt;&gt;""),--(AR14:AR23="Z"))+SUMPRODUCT(--(AQ14:AQ23=0),--(AQ14:AQ23&lt;&gt;""),--(AR14:AR23=""))+SUMPRODUCT(--(AQ14:AQ23&gt;0),--(AR14:AR23="W"))+SUMPRODUCT(--(AQ14:AQ23&gt;0), --(AQ14:AQ23&lt;&gt;""),--(AR14:AR23=""))+SUMPRODUCT(--(AQ14:AQ23=""),--(AR14:AR23="Z"))</f>
        <v>0</v>
      </c>
      <c r="AR27" s="214"/>
      <c r="AS27" s="214"/>
    </row>
    <row r="28" spans="2:78" hidden="1">
      <c r="B28" s="32"/>
    </row>
    <row r="29" spans="2:78" hidden="1">
      <c r="B29" s="32"/>
    </row>
    <row r="30" spans="2:78" hidden="1">
      <c r="B30" s="32"/>
    </row>
    <row r="31" spans="2:78" hidden="1">
      <c r="B31" s="32"/>
    </row>
    <row r="32" spans="2:78" hidden="1">
      <c r="B32" s="32"/>
    </row>
    <row r="33" spans="2:2" hidden="1">
      <c r="B33" s="32"/>
    </row>
    <row r="34" spans="2:2" hidden="1">
      <c r="B34" s="32"/>
    </row>
    <row r="35" spans="2:2" hidden="1">
      <c r="B35" s="32"/>
    </row>
    <row r="36" spans="2:2" hidden="1">
      <c r="B36" s="32"/>
    </row>
    <row r="37" spans="2:2" hidden="1">
      <c r="B37" s="32"/>
    </row>
    <row r="38" spans="2:2">
      <c r="B38" s="32"/>
    </row>
    <row r="39" spans="2:2">
      <c r="B39" s="32"/>
    </row>
    <row r="40" spans="2:2">
      <c r="B40" s="32"/>
    </row>
    <row r="41" spans="2:2">
      <c r="B41" s="32"/>
    </row>
    <row r="42" spans="2:2">
      <c r="B42" s="32"/>
    </row>
    <row r="43" spans="2:2">
      <c r="B43" s="32"/>
    </row>
    <row r="44" spans="2:2">
      <c r="B44" s="32"/>
    </row>
    <row r="45" spans="2:2">
      <c r="B45" s="32"/>
    </row>
    <row r="46" spans="2:2">
      <c r="B46" s="32"/>
    </row>
    <row r="47" spans="2:2">
      <c r="B47" s="32"/>
    </row>
    <row r="48" spans="2:2">
      <c r="B48" s="32"/>
    </row>
    <row r="49" spans="2:2">
      <c r="B49" s="32"/>
    </row>
    <row r="50" spans="2:2">
      <c r="B50" s="32"/>
    </row>
    <row r="51" spans="2:2">
      <c r="B51" s="32"/>
    </row>
    <row r="53" spans="2:2">
      <c r="B53" s="32"/>
    </row>
  </sheetData>
  <sheetProtection algorithmName="SHA-512" hashValue="wCbROorVRplqCJ6X/XHiIqX+mmllF0IEabCMdbpRT5fRNn4VhEDNDkumXkDoWYEtIK2njQq0ezkPJVIBkE5OHg==" saltValue="rcnmwqJELZ37w2TdefMETQ==" spinCount="100000" sheet="1" objects="1" scenarios="1" formatCells="0" formatColumns="0" formatRows="0" sort="0" autoFilter="0"/>
  <mergeCells count="26">
    <mergeCell ref="D23:E23"/>
    <mergeCell ref="AB3:AG3"/>
    <mergeCell ref="AH3:AM3"/>
    <mergeCell ref="AN3:AP3"/>
    <mergeCell ref="AN4:AP4"/>
    <mergeCell ref="D20:D22"/>
    <mergeCell ref="V5:X5"/>
    <mergeCell ref="AB5:AD5"/>
    <mergeCell ref="AE5:AG5"/>
    <mergeCell ref="AH5:AJ5"/>
    <mergeCell ref="AQ4:AS4"/>
    <mergeCell ref="D3:E5"/>
    <mergeCell ref="AQ3:AS3"/>
    <mergeCell ref="D14:D16"/>
    <mergeCell ref="D17:D19"/>
    <mergeCell ref="AK5:AM5"/>
    <mergeCell ref="AN5:AP5"/>
    <mergeCell ref="AQ5:AS5"/>
    <mergeCell ref="V4:X4"/>
    <mergeCell ref="AB4:AD4"/>
    <mergeCell ref="AE4:AG4"/>
    <mergeCell ref="AH4:AJ4"/>
    <mergeCell ref="AK4:AM4"/>
    <mergeCell ref="Y4:AA4"/>
    <mergeCell ref="Y5:AA5"/>
    <mergeCell ref="V3:AA3"/>
  </mergeCells>
  <conditionalFormatting sqref="V14:V23 AB14:AB23 AE16 AH14:AH23 AK14:AK23 AN14:AN23 AQ14:AQ23 AE19:AE22">
    <cfRule type="expression" dxfId="150" priority="29">
      <formula xml:space="preserve"> OR(AND(V14=0,V14&lt;&gt;"",W14&lt;&gt;"Z",W14&lt;&gt;""),AND(V14&gt;0,V14&lt;&gt;"",W14&lt;&gt;"W",W14&lt;&gt;""),AND(V14="", W14="W"))</formula>
    </cfRule>
  </conditionalFormatting>
  <conditionalFormatting sqref="W14:W23 AC14:AC23 AF16 AI14:AI23 AL14:AL23 AO14:AO23 AR14:AR23 AF19:AF22">
    <cfRule type="expression" dxfId="149" priority="28">
      <formula xml:space="preserve"> OR(AND(V14=0,V14&lt;&gt;"",W14&lt;&gt;"Z",W14&lt;&gt;""),AND(V14&gt;0,V14&lt;&gt;"",W14&lt;&gt;"W",W14&lt;&gt;""),AND(V14="", W14="W"))</formula>
    </cfRule>
  </conditionalFormatting>
  <conditionalFormatting sqref="X14:X23 AD14:AD23 AG16 AJ14:AJ23 AM14:AM23 AP14:AP23 AS14:AS23 AG19:AG22">
    <cfRule type="expression" dxfId="148" priority="27">
      <formula xml:space="preserve"> AND(OR(W14="X",W14="W"),X14="")</formula>
    </cfRule>
  </conditionalFormatting>
  <conditionalFormatting sqref="AE16 AE19 AQ16 AQ19 V16 AB16 AH16 AK16 AN16 V19 AB19 AH19 AK19 AN19">
    <cfRule type="expression" dxfId="147" priority="30">
      <formula>OR(AND(W14="X",W15="X"),AND(W14="M",W15="M"))</formula>
    </cfRule>
    <cfRule type="expression" dxfId="146" priority="31">
      <formula>IF(OR(AND(V14="",W14=""),AND(V15="",W15=""),AND(W14="X",W15="X"),OR(W14="M",W15="M")),"",SUM(V14,V15)) &lt;&gt; V16</formula>
    </cfRule>
  </conditionalFormatting>
  <conditionalFormatting sqref="AF16 AF19 AR16 AR19 W16 AC16 AI16 AL16 AO16 W19 AC19 AI19 AL19 AO19">
    <cfRule type="expression" dxfId="145" priority="32">
      <formula>OR(AND(W14="X",W15="X"),AND(W14="M",W15="M"))</formula>
    </cfRule>
    <cfRule type="expression" dxfId="144" priority="33">
      <formula>IF(AND(AND(W14="X",W15="X"),SUM(V14,V15)=0,ISNUMBER(V16)),"",IF(OR(W14="M",W15="M"),"M",IF(AND(W14=W15,OR(W14="X",W14="W",W14="Z")),UPPER(W14),""))) &lt;&gt; W16</formula>
    </cfRule>
  </conditionalFormatting>
  <conditionalFormatting sqref="AE20:AE22 AQ20:AQ22 V20:V22 AB20:AB22 AH20:AH22 AK20:AK22 AN20:AN22">
    <cfRule type="expression" dxfId="143" priority="34">
      <formula>OR(AND(W14="X",W17="X"),AND(W14="M",W17="M"))</formula>
    </cfRule>
    <cfRule type="expression" dxfId="142" priority="35">
      <formula>IF(OR(AND(V14="",W14=""),AND(V17="",W17=""),AND(W14="X",W17="X"),OR(W14="M",W17="M")),"",SUM(V14,V17)) &lt;&gt; V20</formula>
    </cfRule>
  </conditionalFormatting>
  <conditionalFormatting sqref="AF20:AF22 AR20:AR22 W20:W22 AC20:AC22 AI20:AI22 AL20:AL22 AO20:AO22">
    <cfRule type="expression" dxfId="141" priority="36">
      <formula>OR(AND(W14="X",W17="X"),AND(W14="M",W17="M"))</formula>
    </cfRule>
    <cfRule type="expression" dxfId="140" priority="37">
      <formula>IF(AND(AND(W14="X",W17="X"),SUM(V14,V17)=0,ISNUMBER(V20)),"",IF(OR(W14="M",W17="M"),"M",IF(AND(W14=W17,OR(W14="X",W14="W",W14="Z")),UPPER(W14),""))) &lt;&gt; W20</formula>
    </cfRule>
  </conditionalFormatting>
  <conditionalFormatting sqref="AQ14:AQ15 AQ17:AQ18 AQ23">
    <cfRule type="expression" dxfId="139" priority="38">
      <formula>OR(AND(W14="X",AC14="X",AI14="X",AO14="X"),AND(W14="M",AC14="M",AI14="M",AO14="M"))</formula>
    </cfRule>
    <cfRule type="expression" dxfId="138" priority="39">
      <formula>IF(OR(EXACT(V14,W14),EXACT(AB14,AC14),EXACT(AH14,AI14),EXACT(AN14,AO14),AND(W14="X",AC14="X",AI14="X",AO14="X"),OR(W14="M",AC14="M",AI14="M",AO14="M")),"",SUM(V14,AB14,AH14,AN14)) &lt;&gt; AQ14</formula>
    </cfRule>
  </conditionalFormatting>
  <conditionalFormatting sqref="AR14:AR15 AR17:AR18 AR23">
    <cfRule type="expression" dxfId="137" priority="40">
      <formula>OR(AND(W14="X",AC14="X",AI14="X",AO14="X"),AND(W14="M",AC14="M",AI14="M",AO14="M"))</formula>
    </cfRule>
    <cfRule type="expression" dxfId="136" priority="41">
      <formula>IF(AND(AND(W14="X",AC14="X",AI14="X",AO14="X"),SUM(V14,AB14,AH14,AN14)=0,ISNUMBER(AQ14)),"",IF(OR(W14="M",AC14="M",AI14="M",AO14="M"),"M",IF(AND(W14=AC14,W14=AI14,W14=AO14,OR(W14="X",W14="W",W14="Z")),UPPER(W14),""))) &lt;&gt; AR14</formula>
    </cfRule>
  </conditionalFormatting>
  <conditionalFormatting sqref="AE14:AE15">
    <cfRule type="expression" dxfId="135" priority="26">
      <formula xml:space="preserve"> OR(AND(AE14=0,AE14&lt;&gt;"",AF14&lt;&gt;"Z",AF14&lt;&gt;""),AND(AE14&gt;0,AE14&lt;&gt;"",AF14&lt;&gt;"W",AF14&lt;&gt;""),AND(AE14="", AF14="W"))</formula>
    </cfRule>
  </conditionalFormatting>
  <conditionalFormatting sqref="AF14:AF15">
    <cfRule type="expression" dxfId="134" priority="25">
      <formula xml:space="preserve"> OR(AND(AE14=0,AE14&lt;&gt;"",AF14&lt;&gt;"Z",AF14&lt;&gt;""),AND(AE14&gt;0,AE14&lt;&gt;"",AF14&lt;&gt;"W",AF14&lt;&gt;""),AND(AE14="", AF14="W"))</formula>
    </cfRule>
  </conditionalFormatting>
  <conditionalFormatting sqref="AG14:AG15">
    <cfRule type="expression" dxfId="133" priority="24">
      <formula xml:space="preserve"> AND(OR(AF14="X",AF14="W"),AG14="")</formula>
    </cfRule>
  </conditionalFormatting>
  <conditionalFormatting sqref="AE17:AE18">
    <cfRule type="expression" dxfId="132" priority="23">
      <formula xml:space="preserve"> OR(AND(AE17=0,AE17&lt;&gt;"",AF17&lt;&gt;"Z",AF17&lt;&gt;""),AND(AE17&gt;0,AE17&lt;&gt;"",AF17&lt;&gt;"W",AF17&lt;&gt;""),AND(AE17="", AF17="W"))</formula>
    </cfRule>
  </conditionalFormatting>
  <conditionalFormatting sqref="AF17:AF18">
    <cfRule type="expression" dxfId="131" priority="22">
      <formula xml:space="preserve"> OR(AND(AE17=0,AE17&lt;&gt;"",AF17&lt;&gt;"Z",AF17&lt;&gt;""),AND(AE17&gt;0,AE17&lt;&gt;"",AF17&lt;&gt;"W",AF17&lt;&gt;""),AND(AE17="", AF17="W"))</formula>
    </cfRule>
  </conditionalFormatting>
  <conditionalFormatting sqref="AG17:AG18">
    <cfRule type="expression" dxfId="130" priority="21">
      <formula xml:space="preserve"> AND(OR(AF17="X",AF17="W"),AG17="")</formula>
    </cfRule>
  </conditionalFormatting>
  <conditionalFormatting sqref="AE23">
    <cfRule type="expression" dxfId="129" priority="20">
      <formula xml:space="preserve"> OR(AND(AE23=0,AE23&lt;&gt;"",AF23&lt;&gt;"Z",AF23&lt;&gt;""),AND(AE23&gt;0,AE23&lt;&gt;"",AF23&lt;&gt;"W",AF23&lt;&gt;""),AND(AE23="", AF23="W"))</formula>
    </cfRule>
  </conditionalFormatting>
  <conditionalFormatting sqref="AF23">
    <cfRule type="expression" dxfId="128" priority="19">
      <formula xml:space="preserve"> OR(AND(AE23=0,AE23&lt;&gt;"",AF23&lt;&gt;"Z",AF23&lt;&gt;""),AND(AE23&gt;0,AE23&lt;&gt;"",AF23&lt;&gt;"W",AF23&lt;&gt;""),AND(AE23="", AF23="W"))</formula>
    </cfRule>
  </conditionalFormatting>
  <conditionalFormatting sqref="AG23">
    <cfRule type="expression" dxfId="127" priority="18">
      <formula xml:space="preserve"> AND(OR(AF23="X",AF23="W"),AG23="")</formula>
    </cfRule>
  </conditionalFormatting>
  <conditionalFormatting sqref="Y14:AA15 Y23:AA23 AA19:AA22 Y17:AA18 AA16">
    <cfRule type="expression" dxfId="126" priority="17">
      <formula xml:space="preserve"> AND(OR(X14="X",X14="W"),Y14="")</formula>
    </cfRule>
  </conditionalFormatting>
  <conditionalFormatting sqref="Y19:Y22">
    <cfRule type="expression" dxfId="125" priority="8">
      <formula xml:space="preserve"> OR(AND(Y19=0,Y19&lt;&gt;"",Z19&lt;&gt;"Z",Z19&lt;&gt;""),AND(Y19&gt;0,Y19&lt;&gt;"",Z19&lt;&gt;"W",Z19&lt;&gt;""),AND(Y19="", Z19="W"))</formula>
    </cfRule>
  </conditionalFormatting>
  <conditionalFormatting sqref="Z19:Z22">
    <cfRule type="expression" dxfId="124" priority="7">
      <formula xml:space="preserve"> OR(AND(Y19=0,Y19&lt;&gt;"",Z19&lt;&gt;"Z",Z19&lt;&gt;""),AND(Y19&gt;0,Y19&lt;&gt;"",Z19&lt;&gt;"W",Z19&lt;&gt;""),AND(Y19="", Z19="W"))</formula>
    </cfRule>
  </conditionalFormatting>
  <conditionalFormatting sqref="Y19">
    <cfRule type="expression" dxfId="123" priority="9">
      <formula>OR(AND(Z17="X",Z18="X"),AND(Z17="M",Z18="M"))</formula>
    </cfRule>
    <cfRule type="expression" dxfId="122" priority="10">
      <formula>IF(OR(AND(Y17="",Z17=""),AND(Y18="",Z18=""),AND(Z17="X",Z18="X"),OR(Z17="M",Z18="M")),"",SUM(Y17,Y18)) &lt;&gt; Y19</formula>
    </cfRule>
  </conditionalFormatting>
  <conditionalFormatting sqref="Z19">
    <cfRule type="expression" dxfId="121" priority="11">
      <formula>OR(AND(Z17="X",Z18="X"),AND(Z17="M",Z18="M"))</formula>
    </cfRule>
    <cfRule type="expression" dxfId="120" priority="12">
      <formula>IF(AND(AND(Z17="X",Z18="X"),SUM(Y17,Y18)=0,ISNUMBER(Y19)),"",IF(OR(Z17="M",Z18="M"),"M",IF(AND(Z17=Z18,OR(Z17="X",Z17="W",Z17="Z")),UPPER(Z17),""))) &lt;&gt; Z19</formula>
    </cfRule>
  </conditionalFormatting>
  <conditionalFormatting sqref="Y20:Y22">
    <cfRule type="expression" dxfId="119" priority="13">
      <formula>OR(AND(Z14="X",Z17="X"),AND(Z14="M",Z17="M"))</formula>
    </cfRule>
    <cfRule type="expression" dxfId="118" priority="14">
      <formula>IF(OR(AND(Y14="",Z14=""),AND(Y17="",Z17=""),AND(Z14="X",Z17="X"),OR(Z14="M",Z17="M")),"",SUM(Y14,Y17)) &lt;&gt; Y20</formula>
    </cfRule>
  </conditionalFormatting>
  <conditionalFormatting sqref="Z20:Z22">
    <cfRule type="expression" dxfId="117" priority="15">
      <formula>OR(AND(Z14="X",Z17="X"),AND(Z14="M",Z17="M"))</formula>
    </cfRule>
    <cfRule type="expression" dxfId="116" priority="16">
      <formula>IF(AND(AND(Z14="X",Z17="X"),SUM(Y14,Y17)=0,ISNUMBER(Y20)),"",IF(OR(Z14="M",Z17="M"),"M",IF(AND(Z14=Z17,OR(Z14="X",Z14="W",Z14="Z")),UPPER(Z14),""))) &lt;&gt; Z20</formula>
    </cfRule>
  </conditionalFormatting>
  <conditionalFormatting sqref="Y16">
    <cfRule type="expression" dxfId="115" priority="2">
      <formula xml:space="preserve"> OR(AND(Y16=0,Y16&lt;&gt;"",Z16&lt;&gt;"Z",Z16&lt;&gt;""),AND(Y16&gt;0,Y16&lt;&gt;"",Z16&lt;&gt;"W",Z16&lt;&gt;""),AND(Y16="", Z16="W"))</formula>
    </cfRule>
  </conditionalFormatting>
  <conditionalFormatting sqref="Z16">
    <cfRule type="expression" dxfId="114" priority="1">
      <formula xml:space="preserve"> OR(AND(Y16=0,Y16&lt;&gt;"",Z16&lt;&gt;"Z",Z16&lt;&gt;""),AND(Y16&gt;0,Y16&lt;&gt;"",Z16&lt;&gt;"W",Z16&lt;&gt;""),AND(Y16="", Z16="W"))</formula>
    </cfRule>
  </conditionalFormatting>
  <conditionalFormatting sqref="Y16">
    <cfRule type="expression" dxfId="113" priority="3">
      <formula>OR(AND(Z14="X",Z15="X"),AND(Z14="M",Z15="M"))</formula>
    </cfRule>
    <cfRule type="expression" dxfId="112" priority="4">
      <formula>IF(OR(AND(Y14="",Z14=""),AND(Y15="",Z15=""),AND(Z14="X",Z15="X"),OR(Z14="M",Z15="M")),"",SUM(Y14,Y15)) &lt;&gt; Y16</formula>
    </cfRule>
  </conditionalFormatting>
  <conditionalFormatting sqref="Z16">
    <cfRule type="expression" dxfId="111" priority="5">
      <formula>OR(AND(Z14="X",Z15="X"),AND(Z14="M",Z15="M"))</formula>
    </cfRule>
    <cfRule type="expression" dxfId="110" priority="6">
      <formula>IF(AND(AND(Z14="X",Z15="X"),SUM(Y14,Y15)=0,ISNUMBER(Y16)),"",IF(OR(Z14="M",Z15="M"),"M",IF(AND(Z14=Z15,OR(Z14="X",Z14="W",Z14="Z")),UPPER(Z14),""))) &lt;&gt; Z16</formula>
    </cfRule>
  </conditionalFormatting>
  <dataValidations count="4">
    <dataValidation allowBlank="1" showInputMessage="1" showErrorMessage="1" sqref="AT1:XFD1048576 A1:U1048576 V24:AS1048576 Z6:AA13 AB1:AS13 W4:X13 V1:V13 W1:AA2 Y5:Y13 Y4:AA4"/>
    <dataValidation type="decimal" operator="greaterThanOrEqual" allowBlank="1" showInputMessage="1" showErrorMessage="1" errorTitle="Неверный ввод" error="Пожалуйста, введите числовое значение" sqref="V14:V23 AB14:AB23 AE14:AE23 AH14:AH23 AK14:AK23 AN14:AN23 AQ14:AQ23 Y14:Y23">
      <formula1>0</formula1>
    </dataValidation>
    <dataValidation type="list" allowBlank="1" showDropDown="1" showInputMessage="1" showErrorMessage="1" errorTitle="Неверный ввод" error="Пожалуйста, введите один из следующих кодов (заглавные буквы только):_x000a_Z - категория не применима_x000a_M - данные отсутствуют_x000a_X - данные включены в другую категорию _x000a_W - включает в себя данные из другой категории" sqref="W14:W23 AC14:AC23 AF14:AF23 AI14:AI23 AL14:AL23 AO14:AO23 AR14:AR23 Z14:Z23">
      <formula1>"Z,M,X,W"</formula1>
    </dataValidation>
    <dataValidation type="textLength" allowBlank="1" showInputMessage="1" showErrorMessage="1" errorTitle="Неверный ввод" error="Длина введённого текста должна быть между 2 и 500 символами" sqref="AS14:AS23 AD14:AD23 AG14:AG23 AJ14:AJ23 AM14:AM23 AP14:AP23 X14:X23 AA14:AA23">
      <formula1>2</formula1>
      <formula2>500</formula2>
    </dataValidation>
  </dataValidations>
  <pageMargins left="0.23622047244094491" right="0.23622047244094491" top="0.74803149606299213" bottom="0.74803149606299213" header="0.31496062992125984" footer="0.31496062992125984"/>
  <pageSetup scale="69" fitToHeight="0" orientation="landscape" r:id="rId1"/>
  <headerFooter>
    <oddFooter>&amp;C&amp;P&amp;R&amp;F</oddFooter>
  </headerFooter>
  <colBreaks count="1" manualBreakCount="1">
    <brk id="4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W61"/>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sheetView>
  </sheetViews>
  <sheetFormatPr defaultColWidth="9.140625" defaultRowHeight="15"/>
  <cols>
    <col min="1" max="1" width="18.28515625" style="227" hidden="1" customWidth="1"/>
    <col min="2" max="2" width="5" style="227" hidden="1" customWidth="1"/>
    <col min="3" max="3" width="5.7109375" style="227" customWidth="1"/>
    <col min="4" max="4" width="11.140625" style="227" customWidth="1"/>
    <col min="5" max="5" width="63.5703125" style="227" customWidth="1"/>
    <col min="6" max="7" width="8.7109375" style="227" hidden="1" customWidth="1"/>
    <col min="8" max="8" width="3" style="227" hidden="1" customWidth="1"/>
    <col min="9" max="9" width="5.85546875" style="227" hidden="1" customWidth="1"/>
    <col min="10" max="10" width="3" style="227" hidden="1" customWidth="1"/>
    <col min="11" max="11" width="5.28515625" style="227" hidden="1" customWidth="1"/>
    <col min="12" max="12" width="3.7109375" style="227" hidden="1" customWidth="1"/>
    <col min="13" max="13" width="6.7109375" style="227" hidden="1" customWidth="1"/>
    <col min="14" max="20" width="4.140625" style="227" hidden="1" customWidth="1"/>
    <col min="21" max="21" width="11" style="227" hidden="1" customWidth="1"/>
    <col min="22" max="22" width="12.7109375" style="227" customWidth="1"/>
    <col min="23" max="23" width="2.7109375" style="227" customWidth="1"/>
    <col min="24" max="24" width="5.7109375" style="227" customWidth="1"/>
    <col min="25" max="25" width="12.7109375" style="227" customWidth="1"/>
    <col min="26" max="26" width="2.7109375" style="227" customWidth="1"/>
    <col min="27" max="27" width="5.7109375" style="227" customWidth="1"/>
    <col min="28" max="28" width="12.7109375" style="227" customWidth="1"/>
    <col min="29" max="29" width="2.7109375" style="227" customWidth="1"/>
    <col min="30" max="30" width="5.7109375" style="227" customWidth="1"/>
    <col min="31" max="31" width="12.7109375" style="227" customWidth="1"/>
    <col min="32" max="32" width="2.7109375" style="227" customWidth="1"/>
    <col min="33" max="33" width="5.7109375" style="227" customWidth="1"/>
    <col min="34" max="34" width="12.7109375" style="227" customWidth="1"/>
    <col min="35" max="35" width="2.7109375" style="227" customWidth="1"/>
    <col min="36" max="37" width="5.7109375" style="227" customWidth="1"/>
    <col min="38" max="16384" width="9.140625" style="227"/>
  </cols>
  <sheetData>
    <row r="1" spans="1:75" s="215" customFormat="1" ht="45" customHeight="1">
      <c r="A1" s="29" t="s">
        <v>13</v>
      </c>
      <c r="B1" s="30" t="s">
        <v>334</v>
      </c>
      <c r="C1" s="31"/>
      <c r="D1" s="410" t="s">
        <v>2324</v>
      </c>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35"/>
      <c r="AM1" s="35"/>
      <c r="AN1" s="35"/>
      <c r="AO1" s="35"/>
      <c r="AP1" s="35"/>
      <c r="AQ1" s="35"/>
      <c r="AR1" s="35"/>
      <c r="BI1" s="44"/>
      <c r="BJ1" s="44"/>
      <c r="BK1" s="44"/>
      <c r="BL1" s="44"/>
      <c r="BM1" s="44"/>
      <c r="BN1" s="44"/>
      <c r="BO1" s="44"/>
      <c r="BP1" s="44"/>
      <c r="BQ1" s="44"/>
      <c r="BR1" s="44"/>
      <c r="BS1" s="44"/>
      <c r="BT1" s="44"/>
      <c r="BU1" s="44"/>
      <c r="BV1" s="44"/>
      <c r="BW1" s="44"/>
    </row>
    <row r="2" spans="1:75" s="35" customFormat="1" ht="3.75" customHeight="1">
      <c r="A2" s="29" t="s">
        <v>19</v>
      </c>
      <c r="B2" s="191" t="str">
        <f>VLOOKUP(VAL_C1!$B$2,VAL_Drop_Down_Lists!$A$3:$B$214,2,FALSE)</f>
        <v>_X</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36"/>
      <c r="BI2" s="28"/>
      <c r="BJ2" s="28"/>
      <c r="BK2" s="28"/>
      <c r="BL2" s="28"/>
      <c r="BM2" s="28"/>
      <c r="BN2" s="28"/>
      <c r="BO2" s="28"/>
      <c r="BP2" s="28"/>
      <c r="BQ2" s="28"/>
      <c r="BR2" s="28"/>
      <c r="BS2" s="28"/>
      <c r="BT2" s="28"/>
      <c r="BU2" s="28"/>
      <c r="BV2" s="28"/>
      <c r="BW2" s="28"/>
    </row>
    <row r="3" spans="1:75" s="35" customFormat="1" ht="32.25" customHeight="1">
      <c r="A3" s="29" t="s">
        <v>23</v>
      </c>
      <c r="B3" s="191" t="str">
        <f>IF(VAL_C1!$H$32&lt;&gt;"", YEAR(VAL_C1!$H$32),"")</f>
        <v/>
      </c>
      <c r="C3" s="192"/>
      <c r="D3" s="378" t="s">
        <v>2323</v>
      </c>
      <c r="E3" s="379"/>
      <c r="F3" s="194"/>
      <c r="G3" s="194"/>
      <c r="H3" s="194"/>
      <c r="I3" s="194"/>
      <c r="J3" s="194"/>
      <c r="K3" s="194"/>
      <c r="L3" s="194"/>
      <c r="M3" s="194"/>
      <c r="N3" s="194"/>
      <c r="O3" s="194"/>
      <c r="P3" s="194"/>
      <c r="Q3" s="194"/>
      <c r="R3" s="194"/>
      <c r="S3" s="194"/>
      <c r="T3" s="194"/>
      <c r="U3" s="194"/>
      <c r="V3" s="412" t="s">
        <v>2270</v>
      </c>
      <c r="W3" s="412"/>
      <c r="X3" s="412"/>
      <c r="Y3" s="412" t="s">
        <v>2271</v>
      </c>
      <c r="Z3" s="412"/>
      <c r="AA3" s="412"/>
      <c r="AB3" s="412" t="s">
        <v>2272</v>
      </c>
      <c r="AC3" s="412"/>
      <c r="AD3" s="412"/>
      <c r="AE3" s="412" t="s">
        <v>2273</v>
      </c>
      <c r="AF3" s="412"/>
      <c r="AG3" s="412"/>
      <c r="AH3" s="413" t="s">
        <v>2274</v>
      </c>
      <c r="AI3" s="413"/>
      <c r="AJ3" s="413"/>
      <c r="AK3" s="36"/>
      <c r="BI3" s="28"/>
      <c r="BJ3" s="28"/>
      <c r="BK3" s="28"/>
      <c r="BL3" s="28"/>
      <c r="BM3" s="28"/>
      <c r="BN3" s="28"/>
      <c r="BO3" s="28"/>
      <c r="BP3" s="28"/>
      <c r="BQ3" s="28"/>
      <c r="BR3" s="28"/>
      <c r="BS3" s="28"/>
      <c r="BT3" s="28"/>
      <c r="BU3" s="28"/>
      <c r="BV3" s="28"/>
      <c r="BW3" s="28"/>
    </row>
    <row r="4" spans="1:75" s="35" customFormat="1" ht="32.25" customHeight="1">
      <c r="A4" s="29" t="s">
        <v>26</v>
      </c>
      <c r="B4" s="191" t="str">
        <f>IF(VAL_C1!$H$33&lt;&gt;"", YEAR(VAL_C1!$H$33),"")</f>
        <v/>
      </c>
      <c r="C4" s="192"/>
      <c r="D4" s="216" t="s">
        <v>2291</v>
      </c>
      <c r="E4" s="189" t="s">
        <v>2335</v>
      </c>
      <c r="F4" s="217"/>
      <c r="G4" s="217"/>
      <c r="H4" s="217"/>
      <c r="I4" s="217"/>
      <c r="J4" s="217"/>
      <c r="K4" s="217"/>
      <c r="L4" s="217"/>
      <c r="M4" s="217"/>
      <c r="N4" s="217"/>
      <c r="O4" s="217"/>
      <c r="P4" s="217"/>
      <c r="Q4" s="217"/>
      <c r="R4" s="217"/>
      <c r="S4" s="217"/>
      <c r="T4" s="217"/>
      <c r="U4" s="217"/>
      <c r="V4" s="412" t="s">
        <v>2277</v>
      </c>
      <c r="W4" s="412"/>
      <c r="X4" s="412"/>
      <c r="Y4" s="412" t="s">
        <v>2278</v>
      </c>
      <c r="Z4" s="412"/>
      <c r="AA4" s="412"/>
      <c r="AB4" s="412" t="s">
        <v>2280</v>
      </c>
      <c r="AC4" s="412"/>
      <c r="AD4" s="412"/>
      <c r="AE4" s="412" t="s">
        <v>2282</v>
      </c>
      <c r="AF4" s="412"/>
      <c r="AG4" s="412"/>
      <c r="AH4" s="413" t="s">
        <v>2283</v>
      </c>
      <c r="AI4" s="413"/>
      <c r="AJ4" s="413"/>
      <c r="AK4" s="36"/>
      <c r="BI4" s="28"/>
      <c r="BJ4" s="28"/>
      <c r="BK4" s="28"/>
      <c r="BL4" s="28"/>
      <c r="BM4" s="28"/>
      <c r="BN4" s="28"/>
      <c r="BO4" s="28"/>
      <c r="BP4" s="28"/>
      <c r="BQ4" s="28"/>
      <c r="BR4" s="28"/>
      <c r="BS4" s="28"/>
      <c r="BT4" s="28"/>
      <c r="BU4" s="28"/>
      <c r="BV4" s="28"/>
      <c r="BW4" s="28"/>
    </row>
    <row r="5" spans="1:75" s="35" customFormat="1" ht="21" hidden="1">
      <c r="A5" s="29" t="s">
        <v>28</v>
      </c>
      <c r="B5" s="30" t="s">
        <v>0</v>
      </c>
      <c r="C5" s="192"/>
      <c r="D5" s="194"/>
      <c r="E5" s="194"/>
      <c r="F5" s="218"/>
      <c r="G5" s="218"/>
      <c r="H5" s="218"/>
      <c r="I5" s="218"/>
      <c r="J5" s="218"/>
      <c r="K5" s="218"/>
      <c r="L5" s="218"/>
      <c r="M5" s="218"/>
      <c r="N5" s="218"/>
      <c r="O5" s="219"/>
      <c r="P5" s="219"/>
      <c r="Q5" s="219"/>
      <c r="R5" s="219"/>
      <c r="S5" s="219"/>
      <c r="T5" s="219"/>
      <c r="U5" s="199"/>
      <c r="V5" s="220"/>
      <c r="W5" s="220"/>
      <c r="X5" s="220"/>
      <c r="Y5" s="220"/>
      <c r="Z5" s="220"/>
      <c r="AA5" s="220"/>
      <c r="AB5" s="220"/>
      <c r="AC5" s="220"/>
      <c r="AD5" s="220"/>
      <c r="AE5" s="220"/>
      <c r="AF5" s="220"/>
      <c r="AG5" s="220"/>
      <c r="AH5" s="220"/>
      <c r="AI5" s="220"/>
      <c r="AJ5" s="220"/>
      <c r="AK5" s="36"/>
      <c r="BI5" s="28"/>
      <c r="BJ5" s="28"/>
      <c r="BK5" s="28"/>
      <c r="BL5" s="28"/>
      <c r="BM5" s="28"/>
      <c r="BN5" s="28"/>
      <c r="BO5" s="28"/>
      <c r="BP5" s="28"/>
      <c r="BQ5" s="28"/>
      <c r="BR5" s="28"/>
      <c r="BS5" s="28"/>
      <c r="BT5" s="28"/>
      <c r="BU5" s="28"/>
      <c r="BV5" s="28"/>
      <c r="BW5" s="28"/>
    </row>
    <row r="6" spans="1:75" s="35" customFormat="1" ht="21" hidden="1">
      <c r="A6" s="29" t="s">
        <v>30</v>
      </c>
      <c r="B6" s="30"/>
      <c r="C6" s="192"/>
      <c r="D6" s="217"/>
      <c r="E6" s="217"/>
      <c r="F6" s="218"/>
      <c r="G6" s="218"/>
      <c r="H6" s="218"/>
      <c r="I6" s="218"/>
      <c r="J6" s="218"/>
      <c r="K6" s="218"/>
      <c r="L6" s="218"/>
      <c r="M6" s="218"/>
      <c r="N6" s="218"/>
      <c r="O6" s="219"/>
      <c r="P6" s="219"/>
      <c r="Q6" s="219"/>
      <c r="R6" s="219"/>
      <c r="S6" s="219"/>
      <c r="T6" s="219"/>
      <c r="U6" s="199" t="s">
        <v>1</v>
      </c>
      <c r="V6" s="220" t="s">
        <v>107</v>
      </c>
      <c r="W6" s="220"/>
      <c r="X6" s="220"/>
      <c r="Y6" s="220" t="s">
        <v>107</v>
      </c>
      <c r="Z6" s="220"/>
      <c r="AA6" s="220"/>
      <c r="AB6" s="220" t="s">
        <v>107</v>
      </c>
      <c r="AC6" s="220"/>
      <c r="AD6" s="220"/>
      <c r="AE6" s="220" t="s">
        <v>107</v>
      </c>
      <c r="AF6" s="220"/>
      <c r="AG6" s="220"/>
      <c r="AH6" s="220" t="s">
        <v>107</v>
      </c>
      <c r="AI6" s="220"/>
      <c r="AJ6" s="220"/>
      <c r="AK6" s="36"/>
      <c r="BI6" s="28"/>
      <c r="BJ6" s="28"/>
      <c r="BK6" s="28"/>
      <c r="BL6" s="28"/>
      <c r="BM6" s="28"/>
      <c r="BN6" s="28"/>
      <c r="BO6" s="28"/>
      <c r="BP6" s="28"/>
      <c r="BQ6" s="28"/>
      <c r="BR6" s="28"/>
      <c r="BS6" s="28"/>
      <c r="BT6" s="28"/>
      <c r="BU6" s="28"/>
      <c r="BV6" s="28"/>
      <c r="BW6" s="28"/>
    </row>
    <row r="7" spans="1:75" s="35" customFormat="1" ht="21" hidden="1">
      <c r="A7" s="29" t="s">
        <v>32</v>
      </c>
      <c r="B7" s="191" t="str">
        <f>IF(VAL_C1!$H$33&lt;&gt;"", YEAR(VAL_C1!$H$33),"")</f>
        <v/>
      </c>
      <c r="C7" s="192"/>
      <c r="D7" s="217"/>
      <c r="E7" s="217"/>
      <c r="F7" s="218"/>
      <c r="G7" s="218"/>
      <c r="H7" s="218"/>
      <c r="I7" s="218"/>
      <c r="J7" s="218"/>
      <c r="K7" s="218"/>
      <c r="L7" s="218"/>
      <c r="M7" s="218"/>
      <c r="N7" s="218"/>
      <c r="O7" s="219"/>
      <c r="P7" s="219"/>
      <c r="Q7" s="219"/>
      <c r="R7" s="219"/>
      <c r="S7" s="219"/>
      <c r="T7" s="219"/>
      <c r="U7" s="199" t="s">
        <v>54</v>
      </c>
      <c r="V7" s="220" t="s">
        <v>68</v>
      </c>
      <c r="W7" s="220"/>
      <c r="X7" s="220"/>
      <c r="Y7" s="220" t="s">
        <v>69</v>
      </c>
      <c r="Z7" s="220"/>
      <c r="AA7" s="220"/>
      <c r="AB7" s="220" t="s">
        <v>70</v>
      </c>
      <c r="AC7" s="220"/>
      <c r="AD7" s="220"/>
      <c r="AE7" s="220" t="s">
        <v>71</v>
      </c>
      <c r="AF7" s="220"/>
      <c r="AG7" s="220"/>
      <c r="AH7" s="220" t="s">
        <v>72</v>
      </c>
      <c r="AI7" s="220"/>
      <c r="AJ7" s="220"/>
      <c r="AK7" s="36"/>
      <c r="BI7" s="28"/>
      <c r="BJ7" s="28"/>
      <c r="BK7" s="28"/>
      <c r="BL7" s="28"/>
      <c r="BM7" s="28"/>
      <c r="BN7" s="28"/>
      <c r="BO7" s="28"/>
      <c r="BP7" s="28"/>
      <c r="BQ7" s="28"/>
      <c r="BR7" s="28"/>
      <c r="BS7" s="28"/>
      <c r="BT7" s="28"/>
      <c r="BU7" s="28"/>
      <c r="BV7" s="28"/>
      <c r="BW7" s="28"/>
    </row>
    <row r="8" spans="1:75" s="35" customFormat="1" ht="21" hidden="1">
      <c r="A8" s="29" t="s">
        <v>34</v>
      </c>
      <c r="B8" s="191" t="str">
        <f>IF(VAL_C1!$H$34&lt;&gt;"", YEAR(VAL_C1!$H$34),"")</f>
        <v/>
      </c>
      <c r="C8" s="192"/>
      <c r="D8" s="217"/>
      <c r="E8" s="217"/>
      <c r="F8" s="218"/>
      <c r="G8" s="218"/>
      <c r="H8" s="218"/>
      <c r="I8" s="218"/>
      <c r="J8" s="218"/>
      <c r="K8" s="218"/>
      <c r="L8" s="218"/>
      <c r="M8" s="218"/>
      <c r="N8" s="45"/>
      <c r="O8" s="46"/>
      <c r="P8" s="46"/>
      <c r="Q8" s="46"/>
      <c r="R8" s="46"/>
      <c r="S8" s="46"/>
      <c r="T8" s="46"/>
      <c r="U8" s="38" t="s">
        <v>55</v>
      </c>
      <c r="V8" s="220" t="s">
        <v>0</v>
      </c>
      <c r="W8" s="220"/>
      <c r="X8" s="220"/>
      <c r="Y8" s="220" t="s">
        <v>0</v>
      </c>
      <c r="Z8" s="220"/>
      <c r="AA8" s="220"/>
      <c r="AB8" s="220" t="s">
        <v>0</v>
      </c>
      <c r="AC8" s="220"/>
      <c r="AD8" s="220"/>
      <c r="AE8" s="220" t="s">
        <v>0</v>
      </c>
      <c r="AF8" s="220"/>
      <c r="AG8" s="220"/>
      <c r="AH8" s="220" t="s">
        <v>0</v>
      </c>
      <c r="AI8" s="220"/>
      <c r="AJ8" s="220"/>
      <c r="AK8" s="36"/>
      <c r="BI8" s="28"/>
      <c r="BJ8" s="28"/>
      <c r="BK8" s="28"/>
      <c r="BL8" s="28"/>
      <c r="BM8" s="28"/>
      <c r="BN8" s="28"/>
      <c r="BO8" s="28"/>
      <c r="BP8" s="28"/>
      <c r="BQ8" s="28"/>
      <c r="BR8" s="28"/>
      <c r="BS8" s="28"/>
      <c r="BT8" s="28"/>
      <c r="BU8" s="28"/>
      <c r="BV8" s="28"/>
      <c r="BW8" s="28"/>
    </row>
    <row r="9" spans="1:75" s="35" customFormat="1" ht="21" hidden="1">
      <c r="A9" s="29" t="s">
        <v>36</v>
      </c>
      <c r="B9" s="30" t="s">
        <v>378</v>
      </c>
      <c r="C9" s="192"/>
      <c r="D9" s="217"/>
      <c r="E9" s="217"/>
      <c r="F9" s="218"/>
      <c r="G9" s="218"/>
      <c r="H9" s="218"/>
      <c r="I9" s="218"/>
      <c r="J9" s="218"/>
      <c r="K9" s="218"/>
      <c r="L9" s="218"/>
      <c r="M9" s="218"/>
      <c r="N9" s="45"/>
      <c r="O9" s="46"/>
      <c r="P9" s="46"/>
      <c r="Q9" s="46"/>
      <c r="R9" s="46"/>
      <c r="S9" s="46"/>
      <c r="T9" s="46"/>
      <c r="U9" s="38" t="s">
        <v>56</v>
      </c>
      <c r="V9" s="220" t="s">
        <v>0</v>
      </c>
      <c r="W9" s="220"/>
      <c r="X9" s="220"/>
      <c r="Y9" s="220" t="s">
        <v>0</v>
      </c>
      <c r="Z9" s="220"/>
      <c r="AA9" s="220"/>
      <c r="AB9" s="220" t="s">
        <v>0</v>
      </c>
      <c r="AC9" s="220"/>
      <c r="AD9" s="220"/>
      <c r="AE9" s="220" t="s">
        <v>0</v>
      </c>
      <c r="AF9" s="220"/>
      <c r="AG9" s="220"/>
      <c r="AH9" s="220" t="s">
        <v>0</v>
      </c>
      <c r="AI9" s="220"/>
      <c r="AJ9" s="220"/>
      <c r="AK9" s="36"/>
      <c r="BI9" s="28"/>
      <c r="BJ9" s="28"/>
      <c r="BK9" s="28"/>
      <c r="BL9" s="28"/>
      <c r="BM9" s="28"/>
      <c r="BN9" s="28"/>
      <c r="BO9" s="28"/>
      <c r="BP9" s="28"/>
      <c r="BQ9" s="28"/>
      <c r="BR9" s="28"/>
      <c r="BS9" s="28"/>
      <c r="BT9" s="28"/>
      <c r="BU9" s="28"/>
      <c r="BV9" s="28"/>
      <c r="BW9" s="28"/>
    </row>
    <row r="10" spans="1:75" s="35" customFormat="1" ht="21" hidden="1">
      <c r="A10" s="29" t="s">
        <v>38</v>
      </c>
      <c r="B10" s="30">
        <v>0</v>
      </c>
      <c r="C10" s="192"/>
      <c r="D10" s="217"/>
      <c r="E10" s="217"/>
      <c r="F10" s="218"/>
      <c r="G10" s="218"/>
      <c r="H10" s="218"/>
      <c r="I10" s="218"/>
      <c r="J10" s="218"/>
      <c r="K10" s="218"/>
      <c r="L10" s="218"/>
      <c r="M10" s="218"/>
      <c r="N10" s="45"/>
      <c r="O10" s="38"/>
      <c r="P10" s="38"/>
      <c r="Q10" s="38"/>
      <c r="R10" s="38"/>
      <c r="S10" s="38"/>
      <c r="T10" s="38"/>
      <c r="U10" s="38" t="s">
        <v>2</v>
      </c>
      <c r="V10" s="220" t="s">
        <v>0</v>
      </c>
      <c r="W10" s="220"/>
      <c r="X10" s="220"/>
      <c r="Y10" s="220" t="s">
        <v>0</v>
      </c>
      <c r="Z10" s="220"/>
      <c r="AA10" s="220"/>
      <c r="AB10" s="220" t="s">
        <v>0</v>
      </c>
      <c r="AC10" s="220"/>
      <c r="AD10" s="220"/>
      <c r="AE10" s="220" t="s">
        <v>0</v>
      </c>
      <c r="AF10" s="220"/>
      <c r="AG10" s="220"/>
      <c r="AH10" s="220" t="s">
        <v>0</v>
      </c>
      <c r="AI10" s="220"/>
      <c r="AJ10" s="220"/>
      <c r="AK10" s="36"/>
      <c r="BI10" s="28"/>
      <c r="BJ10" s="28"/>
      <c r="BK10" s="28"/>
      <c r="BL10" s="28"/>
      <c r="BM10" s="28"/>
      <c r="BN10" s="28"/>
      <c r="BO10" s="28"/>
      <c r="BP10" s="28"/>
      <c r="BQ10" s="28"/>
      <c r="BR10" s="28"/>
      <c r="BS10" s="28"/>
      <c r="BT10" s="28"/>
      <c r="BU10" s="28"/>
      <c r="BV10" s="28"/>
      <c r="BW10" s="28"/>
    </row>
    <row r="11" spans="1:75" s="35" customFormat="1" ht="21" hidden="1">
      <c r="A11" s="29" t="s">
        <v>40</v>
      </c>
      <c r="B11" s="30">
        <v>0</v>
      </c>
      <c r="C11" s="192"/>
      <c r="D11" s="217"/>
      <c r="E11" s="217"/>
      <c r="F11" s="218"/>
      <c r="G11" s="218"/>
      <c r="H11" s="218"/>
      <c r="I11" s="218"/>
      <c r="J11" s="218"/>
      <c r="K11" s="218"/>
      <c r="L11" s="218"/>
      <c r="M11" s="218"/>
      <c r="N11" s="45"/>
      <c r="O11" s="38"/>
      <c r="P11" s="38"/>
      <c r="Q11" s="38"/>
      <c r="R11" s="38"/>
      <c r="S11" s="38"/>
      <c r="T11" s="38"/>
      <c r="U11" s="38"/>
      <c r="V11" s="220"/>
      <c r="W11" s="220"/>
      <c r="X11" s="220"/>
      <c r="Y11" s="220"/>
      <c r="Z11" s="220"/>
      <c r="AA11" s="220"/>
      <c r="AB11" s="220"/>
      <c r="AC11" s="220"/>
      <c r="AD11" s="220"/>
      <c r="AE11" s="220"/>
      <c r="AF11" s="220"/>
      <c r="AG11" s="220"/>
      <c r="AH11" s="220"/>
      <c r="AI11" s="220"/>
      <c r="AJ11" s="220"/>
      <c r="AK11" s="36"/>
      <c r="BI11" s="28"/>
      <c r="BJ11" s="28"/>
      <c r="BK11" s="28"/>
      <c r="BL11" s="28"/>
      <c r="BM11" s="28"/>
      <c r="BN11" s="28"/>
      <c r="BO11" s="28"/>
      <c r="BP11" s="28"/>
      <c r="BQ11" s="28"/>
      <c r="BR11" s="28"/>
      <c r="BS11" s="28"/>
      <c r="BT11" s="28"/>
      <c r="BU11" s="28"/>
      <c r="BV11" s="28"/>
      <c r="BW11" s="28"/>
    </row>
    <row r="12" spans="1:75" s="35" customFormat="1" ht="21" hidden="1">
      <c r="C12" s="192"/>
      <c r="D12" s="217"/>
      <c r="E12" s="217"/>
      <c r="F12" s="218"/>
      <c r="G12" s="218"/>
      <c r="H12" s="218"/>
      <c r="I12" s="218"/>
      <c r="J12" s="218"/>
      <c r="K12" s="218"/>
      <c r="L12" s="218"/>
      <c r="M12" s="218"/>
      <c r="N12" s="45"/>
      <c r="O12" s="38"/>
      <c r="P12" s="38"/>
      <c r="Q12" s="38"/>
      <c r="R12" s="38"/>
      <c r="S12" s="38"/>
      <c r="T12" s="38"/>
      <c r="U12" s="38"/>
      <c r="V12" s="220"/>
      <c r="W12" s="220"/>
      <c r="X12" s="220"/>
      <c r="Y12" s="220"/>
      <c r="Z12" s="220"/>
      <c r="AA12" s="220"/>
      <c r="AB12" s="220"/>
      <c r="AC12" s="220"/>
      <c r="AD12" s="220"/>
      <c r="AE12" s="220"/>
      <c r="AF12" s="220"/>
      <c r="AG12" s="220"/>
      <c r="AH12" s="220"/>
      <c r="AI12" s="220"/>
      <c r="AJ12" s="220"/>
      <c r="AK12" s="36"/>
      <c r="BI12" s="28"/>
      <c r="BJ12" s="28"/>
      <c r="BK12" s="28"/>
      <c r="BL12" s="28"/>
      <c r="BM12" s="28"/>
      <c r="BN12" s="28"/>
      <c r="BO12" s="28"/>
      <c r="BP12" s="28"/>
      <c r="BQ12" s="28"/>
      <c r="BR12" s="28"/>
      <c r="BS12" s="28"/>
      <c r="BT12" s="28"/>
      <c r="BU12" s="28"/>
      <c r="BV12" s="28"/>
      <c r="BW12" s="28"/>
    </row>
    <row r="13" spans="1:75" s="35" customFormat="1" ht="3.75" customHeight="1">
      <c r="C13" s="192"/>
      <c r="D13" s="36"/>
      <c r="E13" s="36"/>
      <c r="F13" s="199"/>
      <c r="G13" s="199"/>
      <c r="H13" s="205" t="s">
        <v>41</v>
      </c>
      <c r="I13" s="205" t="s">
        <v>44</v>
      </c>
      <c r="J13" s="205" t="s">
        <v>46</v>
      </c>
      <c r="K13" s="205" t="s">
        <v>48</v>
      </c>
      <c r="L13" s="205" t="s">
        <v>49</v>
      </c>
      <c r="M13" s="205" t="s">
        <v>50</v>
      </c>
      <c r="N13" s="39" t="s">
        <v>51</v>
      </c>
      <c r="O13" s="101" t="s">
        <v>386</v>
      </c>
      <c r="P13" s="101" t="s">
        <v>388</v>
      </c>
      <c r="Q13" s="39"/>
      <c r="R13" s="39"/>
      <c r="S13" s="39"/>
      <c r="T13" s="39"/>
      <c r="U13" s="38"/>
      <c r="V13" s="36"/>
      <c r="W13" s="36"/>
      <c r="X13" s="36"/>
      <c r="Y13" s="36"/>
      <c r="Z13" s="36"/>
      <c r="AA13" s="36"/>
      <c r="AB13" s="36"/>
      <c r="AC13" s="36"/>
      <c r="AD13" s="36"/>
      <c r="AE13" s="36"/>
      <c r="AF13" s="36"/>
      <c r="AG13" s="36"/>
      <c r="AH13" s="36"/>
      <c r="AI13" s="36"/>
      <c r="AJ13" s="36"/>
      <c r="AK13" s="36"/>
      <c r="BI13" s="28"/>
      <c r="BJ13" s="28"/>
      <c r="BK13" s="28"/>
      <c r="BL13" s="28"/>
      <c r="BM13" s="28"/>
      <c r="BN13" s="28"/>
      <c r="BO13" s="28"/>
      <c r="BP13" s="28"/>
      <c r="BQ13" s="28"/>
      <c r="BR13" s="28"/>
      <c r="BS13" s="28"/>
      <c r="BT13" s="28"/>
      <c r="BU13" s="28"/>
      <c r="BV13" s="28"/>
      <c r="BW13" s="28"/>
    </row>
    <row r="14" spans="1:75" s="221" customFormat="1" ht="21" customHeight="1">
      <c r="C14" s="192"/>
      <c r="D14" s="411" t="s">
        <v>2285</v>
      </c>
      <c r="E14" s="222" t="s">
        <v>2325</v>
      </c>
      <c r="F14" s="220"/>
      <c r="G14" s="220"/>
      <c r="H14" s="220" t="s">
        <v>60</v>
      </c>
      <c r="I14" s="220" t="s">
        <v>64</v>
      </c>
      <c r="J14" s="220" t="s">
        <v>0</v>
      </c>
      <c r="K14" s="220" t="s">
        <v>65</v>
      </c>
      <c r="L14" s="220" t="s">
        <v>368</v>
      </c>
      <c r="M14" s="220" t="s">
        <v>333</v>
      </c>
      <c r="N14" s="47" t="s">
        <v>333</v>
      </c>
      <c r="O14" s="47" t="s">
        <v>0</v>
      </c>
      <c r="P14" s="47" t="s">
        <v>378</v>
      </c>
      <c r="Q14" s="47"/>
      <c r="R14" s="47"/>
      <c r="S14" s="47"/>
      <c r="T14" s="47"/>
      <c r="U14" s="49"/>
      <c r="V14" s="69"/>
      <c r="W14" s="70"/>
      <c r="X14" s="71"/>
      <c r="Y14" s="69"/>
      <c r="Z14" s="70"/>
      <c r="AA14" s="71"/>
      <c r="AB14" s="69"/>
      <c r="AC14" s="70"/>
      <c r="AD14" s="71"/>
      <c r="AE14" s="69"/>
      <c r="AF14" s="70"/>
      <c r="AG14" s="71"/>
      <c r="AH14" s="24" t="str">
        <f t="shared" ref="AH14:AH24" si="0">IF(OR(EXACT(V14,W14),EXACT(Y14,Z14), EXACT(AB14,AC14),EXACT(AE14,AF14), COUNTIF(W14:AF14,"M")&gt;0,COUNTIF(W14:AF14,"X")=4),"",SUM(V14,Y14, AB14,AE14))</f>
        <v/>
      </c>
      <c r="AI14" s="25" t="str">
        <f t="shared" ref="AI14:AI24" si="1">IF(AND(COUNTIF(W14:AF14,"X")=4,SUM(V14,Y14, AB14, AE14)=0,ISNUMBER(AH14)),"",IF(COUNTIF(W14:AF14,"M")&gt;0,"M", IF(AND(COUNTIF(W14:AF14,W14)=4,OR(W14="X",W14="W",W14="Z")),UPPER(W14),"")))</f>
        <v/>
      </c>
      <c r="AJ14" s="26"/>
      <c r="AK14" s="224"/>
      <c r="BI14" s="48"/>
      <c r="BJ14" s="48"/>
      <c r="BK14" s="48"/>
      <c r="BL14" s="48"/>
      <c r="BM14" s="48"/>
      <c r="BN14" s="48"/>
      <c r="BO14" s="48"/>
      <c r="BP14" s="48"/>
      <c r="BQ14" s="48"/>
      <c r="BR14" s="48"/>
      <c r="BS14" s="48"/>
      <c r="BT14" s="48"/>
      <c r="BU14" s="48"/>
      <c r="BV14" s="48"/>
      <c r="BW14" s="48"/>
    </row>
    <row r="15" spans="1:75" s="221" customFormat="1" ht="21" customHeight="1">
      <c r="C15" s="192"/>
      <c r="D15" s="411"/>
      <c r="E15" s="222" t="s">
        <v>2326</v>
      </c>
      <c r="F15" s="220"/>
      <c r="G15" s="220"/>
      <c r="H15" s="220" t="s">
        <v>60</v>
      </c>
      <c r="I15" s="220" t="s">
        <v>64</v>
      </c>
      <c r="J15" s="220" t="s">
        <v>0</v>
      </c>
      <c r="K15" s="220" t="s">
        <v>65</v>
      </c>
      <c r="L15" s="220" t="s">
        <v>369</v>
      </c>
      <c r="M15" s="220" t="s">
        <v>333</v>
      </c>
      <c r="N15" s="47" t="s">
        <v>333</v>
      </c>
      <c r="O15" s="47" t="s">
        <v>0</v>
      </c>
      <c r="P15" s="47" t="s">
        <v>378</v>
      </c>
      <c r="Q15" s="47"/>
      <c r="R15" s="47"/>
      <c r="S15" s="47"/>
      <c r="T15" s="47"/>
      <c r="U15" s="49"/>
      <c r="V15" s="72"/>
      <c r="W15" s="73"/>
      <c r="X15" s="74"/>
      <c r="Y15" s="72"/>
      <c r="Z15" s="73"/>
      <c r="AA15" s="74"/>
      <c r="AB15" s="72"/>
      <c r="AC15" s="73"/>
      <c r="AD15" s="74"/>
      <c r="AE15" s="72"/>
      <c r="AF15" s="73"/>
      <c r="AG15" s="74"/>
      <c r="AH15" s="24" t="str">
        <f t="shared" si="0"/>
        <v/>
      </c>
      <c r="AI15" s="25" t="str">
        <f t="shared" si="1"/>
        <v/>
      </c>
      <c r="AJ15" s="26"/>
      <c r="AK15" s="224"/>
      <c r="BI15" s="48"/>
      <c r="BJ15" s="48"/>
      <c r="BK15" s="48"/>
      <c r="BL15" s="48"/>
      <c r="BM15" s="48"/>
      <c r="BN15" s="48"/>
      <c r="BO15" s="48"/>
      <c r="BP15" s="48"/>
      <c r="BQ15" s="48"/>
      <c r="BR15" s="48"/>
      <c r="BS15" s="48"/>
      <c r="BT15" s="48"/>
      <c r="BU15" s="48"/>
      <c r="BV15" s="48"/>
      <c r="BW15" s="48"/>
    </row>
    <row r="16" spans="1:75" s="221" customFormat="1" ht="21" customHeight="1">
      <c r="C16" s="192"/>
      <c r="D16" s="411"/>
      <c r="E16" s="222" t="s">
        <v>2327</v>
      </c>
      <c r="F16" s="220"/>
      <c r="G16" s="220"/>
      <c r="H16" s="220" t="s">
        <v>60</v>
      </c>
      <c r="I16" s="220" t="s">
        <v>64</v>
      </c>
      <c r="J16" s="220" t="s">
        <v>0</v>
      </c>
      <c r="K16" s="220" t="s">
        <v>65</v>
      </c>
      <c r="L16" s="220" t="s">
        <v>370</v>
      </c>
      <c r="M16" s="220" t="s">
        <v>333</v>
      </c>
      <c r="N16" s="47" t="s">
        <v>333</v>
      </c>
      <c r="O16" s="47" t="s">
        <v>0</v>
      </c>
      <c r="P16" s="47" t="s">
        <v>378</v>
      </c>
      <c r="Q16" s="47"/>
      <c r="R16" s="47"/>
      <c r="S16" s="47"/>
      <c r="T16" s="47"/>
      <c r="U16" s="49"/>
      <c r="V16" s="72"/>
      <c r="W16" s="73"/>
      <c r="X16" s="74"/>
      <c r="Y16" s="72"/>
      <c r="Z16" s="73"/>
      <c r="AA16" s="74"/>
      <c r="AB16" s="72"/>
      <c r="AC16" s="73"/>
      <c r="AD16" s="74"/>
      <c r="AE16" s="72"/>
      <c r="AF16" s="73"/>
      <c r="AG16" s="74"/>
      <c r="AH16" s="24" t="str">
        <f t="shared" si="0"/>
        <v/>
      </c>
      <c r="AI16" s="25" t="str">
        <f t="shared" si="1"/>
        <v/>
      </c>
      <c r="AJ16" s="26"/>
      <c r="AK16" s="224"/>
      <c r="BI16" s="48"/>
      <c r="BJ16" s="48"/>
      <c r="BK16" s="48"/>
      <c r="BL16" s="48"/>
      <c r="BM16" s="48"/>
      <c r="BN16" s="48"/>
      <c r="BO16" s="48"/>
      <c r="BP16" s="48"/>
      <c r="BQ16" s="48"/>
      <c r="BR16" s="48"/>
      <c r="BS16" s="48"/>
      <c r="BT16" s="48"/>
      <c r="BU16" s="48"/>
      <c r="BV16" s="48"/>
      <c r="BW16" s="48"/>
    </row>
    <row r="17" spans="3:75" s="221" customFormat="1" ht="21" customHeight="1">
      <c r="C17" s="192"/>
      <c r="D17" s="411"/>
      <c r="E17" s="222" t="s">
        <v>2328</v>
      </c>
      <c r="F17" s="220"/>
      <c r="G17" s="220"/>
      <c r="H17" s="220" t="s">
        <v>60</v>
      </c>
      <c r="I17" s="220" t="s">
        <v>64</v>
      </c>
      <c r="J17" s="220" t="s">
        <v>0</v>
      </c>
      <c r="K17" s="220" t="s">
        <v>65</v>
      </c>
      <c r="L17" s="220" t="s">
        <v>371</v>
      </c>
      <c r="M17" s="220" t="s">
        <v>333</v>
      </c>
      <c r="N17" s="47" t="s">
        <v>333</v>
      </c>
      <c r="O17" s="47" t="s">
        <v>0</v>
      </c>
      <c r="P17" s="47" t="s">
        <v>378</v>
      </c>
      <c r="Q17" s="47"/>
      <c r="R17" s="47"/>
      <c r="S17" s="47"/>
      <c r="T17" s="47"/>
      <c r="U17" s="49"/>
      <c r="V17" s="72"/>
      <c r="W17" s="73"/>
      <c r="X17" s="74"/>
      <c r="Y17" s="72"/>
      <c r="Z17" s="73"/>
      <c r="AA17" s="74"/>
      <c r="AB17" s="72"/>
      <c r="AC17" s="73"/>
      <c r="AD17" s="74"/>
      <c r="AE17" s="72"/>
      <c r="AF17" s="73"/>
      <c r="AG17" s="74"/>
      <c r="AH17" s="24" t="str">
        <f t="shared" si="0"/>
        <v/>
      </c>
      <c r="AI17" s="25" t="str">
        <f t="shared" si="1"/>
        <v/>
      </c>
      <c r="AJ17" s="26"/>
      <c r="AK17" s="224"/>
      <c r="BI17" s="48"/>
      <c r="BJ17" s="48"/>
      <c r="BK17" s="48"/>
      <c r="BL17" s="48"/>
      <c r="BM17" s="48"/>
      <c r="BN17" s="48"/>
      <c r="BO17" s="48"/>
      <c r="BP17" s="48"/>
      <c r="BQ17" s="48"/>
      <c r="BR17" s="48"/>
      <c r="BS17" s="48"/>
      <c r="BT17" s="48"/>
      <c r="BU17" s="48"/>
      <c r="BV17" s="48"/>
      <c r="BW17" s="48"/>
    </row>
    <row r="18" spans="3:75" s="221" customFormat="1" ht="21" customHeight="1">
      <c r="C18" s="192"/>
      <c r="D18" s="411"/>
      <c r="E18" s="222" t="s">
        <v>2329</v>
      </c>
      <c r="F18" s="220"/>
      <c r="G18" s="220"/>
      <c r="H18" s="220" t="s">
        <v>60</v>
      </c>
      <c r="I18" s="220" t="s">
        <v>64</v>
      </c>
      <c r="J18" s="220" t="s">
        <v>0</v>
      </c>
      <c r="K18" s="220" t="s">
        <v>65</v>
      </c>
      <c r="L18" s="220" t="s">
        <v>372</v>
      </c>
      <c r="M18" s="220" t="s">
        <v>333</v>
      </c>
      <c r="N18" s="47" t="s">
        <v>333</v>
      </c>
      <c r="O18" s="47" t="s">
        <v>0</v>
      </c>
      <c r="P18" s="47" t="s">
        <v>378</v>
      </c>
      <c r="Q18" s="47"/>
      <c r="R18" s="47"/>
      <c r="S18" s="47"/>
      <c r="T18" s="47"/>
      <c r="U18" s="49"/>
      <c r="V18" s="72"/>
      <c r="W18" s="73"/>
      <c r="X18" s="74"/>
      <c r="Y18" s="72"/>
      <c r="Z18" s="73"/>
      <c r="AA18" s="74"/>
      <c r="AB18" s="72"/>
      <c r="AC18" s="73"/>
      <c r="AD18" s="74"/>
      <c r="AE18" s="72"/>
      <c r="AF18" s="73"/>
      <c r="AG18" s="74"/>
      <c r="AH18" s="24" t="str">
        <f t="shared" si="0"/>
        <v/>
      </c>
      <c r="AI18" s="25" t="str">
        <f t="shared" si="1"/>
        <v/>
      </c>
      <c r="AJ18" s="26"/>
      <c r="AK18" s="224"/>
      <c r="BI18" s="48"/>
      <c r="BJ18" s="48"/>
      <c r="BK18" s="48"/>
      <c r="BL18" s="48"/>
      <c r="BM18" s="48"/>
      <c r="BN18" s="48"/>
      <c r="BO18" s="48"/>
      <c r="BP18" s="48"/>
      <c r="BQ18" s="48"/>
      <c r="BR18" s="48"/>
      <c r="BS18" s="48"/>
      <c r="BT18" s="48"/>
      <c r="BU18" s="48"/>
      <c r="BV18" s="48"/>
      <c r="BW18" s="48"/>
    </row>
    <row r="19" spans="3:75" s="221" customFormat="1" ht="21" customHeight="1">
      <c r="C19" s="192"/>
      <c r="D19" s="411"/>
      <c r="E19" s="222" t="s">
        <v>2330</v>
      </c>
      <c r="F19" s="220"/>
      <c r="G19" s="220"/>
      <c r="H19" s="220" t="s">
        <v>60</v>
      </c>
      <c r="I19" s="220" t="s">
        <v>64</v>
      </c>
      <c r="J19" s="220" t="s">
        <v>0</v>
      </c>
      <c r="K19" s="220" t="s">
        <v>65</v>
      </c>
      <c r="L19" s="220" t="s">
        <v>373</v>
      </c>
      <c r="M19" s="220" t="s">
        <v>333</v>
      </c>
      <c r="N19" s="47" t="s">
        <v>333</v>
      </c>
      <c r="O19" s="47" t="s">
        <v>0</v>
      </c>
      <c r="P19" s="47" t="s">
        <v>378</v>
      </c>
      <c r="Q19" s="47"/>
      <c r="R19" s="47"/>
      <c r="S19" s="47"/>
      <c r="T19" s="47"/>
      <c r="U19" s="49"/>
      <c r="V19" s="72"/>
      <c r="W19" s="73"/>
      <c r="X19" s="74"/>
      <c r="Y19" s="72"/>
      <c r="Z19" s="73"/>
      <c r="AA19" s="74"/>
      <c r="AB19" s="72"/>
      <c r="AC19" s="73"/>
      <c r="AD19" s="74"/>
      <c r="AE19" s="72"/>
      <c r="AF19" s="73"/>
      <c r="AG19" s="74"/>
      <c r="AH19" s="24" t="str">
        <f t="shared" si="0"/>
        <v/>
      </c>
      <c r="AI19" s="25" t="str">
        <f t="shared" si="1"/>
        <v/>
      </c>
      <c r="AJ19" s="26"/>
      <c r="AK19" s="224"/>
      <c r="BI19" s="48"/>
      <c r="BJ19" s="48"/>
      <c r="BK19" s="48"/>
      <c r="BL19" s="48"/>
      <c r="BM19" s="48"/>
      <c r="BN19" s="48"/>
      <c r="BO19" s="48"/>
      <c r="BP19" s="48"/>
      <c r="BQ19" s="48"/>
      <c r="BR19" s="48"/>
      <c r="BS19" s="48"/>
      <c r="BT19" s="48"/>
      <c r="BU19" s="48"/>
      <c r="BV19" s="48"/>
      <c r="BW19" s="48"/>
    </row>
    <row r="20" spans="3:75" s="221" customFormat="1" ht="21" customHeight="1">
      <c r="C20" s="192"/>
      <c r="D20" s="411"/>
      <c r="E20" s="222" t="s">
        <v>2331</v>
      </c>
      <c r="F20" s="220"/>
      <c r="G20" s="220"/>
      <c r="H20" s="220" t="s">
        <v>60</v>
      </c>
      <c r="I20" s="220" t="s">
        <v>64</v>
      </c>
      <c r="J20" s="220" t="s">
        <v>0</v>
      </c>
      <c r="K20" s="220" t="s">
        <v>65</v>
      </c>
      <c r="L20" s="220" t="s">
        <v>374</v>
      </c>
      <c r="M20" s="220" t="s">
        <v>333</v>
      </c>
      <c r="N20" s="47" t="s">
        <v>333</v>
      </c>
      <c r="O20" s="47" t="s">
        <v>0</v>
      </c>
      <c r="P20" s="47" t="s">
        <v>378</v>
      </c>
      <c r="Q20" s="47"/>
      <c r="R20" s="47"/>
      <c r="S20" s="47"/>
      <c r="T20" s="47"/>
      <c r="U20" s="49"/>
      <c r="V20" s="72"/>
      <c r="W20" s="73"/>
      <c r="X20" s="74"/>
      <c r="Y20" s="72"/>
      <c r="Z20" s="73"/>
      <c r="AA20" s="74"/>
      <c r="AB20" s="72"/>
      <c r="AC20" s="73"/>
      <c r="AD20" s="74"/>
      <c r="AE20" s="72"/>
      <c r="AF20" s="73"/>
      <c r="AG20" s="74"/>
      <c r="AH20" s="24" t="str">
        <f t="shared" si="0"/>
        <v/>
      </c>
      <c r="AI20" s="25" t="str">
        <f t="shared" si="1"/>
        <v/>
      </c>
      <c r="AJ20" s="26"/>
      <c r="AK20" s="224"/>
      <c r="BI20" s="48"/>
      <c r="BJ20" s="48"/>
      <c r="BK20" s="48"/>
      <c r="BL20" s="48"/>
      <c r="BM20" s="48"/>
      <c r="BN20" s="48"/>
      <c r="BO20" s="48"/>
      <c r="BP20" s="48"/>
      <c r="BQ20" s="48"/>
      <c r="BR20" s="48"/>
      <c r="BS20" s="48"/>
      <c r="BT20" s="48"/>
      <c r="BU20" s="48"/>
      <c r="BV20" s="48"/>
      <c r="BW20" s="48"/>
    </row>
    <row r="21" spans="3:75" s="221" customFormat="1" ht="21" customHeight="1">
      <c r="C21" s="192"/>
      <c r="D21" s="411"/>
      <c r="E21" s="222" t="s">
        <v>2332</v>
      </c>
      <c r="F21" s="220"/>
      <c r="G21" s="220"/>
      <c r="H21" s="220" t="s">
        <v>60</v>
      </c>
      <c r="I21" s="220" t="s">
        <v>64</v>
      </c>
      <c r="J21" s="220" t="s">
        <v>0</v>
      </c>
      <c r="K21" s="220" t="s">
        <v>65</v>
      </c>
      <c r="L21" s="220" t="s">
        <v>375</v>
      </c>
      <c r="M21" s="220" t="s">
        <v>333</v>
      </c>
      <c r="N21" s="47" t="s">
        <v>333</v>
      </c>
      <c r="O21" s="47" t="s">
        <v>0</v>
      </c>
      <c r="P21" s="47" t="s">
        <v>378</v>
      </c>
      <c r="Q21" s="47"/>
      <c r="R21" s="47"/>
      <c r="S21" s="47"/>
      <c r="T21" s="47"/>
      <c r="U21" s="49"/>
      <c r="V21" s="72"/>
      <c r="W21" s="73"/>
      <c r="X21" s="74"/>
      <c r="Y21" s="72"/>
      <c r="Z21" s="73"/>
      <c r="AA21" s="74"/>
      <c r="AB21" s="72"/>
      <c r="AC21" s="73"/>
      <c r="AD21" s="74"/>
      <c r="AE21" s="72"/>
      <c r="AF21" s="73"/>
      <c r="AG21" s="74"/>
      <c r="AH21" s="24" t="str">
        <f t="shared" si="0"/>
        <v/>
      </c>
      <c r="AI21" s="25" t="str">
        <f t="shared" si="1"/>
        <v/>
      </c>
      <c r="AJ21" s="26"/>
      <c r="AK21" s="224"/>
      <c r="BI21" s="48"/>
      <c r="BJ21" s="48"/>
      <c r="BK21" s="48"/>
      <c r="BL21" s="48"/>
      <c r="BM21" s="48"/>
      <c r="BN21" s="48"/>
      <c r="BO21" s="48"/>
      <c r="BP21" s="48"/>
      <c r="BQ21" s="48"/>
      <c r="BR21" s="48"/>
      <c r="BS21" s="48"/>
      <c r="BT21" s="48"/>
      <c r="BU21" s="48"/>
      <c r="BV21" s="48"/>
      <c r="BW21" s="48"/>
    </row>
    <row r="22" spans="3:75" s="221" customFormat="1" ht="21" customHeight="1">
      <c r="C22" s="192"/>
      <c r="D22" s="411"/>
      <c r="E22" s="222" t="s">
        <v>2333</v>
      </c>
      <c r="F22" s="220"/>
      <c r="G22" s="220"/>
      <c r="H22" s="220" t="s">
        <v>60</v>
      </c>
      <c r="I22" s="220" t="s">
        <v>64</v>
      </c>
      <c r="J22" s="220" t="s">
        <v>0</v>
      </c>
      <c r="K22" s="220" t="s">
        <v>65</v>
      </c>
      <c r="L22" s="220" t="s">
        <v>376</v>
      </c>
      <c r="M22" s="220" t="s">
        <v>333</v>
      </c>
      <c r="N22" s="47" t="s">
        <v>333</v>
      </c>
      <c r="O22" s="47" t="s">
        <v>0</v>
      </c>
      <c r="P22" s="47" t="s">
        <v>378</v>
      </c>
      <c r="Q22" s="47"/>
      <c r="R22" s="47"/>
      <c r="S22" s="47"/>
      <c r="T22" s="47"/>
      <c r="U22" s="49"/>
      <c r="V22" s="72"/>
      <c r="W22" s="73"/>
      <c r="X22" s="74"/>
      <c r="Y22" s="72"/>
      <c r="Z22" s="73"/>
      <c r="AA22" s="74"/>
      <c r="AB22" s="72"/>
      <c r="AC22" s="73"/>
      <c r="AD22" s="74"/>
      <c r="AE22" s="72"/>
      <c r="AF22" s="73"/>
      <c r="AG22" s="74"/>
      <c r="AH22" s="24" t="str">
        <f t="shared" si="0"/>
        <v/>
      </c>
      <c r="AI22" s="25" t="str">
        <f t="shared" si="1"/>
        <v/>
      </c>
      <c r="AJ22" s="26"/>
      <c r="AK22" s="224"/>
      <c r="BI22" s="48"/>
      <c r="BJ22" s="48"/>
      <c r="BK22" s="48"/>
      <c r="BL22" s="48"/>
      <c r="BM22" s="48"/>
      <c r="BN22" s="48"/>
      <c r="BO22" s="48"/>
      <c r="BP22" s="48"/>
      <c r="BQ22" s="48"/>
      <c r="BR22" s="48"/>
      <c r="BS22" s="48"/>
      <c r="BT22" s="48"/>
      <c r="BU22" s="48"/>
      <c r="BV22" s="48"/>
      <c r="BW22" s="48"/>
    </row>
    <row r="23" spans="3:75" s="221" customFormat="1" ht="21" customHeight="1">
      <c r="C23" s="192"/>
      <c r="D23" s="411"/>
      <c r="E23" s="222" t="s">
        <v>2334</v>
      </c>
      <c r="F23" s="220"/>
      <c r="G23" s="220"/>
      <c r="H23" s="220" t="s">
        <v>60</v>
      </c>
      <c r="I23" s="220" t="s">
        <v>64</v>
      </c>
      <c r="J23" s="220" t="s">
        <v>0</v>
      </c>
      <c r="K23" s="220" t="s">
        <v>65</v>
      </c>
      <c r="L23" s="220" t="s">
        <v>377</v>
      </c>
      <c r="M23" s="220" t="s">
        <v>333</v>
      </c>
      <c r="N23" s="47" t="s">
        <v>333</v>
      </c>
      <c r="O23" s="47" t="s">
        <v>0</v>
      </c>
      <c r="P23" s="47" t="s">
        <v>378</v>
      </c>
      <c r="Q23" s="47"/>
      <c r="R23" s="47"/>
      <c r="S23" s="47"/>
      <c r="T23" s="47"/>
      <c r="U23" s="49"/>
      <c r="V23" s="72"/>
      <c r="W23" s="73"/>
      <c r="X23" s="74"/>
      <c r="Y23" s="72"/>
      <c r="Z23" s="73"/>
      <c r="AA23" s="74"/>
      <c r="AB23" s="72"/>
      <c r="AC23" s="73"/>
      <c r="AD23" s="74"/>
      <c r="AE23" s="72"/>
      <c r="AF23" s="73"/>
      <c r="AG23" s="74"/>
      <c r="AH23" s="24" t="str">
        <f t="shared" si="0"/>
        <v/>
      </c>
      <c r="AI23" s="25" t="str">
        <f t="shared" si="1"/>
        <v/>
      </c>
      <c r="AJ23" s="26"/>
      <c r="AK23" s="224"/>
      <c r="BI23" s="48"/>
      <c r="BJ23" s="48"/>
      <c r="BK23" s="48"/>
      <c r="BL23" s="48"/>
      <c r="BM23" s="48"/>
      <c r="BN23" s="48"/>
      <c r="BO23" s="48"/>
      <c r="BP23" s="48"/>
      <c r="BQ23" s="48"/>
      <c r="BR23" s="48"/>
      <c r="BS23" s="48"/>
      <c r="BT23" s="48"/>
      <c r="BU23" s="48"/>
      <c r="BV23" s="48"/>
      <c r="BW23" s="48"/>
    </row>
    <row r="24" spans="3:75" s="221" customFormat="1" ht="21" customHeight="1">
      <c r="C24" s="192"/>
      <c r="D24" s="411"/>
      <c r="E24" s="222" t="s">
        <v>2292</v>
      </c>
      <c r="F24" s="220"/>
      <c r="G24" s="220"/>
      <c r="H24" s="220" t="s">
        <v>60</v>
      </c>
      <c r="I24" s="220" t="s">
        <v>64</v>
      </c>
      <c r="J24" s="220" t="s">
        <v>0</v>
      </c>
      <c r="K24" s="220" t="s">
        <v>65</v>
      </c>
      <c r="L24" s="220" t="s">
        <v>67</v>
      </c>
      <c r="M24" s="220" t="s">
        <v>333</v>
      </c>
      <c r="N24" s="47" t="s">
        <v>333</v>
      </c>
      <c r="O24" s="47" t="s">
        <v>0</v>
      </c>
      <c r="P24" s="47" t="s">
        <v>378</v>
      </c>
      <c r="Q24" s="47"/>
      <c r="R24" s="47"/>
      <c r="S24" s="47"/>
      <c r="T24" s="47"/>
      <c r="U24" s="49"/>
      <c r="V24" s="72"/>
      <c r="W24" s="73"/>
      <c r="X24" s="74"/>
      <c r="Y24" s="72"/>
      <c r="Z24" s="73"/>
      <c r="AA24" s="74"/>
      <c r="AB24" s="72"/>
      <c r="AC24" s="73"/>
      <c r="AD24" s="74"/>
      <c r="AE24" s="72"/>
      <c r="AF24" s="73"/>
      <c r="AG24" s="74"/>
      <c r="AH24" s="24" t="str">
        <f t="shared" si="0"/>
        <v/>
      </c>
      <c r="AI24" s="25" t="str">
        <f t="shared" si="1"/>
        <v/>
      </c>
      <c r="AJ24" s="26"/>
      <c r="AK24" s="224"/>
      <c r="BI24" s="48"/>
      <c r="BJ24" s="48"/>
      <c r="BK24" s="48"/>
      <c r="BL24" s="48"/>
      <c r="BM24" s="48"/>
      <c r="BN24" s="48"/>
      <c r="BO24" s="48"/>
      <c r="BP24" s="48"/>
      <c r="BQ24" s="48"/>
      <c r="BR24" s="48"/>
      <c r="BS24" s="48"/>
      <c r="BT24" s="48"/>
      <c r="BU24" s="48"/>
      <c r="BV24" s="48"/>
      <c r="BW24" s="48"/>
    </row>
    <row r="25" spans="3:75" s="221" customFormat="1" ht="21" customHeight="1">
      <c r="C25" s="192"/>
      <c r="D25" s="411"/>
      <c r="E25" s="225" t="s">
        <v>2293</v>
      </c>
      <c r="F25" s="220"/>
      <c r="G25" s="220"/>
      <c r="H25" s="220" t="s">
        <v>60</v>
      </c>
      <c r="I25" s="220" t="s">
        <v>64</v>
      </c>
      <c r="J25" s="220" t="s">
        <v>0</v>
      </c>
      <c r="K25" s="220" t="s">
        <v>65</v>
      </c>
      <c r="L25" s="220" t="s">
        <v>0</v>
      </c>
      <c r="M25" s="220" t="s">
        <v>333</v>
      </c>
      <c r="N25" s="47" t="s">
        <v>333</v>
      </c>
      <c r="O25" s="47" t="s">
        <v>0</v>
      </c>
      <c r="P25" s="47" t="s">
        <v>378</v>
      </c>
      <c r="Q25" s="47"/>
      <c r="R25" s="47"/>
      <c r="S25" s="47"/>
      <c r="T25" s="47"/>
      <c r="U25" s="50"/>
      <c r="V25" s="21" t="str">
        <f>IF(OR(SUMPRODUCT(--(V14:V24=""),--(W14:W24=""))&gt;0,COUNTIF(W14:W24,"M")&gt;0,COUNTIF(W14:W24,"X")=11),"",SUM(V14:V24))</f>
        <v/>
      </c>
      <c r="W25" s="22" t="str">
        <f>IF(AND(COUNTIF(W14:W24,"X")=11,SUM(V14:V24)=0,ISNUMBER(V25)),"",IF(COUNTIF(W14:W24,"M")&gt;0,"M",IF(AND(COUNTIF(W14:W24,W14)=11,OR(W14="X",W14="W",W14="Z")),UPPER(W14),"")))</f>
        <v/>
      </c>
      <c r="X25" s="23"/>
      <c r="Y25" s="21" t="str">
        <f>IF(OR(SUMPRODUCT(--(Y14:Y24=""),--(Z14:Z24=""))&gt;0,COUNTIF(Z14:Z24,"M")&gt;0,COUNTIF(Z14:Z24,"X")=11),"",SUM(Y14:Y24))</f>
        <v/>
      </c>
      <c r="Z25" s="22" t="str">
        <f>IF(AND(COUNTIF(Z14:Z24,"X")=11,SUM(Y14:Y24)=0,ISNUMBER(Y25)),"",IF(COUNTIF(Z14:Z24,"M")&gt;0,"M",IF(AND(COUNTIF(Z14:Z24,Z14)=11,OR(Z14="X",Z14="W",Z14="Z")),UPPER(Z14),"")))</f>
        <v/>
      </c>
      <c r="AA25" s="23"/>
      <c r="AB25" s="21" t="str">
        <f>IF(OR(SUMPRODUCT(--(AB14:AB24=""),--(AC14:AC24=""))&gt;0,COUNTIF(AC14:AC24,"M")&gt;0,COUNTIF(AC14:AC24,"X")=11),"",SUM(AB14:AB24))</f>
        <v/>
      </c>
      <c r="AC25" s="22" t="str">
        <f>IF(AND(COUNTIF(AC14:AC24,"X")=11,SUM(AB14:AB24)=0,ISNUMBER(AB25)),"",IF(COUNTIF(AC14:AC24,"M")&gt;0,"M",IF(AND(COUNTIF(AC14:AC24,AC14)=11,OR(AC14="X",AC14="W",AC14="Z")),UPPER(AC14),"")))</f>
        <v/>
      </c>
      <c r="AD25" s="23"/>
      <c r="AE25" s="21" t="str">
        <f>IF(OR(SUMPRODUCT(--(AE14:AE24=""),--(AF14:AF24=""))&gt;0,COUNTIF(AF14:AF24,"M")&gt;0,COUNTIF(AF14:AF24,"X")=11),"",SUM(AE14:AE24))</f>
        <v/>
      </c>
      <c r="AF25" s="22" t="str">
        <f>IF(AND(COUNTIF(AF14:AF24,"X")=11,SUM(AE14:AE24)=0,ISNUMBER(AE25)),"",IF(COUNTIF(AF14:AF24,"M")&gt;0,"M",IF(AND(COUNTIF(AF14:AF24,AF14)=11,OR(AF14="X",AF14="W",AF14="Z")),UPPER(AF14),"")))</f>
        <v/>
      </c>
      <c r="AG25" s="23"/>
      <c r="AH25" s="21" t="str">
        <f>IF(OR(SUMPRODUCT(--(AH14:AH24=""),--(AI14:AI24=""))&gt;0,COUNTIF(AI14:AI24,"M")&gt;0,COUNTIF(AI14:AI24,"X")=11),"",SUM(AH14:AH24))</f>
        <v/>
      </c>
      <c r="AI25" s="22" t="str">
        <f>IF(AND(COUNTIF(AI14:AI24,"X")=11,SUM(AH14:AH24)=0,ISNUMBER(AH25)),"",IF(COUNTIF(AI14:AI24,"M")&gt;0,"M",IF(AND(COUNTIF(AI14:AI24,AI14)=11,OR(AI14="X",AI14="W",AI14="Z")),UPPER(AI14),"")))</f>
        <v/>
      </c>
      <c r="AJ25" s="23"/>
      <c r="AK25" s="224"/>
      <c r="BI25" s="48"/>
      <c r="BJ25" s="48"/>
      <c r="BK25" s="48"/>
      <c r="BL25" s="48"/>
      <c r="BM25" s="48"/>
      <c r="BN25" s="48"/>
      <c r="BO25" s="48"/>
      <c r="BP25" s="48"/>
      <c r="BQ25" s="48"/>
      <c r="BR25" s="48"/>
      <c r="BS25" s="48"/>
      <c r="BT25" s="48"/>
      <c r="BU25" s="48"/>
      <c r="BV25" s="48"/>
      <c r="BW25" s="48"/>
    </row>
    <row r="26" spans="3:75" s="221" customFormat="1" ht="21" customHeight="1">
      <c r="C26" s="192"/>
      <c r="D26" s="387" t="s">
        <v>2286</v>
      </c>
      <c r="E26" s="222" t="s">
        <v>2325</v>
      </c>
      <c r="F26" s="220"/>
      <c r="G26" s="220"/>
      <c r="H26" s="220" t="s">
        <v>61</v>
      </c>
      <c r="I26" s="220" t="s">
        <v>64</v>
      </c>
      <c r="J26" s="220" t="s">
        <v>0</v>
      </c>
      <c r="K26" s="220" t="s">
        <v>65</v>
      </c>
      <c r="L26" s="220" t="s">
        <v>368</v>
      </c>
      <c r="M26" s="220" t="s">
        <v>333</v>
      </c>
      <c r="N26" s="47" t="s">
        <v>333</v>
      </c>
      <c r="O26" s="47" t="s">
        <v>0</v>
      </c>
      <c r="P26" s="47" t="s">
        <v>378</v>
      </c>
      <c r="Q26" s="47"/>
      <c r="R26" s="47"/>
      <c r="S26" s="47"/>
      <c r="T26" s="47"/>
      <c r="U26" s="49"/>
      <c r="V26" s="72"/>
      <c r="W26" s="73"/>
      <c r="X26" s="74"/>
      <c r="Y26" s="72"/>
      <c r="Z26" s="73"/>
      <c r="AA26" s="74"/>
      <c r="AB26" s="72"/>
      <c r="AC26" s="73"/>
      <c r="AD26" s="74"/>
      <c r="AE26" s="72"/>
      <c r="AF26" s="73"/>
      <c r="AG26" s="74"/>
      <c r="AH26" s="24" t="str">
        <f t="shared" ref="AH26:AH36" si="2">IF(OR(EXACT(V26,W26),EXACT(Y26,Z26), EXACT(AB26,AC26),EXACT(AE26,AF26), COUNTIF(W26:AF26,"M")&gt;0,COUNTIF(W26:AF26,"X")=4),"",SUM(V26,Y26, AB26,AE26))</f>
        <v/>
      </c>
      <c r="AI26" s="25" t="str">
        <f t="shared" ref="AI26:AI36" si="3">IF(AND(COUNTIF(W26:AF26,"X")=4,SUM(V26,Y26, AB26, AE26)=0,ISNUMBER(AH26)),"",IF(COUNTIF(W26:AF26,"M")&gt;0,"M", IF(AND(COUNTIF(W26:AF26,W26)=4,OR(W26="X",W26="W",W26="Z")),UPPER(W26),"")))</f>
        <v/>
      </c>
      <c r="AJ26" s="26"/>
      <c r="AK26" s="224"/>
      <c r="BI26" s="48"/>
      <c r="BJ26" s="48"/>
      <c r="BK26" s="48"/>
      <c r="BL26" s="48"/>
      <c r="BM26" s="48"/>
      <c r="BN26" s="48"/>
      <c r="BO26" s="48"/>
      <c r="BP26" s="48"/>
      <c r="BQ26" s="48"/>
      <c r="BR26" s="48"/>
      <c r="BS26" s="48"/>
      <c r="BT26" s="48"/>
      <c r="BU26" s="48"/>
      <c r="BV26" s="48"/>
      <c r="BW26" s="48"/>
    </row>
    <row r="27" spans="3:75" s="221" customFormat="1" ht="21" customHeight="1">
      <c r="C27" s="192"/>
      <c r="D27" s="388"/>
      <c r="E27" s="222" t="s">
        <v>2326</v>
      </c>
      <c r="F27" s="220"/>
      <c r="G27" s="220"/>
      <c r="H27" s="220" t="s">
        <v>61</v>
      </c>
      <c r="I27" s="220" t="s">
        <v>64</v>
      </c>
      <c r="J27" s="220" t="s">
        <v>0</v>
      </c>
      <c r="K27" s="220" t="s">
        <v>65</v>
      </c>
      <c r="L27" s="220" t="s">
        <v>369</v>
      </c>
      <c r="M27" s="220" t="s">
        <v>333</v>
      </c>
      <c r="N27" s="47" t="s">
        <v>333</v>
      </c>
      <c r="O27" s="47" t="s">
        <v>0</v>
      </c>
      <c r="P27" s="47" t="s">
        <v>378</v>
      </c>
      <c r="Q27" s="47"/>
      <c r="R27" s="47"/>
      <c r="S27" s="47"/>
      <c r="T27" s="47"/>
      <c r="U27" s="49"/>
      <c r="V27" s="72"/>
      <c r="W27" s="73"/>
      <c r="X27" s="74"/>
      <c r="Y27" s="72"/>
      <c r="Z27" s="73"/>
      <c r="AA27" s="74"/>
      <c r="AB27" s="72"/>
      <c r="AC27" s="73"/>
      <c r="AD27" s="74"/>
      <c r="AE27" s="72"/>
      <c r="AF27" s="73"/>
      <c r="AG27" s="74"/>
      <c r="AH27" s="24" t="str">
        <f t="shared" si="2"/>
        <v/>
      </c>
      <c r="AI27" s="25" t="str">
        <f t="shared" si="3"/>
        <v/>
      </c>
      <c r="AJ27" s="26"/>
      <c r="AK27" s="224"/>
      <c r="BI27" s="48"/>
      <c r="BJ27" s="48"/>
      <c r="BK27" s="48"/>
      <c r="BL27" s="48"/>
      <c r="BM27" s="48"/>
      <c r="BN27" s="48"/>
      <c r="BO27" s="48"/>
      <c r="BP27" s="48"/>
      <c r="BQ27" s="48"/>
      <c r="BR27" s="48"/>
      <c r="BS27" s="48"/>
      <c r="BT27" s="48"/>
      <c r="BU27" s="48"/>
      <c r="BV27" s="48"/>
      <c r="BW27" s="48"/>
    </row>
    <row r="28" spans="3:75" s="221" customFormat="1" ht="21" customHeight="1">
      <c r="C28" s="192"/>
      <c r="D28" s="388"/>
      <c r="E28" s="222" t="s">
        <v>2327</v>
      </c>
      <c r="F28" s="220"/>
      <c r="G28" s="220"/>
      <c r="H28" s="220" t="s">
        <v>61</v>
      </c>
      <c r="I28" s="220" t="s">
        <v>64</v>
      </c>
      <c r="J28" s="220" t="s">
        <v>0</v>
      </c>
      <c r="K28" s="220" t="s">
        <v>65</v>
      </c>
      <c r="L28" s="220" t="s">
        <v>370</v>
      </c>
      <c r="M28" s="220" t="s">
        <v>333</v>
      </c>
      <c r="N28" s="47" t="s">
        <v>333</v>
      </c>
      <c r="O28" s="47" t="s">
        <v>0</v>
      </c>
      <c r="P28" s="47" t="s">
        <v>378</v>
      </c>
      <c r="Q28" s="47"/>
      <c r="R28" s="47"/>
      <c r="S28" s="47"/>
      <c r="T28" s="47"/>
      <c r="U28" s="49"/>
      <c r="V28" s="72"/>
      <c r="W28" s="73"/>
      <c r="X28" s="74"/>
      <c r="Y28" s="72"/>
      <c r="Z28" s="73"/>
      <c r="AA28" s="74"/>
      <c r="AB28" s="72"/>
      <c r="AC28" s="73"/>
      <c r="AD28" s="74"/>
      <c r="AE28" s="72"/>
      <c r="AF28" s="73"/>
      <c r="AG28" s="74"/>
      <c r="AH28" s="24" t="str">
        <f t="shared" si="2"/>
        <v/>
      </c>
      <c r="AI28" s="25" t="str">
        <f t="shared" si="3"/>
        <v/>
      </c>
      <c r="AJ28" s="26"/>
      <c r="AK28" s="224"/>
      <c r="BI28" s="48"/>
      <c r="BJ28" s="48"/>
      <c r="BK28" s="48"/>
      <c r="BL28" s="48"/>
      <c r="BM28" s="48"/>
      <c r="BN28" s="48"/>
      <c r="BO28" s="48"/>
      <c r="BP28" s="48"/>
      <c r="BQ28" s="48"/>
      <c r="BR28" s="48"/>
      <c r="BS28" s="48"/>
      <c r="BT28" s="48"/>
      <c r="BU28" s="48"/>
      <c r="BV28" s="48"/>
      <c r="BW28" s="48"/>
    </row>
    <row r="29" spans="3:75" s="221" customFormat="1" ht="21" customHeight="1">
      <c r="C29" s="192"/>
      <c r="D29" s="388"/>
      <c r="E29" s="222" t="s">
        <v>2328</v>
      </c>
      <c r="F29" s="220"/>
      <c r="G29" s="220"/>
      <c r="H29" s="220" t="s">
        <v>61</v>
      </c>
      <c r="I29" s="220" t="s">
        <v>64</v>
      </c>
      <c r="J29" s="220" t="s">
        <v>0</v>
      </c>
      <c r="K29" s="220" t="s">
        <v>65</v>
      </c>
      <c r="L29" s="220" t="s">
        <v>371</v>
      </c>
      <c r="M29" s="220" t="s">
        <v>333</v>
      </c>
      <c r="N29" s="47" t="s">
        <v>333</v>
      </c>
      <c r="O29" s="47" t="s">
        <v>0</v>
      </c>
      <c r="P29" s="47" t="s">
        <v>378</v>
      </c>
      <c r="Q29" s="47"/>
      <c r="R29" s="47"/>
      <c r="S29" s="47"/>
      <c r="T29" s="47"/>
      <c r="U29" s="49"/>
      <c r="V29" s="72"/>
      <c r="W29" s="73"/>
      <c r="X29" s="74"/>
      <c r="Y29" s="72"/>
      <c r="Z29" s="73"/>
      <c r="AA29" s="74"/>
      <c r="AB29" s="72"/>
      <c r="AC29" s="73"/>
      <c r="AD29" s="74"/>
      <c r="AE29" s="72"/>
      <c r="AF29" s="73"/>
      <c r="AG29" s="74"/>
      <c r="AH29" s="24" t="str">
        <f t="shared" si="2"/>
        <v/>
      </c>
      <c r="AI29" s="25" t="str">
        <f t="shared" si="3"/>
        <v/>
      </c>
      <c r="AJ29" s="26"/>
      <c r="AK29" s="224"/>
      <c r="BI29" s="48"/>
      <c r="BJ29" s="48"/>
      <c r="BK29" s="48"/>
      <c r="BL29" s="48"/>
      <c r="BM29" s="48"/>
      <c r="BN29" s="48"/>
      <c r="BO29" s="48"/>
      <c r="BP29" s="48"/>
      <c r="BQ29" s="48"/>
      <c r="BR29" s="48"/>
      <c r="BS29" s="48"/>
      <c r="BT29" s="48"/>
      <c r="BU29" s="48"/>
      <c r="BV29" s="48"/>
      <c r="BW29" s="48"/>
    </row>
    <row r="30" spans="3:75" s="221" customFormat="1" ht="21" customHeight="1">
      <c r="C30" s="192"/>
      <c r="D30" s="388"/>
      <c r="E30" s="222" t="s">
        <v>2329</v>
      </c>
      <c r="F30" s="220"/>
      <c r="G30" s="220"/>
      <c r="H30" s="220" t="s">
        <v>61</v>
      </c>
      <c r="I30" s="220" t="s">
        <v>64</v>
      </c>
      <c r="J30" s="220" t="s">
        <v>0</v>
      </c>
      <c r="K30" s="220" t="s">
        <v>65</v>
      </c>
      <c r="L30" s="220" t="s">
        <v>372</v>
      </c>
      <c r="M30" s="220" t="s">
        <v>333</v>
      </c>
      <c r="N30" s="47" t="s">
        <v>333</v>
      </c>
      <c r="O30" s="47" t="s">
        <v>0</v>
      </c>
      <c r="P30" s="47" t="s">
        <v>378</v>
      </c>
      <c r="Q30" s="47"/>
      <c r="R30" s="47"/>
      <c r="S30" s="47"/>
      <c r="T30" s="47"/>
      <c r="U30" s="49"/>
      <c r="V30" s="72"/>
      <c r="W30" s="73"/>
      <c r="X30" s="74"/>
      <c r="Y30" s="72"/>
      <c r="Z30" s="73"/>
      <c r="AA30" s="74"/>
      <c r="AB30" s="72"/>
      <c r="AC30" s="73"/>
      <c r="AD30" s="74"/>
      <c r="AE30" s="72"/>
      <c r="AF30" s="73"/>
      <c r="AG30" s="74"/>
      <c r="AH30" s="24" t="str">
        <f t="shared" si="2"/>
        <v/>
      </c>
      <c r="AI30" s="25" t="str">
        <f t="shared" si="3"/>
        <v/>
      </c>
      <c r="AJ30" s="26"/>
      <c r="AK30" s="224"/>
      <c r="BI30" s="48"/>
      <c r="BJ30" s="48"/>
      <c r="BK30" s="48"/>
      <c r="BL30" s="48"/>
      <c r="BM30" s="48"/>
      <c r="BN30" s="48"/>
      <c r="BO30" s="48"/>
      <c r="BP30" s="48"/>
      <c r="BQ30" s="48"/>
      <c r="BR30" s="48"/>
      <c r="BS30" s="48"/>
      <c r="BT30" s="48"/>
      <c r="BU30" s="48"/>
      <c r="BV30" s="48"/>
      <c r="BW30" s="48"/>
    </row>
    <row r="31" spans="3:75" s="221" customFormat="1" ht="21" customHeight="1">
      <c r="C31" s="192"/>
      <c r="D31" s="388"/>
      <c r="E31" s="222" t="s">
        <v>2330</v>
      </c>
      <c r="F31" s="220"/>
      <c r="G31" s="220"/>
      <c r="H31" s="220" t="s">
        <v>61</v>
      </c>
      <c r="I31" s="220" t="s">
        <v>64</v>
      </c>
      <c r="J31" s="220" t="s">
        <v>0</v>
      </c>
      <c r="K31" s="220" t="s">
        <v>65</v>
      </c>
      <c r="L31" s="220" t="s">
        <v>373</v>
      </c>
      <c r="M31" s="220" t="s">
        <v>333</v>
      </c>
      <c r="N31" s="47" t="s">
        <v>333</v>
      </c>
      <c r="O31" s="47" t="s">
        <v>0</v>
      </c>
      <c r="P31" s="47" t="s">
        <v>378</v>
      </c>
      <c r="Q31" s="47"/>
      <c r="R31" s="47"/>
      <c r="S31" s="47"/>
      <c r="T31" s="47"/>
      <c r="U31" s="49"/>
      <c r="V31" s="72"/>
      <c r="W31" s="73"/>
      <c r="X31" s="74"/>
      <c r="Y31" s="72"/>
      <c r="Z31" s="73"/>
      <c r="AA31" s="74"/>
      <c r="AB31" s="72"/>
      <c r="AC31" s="73"/>
      <c r="AD31" s="74"/>
      <c r="AE31" s="72"/>
      <c r="AF31" s="73"/>
      <c r="AG31" s="74"/>
      <c r="AH31" s="24" t="str">
        <f t="shared" si="2"/>
        <v/>
      </c>
      <c r="AI31" s="25" t="str">
        <f t="shared" si="3"/>
        <v/>
      </c>
      <c r="AJ31" s="26"/>
      <c r="AK31" s="224"/>
      <c r="BI31" s="48"/>
      <c r="BJ31" s="48"/>
      <c r="BK31" s="48"/>
      <c r="BL31" s="48"/>
      <c r="BM31" s="48"/>
      <c r="BN31" s="48"/>
      <c r="BO31" s="48"/>
      <c r="BP31" s="48"/>
      <c r="BQ31" s="48"/>
      <c r="BR31" s="48"/>
      <c r="BS31" s="48"/>
      <c r="BT31" s="48"/>
      <c r="BU31" s="48"/>
      <c r="BV31" s="48"/>
      <c r="BW31" s="48"/>
    </row>
    <row r="32" spans="3:75" s="221" customFormat="1" ht="21" customHeight="1">
      <c r="C32" s="192"/>
      <c r="D32" s="388"/>
      <c r="E32" s="222" t="s">
        <v>2331</v>
      </c>
      <c r="F32" s="220"/>
      <c r="G32" s="220"/>
      <c r="H32" s="220" t="s">
        <v>61</v>
      </c>
      <c r="I32" s="220" t="s">
        <v>64</v>
      </c>
      <c r="J32" s="220" t="s">
        <v>0</v>
      </c>
      <c r="K32" s="220" t="s">
        <v>65</v>
      </c>
      <c r="L32" s="220" t="s">
        <v>374</v>
      </c>
      <c r="M32" s="220" t="s">
        <v>333</v>
      </c>
      <c r="N32" s="47" t="s">
        <v>333</v>
      </c>
      <c r="O32" s="47" t="s">
        <v>0</v>
      </c>
      <c r="P32" s="47" t="s">
        <v>378</v>
      </c>
      <c r="Q32" s="47"/>
      <c r="R32" s="47"/>
      <c r="S32" s="47"/>
      <c r="T32" s="47"/>
      <c r="U32" s="49"/>
      <c r="V32" s="72"/>
      <c r="W32" s="73"/>
      <c r="X32" s="74"/>
      <c r="Y32" s="72"/>
      <c r="Z32" s="73"/>
      <c r="AA32" s="74"/>
      <c r="AB32" s="72"/>
      <c r="AC32" s="73"/>
      <c r="AD32" s="74"/>
      <c r="AE32" s="72"/>
      <c r="AF32" s="73"/>
      <c r="AG32" s="74"/>
      <c r="AH32" s="24" t="str">
        <f t="shared" si="2"/>
        <v/>
      </c>
      <c r="AI32" s="25" t="str">
        <f t="shared" si="3"/>
        <v/>
      </c>
      <c r="AJ32" s="26"/>
      <c r="AK32" s="224"/>
      <c r="BI32" s="48"/>
      <c r="BJ32" s="48"/>
      <c r="BK32" s="48"/>
      <c r="BL32" s="48"/>
      <c r="BM32" s="48"/>
      <c r="BN32" s="48"/>
      <c r="BO32" s="48"/>
      <c r="BP32" s="48"/>
      <c r="BQ32" s="48"/>
      <c r="BR32" s="48"/>
      <c r="BS32" s="48"/>
      <c r="BT32" s="48"/>
      <c r="BU32" s="48"/>
      <c r="BV32" s="48"/>
      <c r="BW32" s="48"/>
    </row>
    <row r="33" spans="3:75" s="221" customFormat="1" ht="21" customHeight="1">
      <c r="C33" s="192"/>
      <c r="D33" s="388"/>
      <c r="E33" s="222" t="s">
        <v>2332</v>
      </c>
      <c r="F33" s="220"/>
      <c r="G33" s="220"/>
      <c r="H33" s="220" t="s">
        <v>61</v>
      </c>
      <c r="I33" s="220" t="s">
        <v>64</v>
      </c>
      <c r="J33" s="220" t="s">
        <v>0</v>
      </c>
      <c r="K33" s="220" t="s">
        <v>65</v>
      </c>
      <c r="L33" s="220" t="s">
        <v>375</v>
      </c>
      <c r="M33" s="220" t="s">
        <v>333</v>
      </c>
      <c r="N33" s="47" t="s">
        <v>333</v>
      </c>
      <c r="O33" s="47" t="s">
        <v>0</v>
      </c>
      <c r="P33" s="47" t="s">
        <v>378</v>
      </c>
      <c r="Q33" s="47"/>
      <c r="R33" s="47"/>
      <c r="S33" s="47"/>
      <c r="T33" s="47"/>
      <c r="U33" s="49"/>
      <c r="V33" s="72"/>
      <c r="W33" s="73"/>
      <c r="X33" s="74"/>
      <c r="Y33" s="72"/>
      <c r="Z33" s="73"/>
      <c r="AA33" s="74"/>
      <c r="AB33" s="72"/>
      <c r="AC33" s="73"/>
      <c r="AD33" s="74"/>
      <c r="AE33" s="72"/>
      <c r="AF33" s="73"/>
      <c r="AG33" s="74"/>
      <c r="AH33" s="24" t="str">
        <f t="shared" si="2"/>
        <v/>
      </c>
      <c r="AI33" s="25" t="str">
        <f t="shared" si="3"/>
        <v/>
      </c>
      <c r="AJ33" s="26"/>
      <c r="AK33" s="224"/>
      <c r="BI33" s="48"/>
      <c r="BJ33" s="48"/>
      <c r="BK33" s="48"/>
      <c r="BL33" s="48"/>
      <c r="BM33" s="48"/>
      <c r="BN33" s="48"/>
      <c r="BO33" s="48"/>
      <c r="BP33" s="48"/>
      <c r="BQ33" s="48"/>
      <c r="BR33" s="48"/>
      <c r="BS33" s="48"/>
      <c r="BT33" s="48"/>
      <c r="BU33" s="48"/>
      <c r="BV33" s="48"/>
      <c r="BW33" s="48"/>
    </row>
    <row r="34" spans="3:75" s="221" customFormat="1" ht="21" customHeight="1">
      <c r="C34" s="192"/>
      <c r="D34" s="388"/>
      <c r="E34" s="222" t="s">
        <v>2333</v>
      </c>
      <c r="F34" s="220"/>
      <c r="G34" s="220"/>
      <c r="H34" s="220" t="s">
        <v>61</v>
      </c>
      <c r="I34" s="220" t="s">
        <v>64</v>
      </c>
      <c r="J34" s="220" t="s">
        <v>0</v>
      </c>
      <c r="K34" s="220" t="s">
        <v>65</v>
      </c>
      <c r="L34" s="220" t="s">
        <v>376</v>
      </c>
      <c r="M34" s="220" t="s">
        <v>333</v>
      </c>
      <c r="N34" s="47" t="s">
        <v>333</v>
      </c>
      <c r="O34" s="47" t="s">
        <v>0</v>
      </c>
      <c r="P34" s="47" t="s">
        <v>378</v>
      </c>
      <c r="Q34" s="47"/>
      <c r="R34" s="47"/>
      <c r="S34" s="47"/>
      <c r="T34" s="47"/>
      <c r="U34" s="49"/>
      <c r="V34" s="72"/>
      <c r="W34" s="73"/>
      <c r="X34" s="74"/>
      <c r="Y34" s="72"/>
      <c r="Z34" s="73"/>
      <c r="AA34" s="74"/>
      <c r="AB34" s="72"/>
      <c r="AC34" s="73"/>
      <c r="AD34" s="74"/>
      <c r="AE34" s="72"/>
      <c r="AF34" s="73"/>
      <c r="AG34" s="74"/>
      <c r="AH34" s="24" t="str">
        <f t="shared" si="2"/>
        <v/>
      </c>
      <c r="AI34" s="25" t="str">
        <f t="shared" si="3"/>
        <v/>
      </c>
      <c r="AJ34" s="26"/>
      <c r="AK34" s="224"/>
      <c r="BI34" s="48"/>
      <c r="BJ34" s="48"/>
      <c r="BK34" s="48"/>
      <c r="BL34" s="48"/>
      <c r="BM34" s="48"/>
      <c r="BN34" s="48"/>
      <c r="BO34" s="48"/>
      <c r="BP34" s="48"/>
      <c r="BQ34" s="48"/>
      <c r="BR34" s="48"/>
      <c r="BS34" s="48"/>
      <c r="BT34" s="48"/>
      <c r="BU34" s="48"/>
      <c r="BV34" s="48"/>
      <c r="BW34" s="48"/>
    </row>
    <row r="35" spans="3:75" s="221" customFormat="1" ht="21" customHeight="1">
      <c r="C35" s="192"/>
      <c r="D35" s="388"/>
      <c r="E35" s="222" t="s">
        <v>2334</v>
      </c>
      <c r="F35" s="220"/>
      <c r="G35" s="220"/>
      <c r="H35" s="220" t="s">
        <v>61</v>
      </c>
      <c r="I35" s="220" t="s">
        <v>64</v>
      </c>
      <c r="J35" s="220" t="s">
        <v>0</v>
      </c>
      <c r="K35" s="220" t="s">
        <v>65</v>
      </c>
      <c r="L35" s="220" t="s">
        <v>377</v>
      </c>
      <c r="M35" s="220" t="s">
        <v>333</v>
      </c>
      <c r="N35" s="47" t="s">
        <v>333</v>
      </c>
      <c r="O35" s="47" t="s">
        <v>0</v>
      </c>
      <c r="P35" s="47" t="s">
        <v>378</v>
      </c>
      <c r="Q35" s="47"/>
      <c r="R35" s="47"/>
      <c r="S35" s="47"/>
      <c r="T35" s="47"/>
      <c r="U35" s="49"/>
      <c r="V35" s="72"/>
      <c r="W35" s="73"/>
      <c r="X35" s="74"/>
      <c r="Y35" s="72"/>
      <c r="Z35" s="73"/>
      <c r="AA35" s="74"/>
      <c r="AB35" s="72"/>
      <c r="AC35" s="73"/>
      <c r="AD35" s="74"/>
      <c r="AE35" s="72"/>
      <c r="AF35" s="73"/>
      <c r="AG35" s="74"/>
      <c r="AH35" s="24" t="str">
        <f t="shared" si="2"/>
        <v/>
      </c>
      <c r="AI35" s="25" t="str">
        <f t="shared" si="3"/>
        <v/>
      </c>
      <c r="AJ35" s="26"/>
      <c r="AK35" s="224"/>
      <c r="BI35" s="48"/>
      <c r="BJ35" s="48"/>
      <c r="BK35" s="48"/>
      <c r="BL35" s="48"/>
      <c r="BM35" s="48"/>
      <c r="BN35" s="48"/>
      <c r="BO35" s="48"/>
      <c r="BP35" s="48"/>
      <c r="BQ35" s="48"/>
      <c r="BR35" s="48"/>
      <c r="BS35" s="48"/>
      <c r="BT35" s="48"/>
      <c r="BU35" s="48"/>
      <c r="BV35" s="48"/>
      <c r="BW35" s="48"/>
    </row>
    <row r="36" spans="3:75" s="221" customFormat="1" ht="21" customHeight="1">
      <c r="C36" s="192"/>
      <c r="D36" s="388"/>
      <c r="E36" s="222" t="s">
        <v>2292</v>
      </c>
      <c r="F36" s="220"/>
      <c r="G36" s="220"/>
      <c r="H36" s="220" t="s">
        <v>61</v>
      </c>
      <c r="I36" s="220" t="s">
        <v>64</v>
      </c>
      <c r="J36" s="220" t="s">
        <v>0</v>
      </c>
      <c r="K36" s="220" t="s">
        <v>65</v>
      </c>
      <c r="L36" s="220" t="s">
        <v>67</v>
      </c>
      <c r="M36" s="220" t="s">
        <v>333</v>
      </c>
      <c r="N36" s="47" t="s">
        <v>333</v>
      </c>
      <c r="O36" s="47" t="s">
        <v>0</v>
      </c>
      <c r="P36" s="47" t="s">
        <v>378</v>
      </c>
      <c r="Q36" s="47"/>
      <c r="R36" s="47"/>
      <c r="S36" s="47"/>
      <c r="T36" s="47"/>
      <c r="U36" s="49"/>
      <c r="V36" s="72"/>
      <c r="W36" s="73"/>
      <c r="X36" s="74"/>
      <c r="Y36" s="72"/>
      <c r="Z36" s="73"/>
      <c r="AA36" s="74"/>
      <c r="AB36" s="72"/>
      <c r="AC36" s="73"/>
      <c r="AD36" s="74"/>
      <c r="AE36" s="72"/>
      <c r="AF36" s="73"/>
      <c r="AG36" s="74"/>
      <c r="AH36" s="24" t="str">
        <f t="shared" si="2"/>
        <v/>
      </c>
      <c r="AI36" s="25" t="str">
        <f t="shared" si="3"/>
        <v/>
      </c>
      <c r="AJ36" s="26"/>
      <c r="AK36" s="224"/>
      <c r="BI36" s="48"/>
      <c r="BJ36" s="48"/>
      <c r="BK36" s="48"/>
      <c r="BL36" s="48"/>
      <c r="BM36" s="48"/>
      <c r="BN36" s="48"/>
      <c r="BO36" s="48"/>
      <c r="BP36" s="48"/>
      <c r="BQ36" s="48"/>
      <c r="BR36" s="48"/>
      <c r="BS36" s="48"/>
      <c r="BT36" s="48"/>
      <c r="BU36" s="48"/>
      <c r="BV36" s="48"/>
      <c r="BW36" s="48"/>
    </row>
    <row r="37" spans="3:75" s="221" customFormat="1" ht="21" customHeight="1">
      <c r="C37" s="192"/>
      <c r="D37" s="389"/>
      <c r="E37" s="225" t="s">
        <v>2293</v>
      </c>
      <c r="F37" s="220"/>
      <c r="G37" s="220"/>
      <c r="H37" s="220" t="s">
        <v>61</v>
      </c>
      <c r="I37" s="220" t="s">
        <v>64</v>
      </c>
      <c r="J37" s="220" t="s">
        <v>0</v>
      </c>
      <c r="K37" s="220" t="s">
        <v>65</v>
      </c>
      <c r="L37" s="220" t="s">
        <v>0</v>
      </c>
      <c r="M37" s="220" t="s">
        <v>333</v>
      </c>
      <c r="N37" s="47" t="s">
        <v>333</v>
      </c>
      <c r="O37" s="47" t="s">
        <v>0</v>
      </c>
      <c r="P37" s="47" t="s">
        <v>378</v>
      </c>
      <c r="Q37" s="47"/>
      <c r="R37" s="47"/>
      <c r="S37" s="47"/>
      <c r="T37" s="47"/>
      <c r="U37" s="50"/>
      <c r="V37" s="21" t="str">
        <f>IF(OR(SUMPRODUCT(--(V26:V36=""),--(W26:W36=""))&gt;0,COUNTIF(W26:W36,"M")&gt;0,COUNTIF(W26:W36,"X")=11),"",SUM(V26:V36))</f>
        <v/>
      </c>
      <c r="W37" s="22" t="str">
        <f>IF(AND(COUNTIF(W26:W36,"X")=11,SUM(V26:V36)=0,ISNUMBER(V37)),"",IF(COUNTIF(W26:W36,"M")&gt;0,"M",IF(AND(COUNTIF(W26:W36,W26)=11,OR(W26="X",W26="W",W26="Z")),UPPER(W26),"")))</f>
        <v/>
      </c>
      <c r="X37" s="23"/>
      <c r="Y37" s="21" t="str">
        <f>IF(OR(SUMPRODUCT(--(Y26:Y36=""),--(Z26:Z36=""))&gt;0,COUNTIF(Z26:Z36,"M")&gt;0,COUNTIF(Z26:Z36,"X")=11),"",SUM(Y26:Y36))</f>
        <v/>
      </c>
      <c r="Z37" s="22" t="str">
        <f>IF(AND(COUNTIF(Z26:Z36,"X")=11,SUM(Y26:Y36)=0,ISNUMBER(Y37)),"",IF(COUNTIF(Z26:Z36,"M")&gt;0,"M",IF(AND(COUNTIF(Z26:Z36,Z26)=11,OR(Z26="X",Z26="W",Z26="Z")),UPPER(Z26),"")))</f>
        <v/>
      </c>
      <c r="AA37" s="23"/>
      <c r="AB37" s="21" t="str">
        <f>IF(OR(SUMPRODUCT(--(AB26:AB36=""),--(AC26:AC36=""))&gt;0,COUNTIF(AC26:AC36,"M")&gt;0,COUNTIF(AC26:AC36,"X")=11),"",SUM(AB26:AB36))</f>
        <v/>
      </c>
      <c r="AC37" s="22" t="str">
        <f>IF(AND(COUNTIF(AC26:AC36,"X")=11,SUM(AB26:AB36)=0,ISNUMBER(AB37)),"",IF(COUNTIF(AC26:AC36,"M")&gt;0,"M",IF(AND(COUNTIF(AC26:AC36,AC26)=11,OR(AC26="X",AC26="W",AC26="Z")),UPPER(AC26),"")))</f>
        <v/>
      </c>
      <c r="AD37" s="23"/>
      <c r="AE37" s="21" t="str">
        <f>IF(OR(SUMPRODUCT(--(AE26:AE36=""),--(AF26:AF36=""))&gt;0,COUNTIF(AF26:AF36,"M")&gt;0,COUNTIF(AF26:AF36,"X")=11),"",SUM(AE26:AE36))</f>
        <v/>
      </c>
      <c r="AF37" s="22" t="str">
        <f>IF(AND(COUNTIF(AF26:AF36,"X")=11,SUM(AE26:AE36)=0,ISNUMBER(AE37)),"",IF(COUNTIF(AF26:AF36,"M")&gt;0,"M",IF(AND(COUNTIF(AF26:AF36,AF26)=11,OR(AF26="X",AF26="W",AF26="Z")),UPPER(AF26),"")))</f>
        <v/>
      </c>
      <c r="AG37" s="23"/>
      <c r="AH37" s="21" t="str">
        <f>IF(OR(SUMPRODUCT(--(AH26:AH36=""),--(AI26:AI36=""))&gt;0,COUNTIF(AI26:AI36,"M")&gt;0,COUNTIF(AI26:AI36,"X")=11),"",SUM(AH26:AH36))</f>
        <v/>
      </c>
      <c r="AI37" s="22" t="str">
        <f>IF(AND(COUNTIF(AI26:AI36,"X")=11,SUM(AH26:AH36)=0,ISNUMBER(AH37)),"",IF(COUNTIF(AI26:AI36,"M")&gt;0,"M",IF(AND(COUNTIF(AI26:AI36,AI26)=11,OR(AI26="X",AI26="W",AI26="Z")),UPPER(AI26),"")))</f>
        <v/>
      </c>
      <c r="AJ37" s="23"/>
      <c r="AK37" s="224"/>
      <c r="BI37" s="48"/>
      <c r="BJ37" s="48"/>
      <c r="BK37" s="48"/>
      <c r="BL37" s="48"/>
      <c r="BM37" s="48"/>
      <c r="BN37" s="48"/>
      <c r="BO37" s="48"/>
      <c r="BP37" s="48"/>
      <c r="BQ37" s="48"/>
      <c r="BR37" s="48"/>
      <c r="BS37" s="48"/>
      <c r="BT37" s="48"/>
      <c r="BU37" s="48"/>
      <c r="BV37" s="48"/>
      <c r="BW37" s="48"/>
    </row>
    <row r="38" spans="3:75" s="221" customFormat="1" ht="21" customHeight="1">
      <c r="C38" s="192"/>
      <c r="D38" s="407" t="s">
        <v>2287</v>
      </c>
      <c r="E38" s="226" t="s">
        <v>2325</v>
      </c>
      <c r="F38" s="220"/>
      <c r="G38" s="220"/>
      <c r="H38" s="220" t="s">
        <v>0</v>
      </c>
      <c r="I38" s="220" t="s">
        <v>64</v>
      </c>
      <c r="J38" s="220" t="s">
        <v>0</v>
      </c>
      <c r="K38" s="220" t="s">
        <v>65</v>
      </c>
      <c r="L38" s="220" t="s">
        <v>368</v>
      </c>
      <c r="M38" s="220" t="s">
        <v>333</v>
      </c>
      <c r="N38" s="47" t="s">
        <v>333</v>
      </c>
      <c r="O38" s="47" t="s">
        <v>0</v>
      </c>
      <c r="P38" s="47" t="s">
        <v>378</v>
      </c>
      <c r="Q38" s="47"/>
      <c r="R38" s="47"/>
      <c r="S38" s="47"/>
      <c r="T38" s="47"/>
      <c r="U38" s="49"/>
      <c r="V38" s="21" t="str">
        <f t="shared" ref="V38:V49" si="4">IF(OR(AND(V14="",W14=""),AND(V26="",W26=""),AND(W14="X",W26="X"),OR(W14="M",W26="M")),"",SUM(V14,V26))</f>
        <v/>
      </c>
      <c r="W38" s="22" t="str">
        <f t="shared" ref="W38:W49" si="5">IF(AND(AND(W14="X",W26="X"),SUM(V14,V26)=0,ISNUMBER(V38)),"",IF(OR(W14="M",W26="M"),"M",IF(AND(W14=W26,OR(W14="X",W14="W",W14="Z")),UPPER(W14),"")))</f>
        <v/>
      </c>
      <c r="X38" s="23"/>
      <c r="Y38" s="21" t="str">
        <f t="shared" ref="Y38:Y49" si="6">IF(OR(AND(Y14="",Z14=""),AND(Y26="",Z26=""),AND(Z14="X",Z26="X"),OR(Z14="M",Z26="M")),"",SUM(Y14,Y26))</f>
        <v/>
      </c>
      <c r="Z38" s="22" t="str">
        <f t="shared" ref="Z38:Z49" si="7">IF(AND(AND(Z14="X",Z26="X"),SUM(Y14,Y26)=0,ISNUMBER(Y38)),"",IF(OR(Z14="M",Z26="M"),"M",IF(AND(Z14=Z26,OR(Z14="X",Z14="W",Z14="Z")),UPPER(Z14),"")))</f>
        <v/>
      </c>
      <c r="AA38" s="23"/>
      <c r="AB38" s="21" t="str">
        <f t="shared" ref="AB38:AB49" si="8">IF(OR(AND(AB14="",AC14=""),AND(AB26="",AC26=""),AND(AC14="X",AC26="X"),OR(AC14="M",AC26="M")),"",SUM(AB14,AB26))</f>
        <v/>
      </c>
      <c r="AC38" s="22" t="str">
        <f t="shared" ref="AC38:AC49" si="9">IF(AND(AND(AC14="X",AC26="X"),SUM(AB14,AB26)=0,ISNUMBER(AB38)),"",IF(OR(AC14="M",AC26="M"),"M",IF(AND(AC14=AC26,OR(AC14="X",AC14="W",AC14="Z")),UPPER(AC14),"")))</f>
        <v/>
      </c>
      <c r="AD38" s="23"/>
      <c r="AE38" s="21" t="str">
        <f t="shared" ref="AE38:AE49" si="10">IF(OR(AND(AE14="",AF14=""),AND(AE26="",AF26=""),AND(AF14="X",AF26="X"),OR(AF14="M",AF26="M")),"",SUM(AE14,AE26))</f>
        <v/>
      </c>
      <c r="AF38" s="22" t="str">
        <f t="shared" ref="AF38:AF49" si="11">IF(AND(AND(AF14="X",AF26="X"),SUM(AE14,AE26)=0,ISNUMBER(AE38)),"",IF(OR(AF14="M",AF26="M"),"M",IF(AND(AF14=AF26,OR(AF14="X",AF14="W",AF14="Z")),UPPER(AF14),"")))</f>
        <v/>
      </c>
      <c r="AG38" s="23"/>
      <c r="AH38" s="21" t="str">
        <f t="shared" ref="AH38:AH49" si="12">IF(OR(AND(AH14="",AI14=""),AND(AH26="",AI26=""),AND(AI14="X",AI26="X"),OR(AI14="M",AI26="M")),"",SUM(AH14,AH26))</f>
        <v/>
      </c>
      <c r="AI38" s="22" t="str">
        <f t="shared" ref="AI38:AI49" si="13">IF(AND(AND(AI14="X",AI26="X"),SUM(AH14,AH26)=0,ISNUMBER(AH38)),"",IF(OR(AI14="M",AI26="M"),"M",IF(AND(AI14=AI26,OR(AI14="X",AI14="W",AI14="Z")),UPPER(AI14),"")))</f>
        <v/>
      </c>
      <c r="AJ38" s="23"/>
      <c r="AK38" s="224"/>
      <c r="BI38" s="48"/>
      <c r="BJ38" s="48"/>
      <c r="BK38" s="48"/>
      <c r="BL38" s="48"/>
      <c r="BM38" s="48"/>
      <c r="BN38" s="48"/>
      <c r="BO38" s="48"/>
      <c r="BP38" s="48"/>
      <c r="BQ38" s="48"/>
      <c r="BR38" s="48"/>
      <c r="BS38" s="48"/>
      <c r="BT38" s="48"/>
      <c r="BU38" s="48"/>
      <c r="BV38" s="48"/>
      <c r="BW38" s="48"/>
    </row>
    <row r="39" spans="3:75" s="221" customFormat="1" ht="21" customHeight="1">
      <c r="C39" s="192"/>
      <c r="D39" s="408"/>
      <c r="E39" s="226" t="s">
        <v>2326</v>
      </c>
      <c r="F39" s="220"/>
      <c r="G39" s="220"/>
      <c r="H39" s="220" t="s">
        <v>0</v>
      </c>
      <c r="I39" s="220" t="s">
        <v>64</v>
      </c>
      <c r="J39" s="220" t="s">
        <v>0</v>
      </c>
      <c r="K39" s="220" t="s">
        <v>65</v>
      </c>
      <c r="L39" s="220" t="s">
        <v>369</v>
      </c>
      <c r="M39" s="220" t="s">
        <v>333</v>
      </c>
      <c r="N39" s="47" t="s">
        <v>333</v>
      </c>
      <c r="O39" s="47" t="s">
        <v>0</v>
      </c>
      <c r="P39" s="47" t="s">
        <v>378</v>
      </c>
      <c r="Q39" s="47"/>
      <c r="R39" s="47"/>
      <c r="S39" s="47"/>
      <c r="T39" s="47"/>
      <c r="U39" s="49"/>
      <c r="V39" s="21" t="str">
        <f t="shared" si="4"/>
        <v/>
      </c>
      <c r="W39" s="22" t="str">
        <f t="shared" si="5"/>
        <v/>
      </c>
      <c r="X39" s="23"/>
      <c r="Y39" s="21" t="str">
        <f t="shared" si="6"/>
        <v/>
      </c>
      <c r="Z39" s="22" t="str">
        <f t="shared" si="7"/>
        <v/>
      </c>
      <c r="AA39" s="23"/>
      <c r="AB39" s="21" t="str">
        <f t="shared" si="8"/>
        <v/>
      </c>
      <c r="AC39" s="22" t="str">
        <f t="shared" si="9"/>
        <v/>
      </c>
      <c r="AD39" s="23"/>
      <c r="AE39" s="21" t="str">
        <f t="shared" si="10"/>
        <v/>
      </c>
      <c r="AF39" s="22" t="str">
        <f t="shared" si="11"/>
        <v/>
      </c>
      <c r="AG39" s="23"/>
      <c r="AH39" s="21" t="str">
        <f t="shared" si="12"/>
        <v/>
      </c>
      <c r="AI39" s="22" t="str">
        <f t="shared" si="13"/>
        <v/>
      </c>
      <c r="AJ39" s="23"/>
      <c r="AK39" s="224"/>
      <c r="BI39" s="48"/>
      <c r="BJ39" s="48"/>
      <c r="BK39" s="48"/>
      <c r="BL39" s="48"/>
      <c r="BM39" s="48"/>
      <c r="BN39" s="48"/>
      <c r="BO39" s="48"/>
      <c r="BP39" s="48"/>
      <c r="BQ39" s="48"/>
      <c r="BR39" s="48"/>
      <c r="BS39" s="48"/>
      <c r="BT39" s="48"/>
      <c r="BU39" s="48"/>
      <c r="BV39" s="48"/>
      <c r="BW39" s="48"/>
    </row>
    <row r="40" spans="3:75" s="221" customFormat="1" ht="21" customHeight="1">
      <c r="C40" s="192"/>
      <c r="D40" s="408"/>
      <c r="E40" s="226" t="s">
        <v>2327</v>
      </c>
      <c r="F40" s="220"/>
      <c r="G40" s="220"/>
      <c r="H40" s="220" t="s">
        <v>0</v>
      </c>
      <c r="I40" s="220" t="s">
        <v>64</v>
      </c>
      <c r="J40" s="220" t="s">
        <v>0</v>
      </c>
      <c r="K40" s="220" t="s">
        <v>65</v>
      </c>
      <c r="L40" s="220" t="s">
        <v>370</v>
      </c>
      <c r="M40" s="220" t="s">
        <v>333</v>
      </c>
      <c r="N40" s="47" t="s">
        <v>333</v>
      </c>
      <c r="O40" s="47" t="s">
        <v>0</v>
      </c>
      <c r="P40" s="47" t="s">
        <v>378</v>
      </c>
      <c r="Q40" s="47"/>
      <c r="R40" s="47"/>
      <c r="S40" s="47"/>
      <c r="T40" s="47"/>
      <c r="U40" s="49"/>
      <c r="V40" s="21" t="str">
        <f t="shared" si="4"/>
        <v/>
      </c>
      <c r="W40" s="22" t="str">
        <f t="shared" si="5"/>
        <v/>
      </c>
      <c r="X40" s="23"/>
      <c r="Y40" s="21" t="str">
        <f t="shared" si="6"/>
        <v/>
      </c>
      <c r="Z40" s="22" t="str">
        <f t="shared" si="7"/>
        <v/>
      </c>
      <c r="AA40" s="23"/>
      <c r="AB40" s="21" t="str">
        <f t="shared" si="8"/>
        <v/>
      </c>
      <c r="AC40" s="22" t="str">
        <f t="shared" si="9"/>
        <v/>
      </c>
      <c r="AD40" s="23"/>
      <c r="AE40" s="21" t="str">
        <f t="shared" si="10"/>
        <v/>
      </c>
      <c r="AF40" s="22" t="str">
        <f t="shared" si="11"/>
        <v/>
      </c>
      <c r="AG40" s="23"/>
      <c r="AH40" s="21" t="str">
        <f t="shared" si="12"/>
        <v/>
      </c>
      <c r="AI40" s="22" t="str">
        <f t="shared" si="13"/>
        <v/>
      </c>
      <c r="AJ40" s="23"/>
      <c r="AK40" s="224"/>
      <c r="BI40" s="48"/>
      <c r="BJ40" s="48"/>
      <c r="BK40" s="48"/>
      <c r="BL40" s="48"/>
      <c r="BM40" s="48"/>
      <c r="BN40" s="48"/>
      <c r="BO40" s="48"/>
      <c r="BP40" s="48"/>
      <c r="BQ40" s="48"/>
      <c r="BR40" s="48"/>
      <c r="BS40" s="48"/>
      <c r="BT40" s="48"/>
      <c r="BU40" s="48"/>
      <c r="BV40" s="48"/>
      <c r="BW40" s="48"/>
    </row>
    <row r="41" spans="3:75" s="221" customFormat="1" ht="21" customHeight="1">
      <c r="C41" s="192"/>
      <c r="D41" s="408"/>
      <c r="E41" s="226" t="s">
        <v>2328</v>
      </c>
      <c r="F41" s="220"/>
      <c r="G41" s="220"/>
      <c r="H41" s="220" t="s">
        <v>0</v>
      </c>
      <c r="I41" s="220" t="s">
        <v>64</v>
      </c>
      <c r="J41" s="220" t="s">
        <v>0</v>
      </c>
      <c r="K41" s="220" t="s">
        <v>65</v>
      </c>
      <c r="L41" s="220" t="s">
        <v>371</v>
      </c>
      <c r="M41" s="220" t="s">
        <v>333</v>
      </c>
      <c r="N41" s="47" t="s">
        <v>333</v>
      </c>
      <c r="O41" s="47" t="s">
        <v>0</v>
      </c>
      <c r="P41" s="47" t="s">
        <v>378</v>
      </c>
      <c r="Q41" s="47"/>
      <c r="R41" s="47"/>
      <c r="S41" s="47"/>
      <c r="T41" s="47"/>
      <c r="U41" s="49"/>
      <c r="V41" s="21" t="str">
        <f t="shared" si="4"/>
        <v/>
      </c>
      <c r="W41" s="22" t="str">
        <f t="shared" si="5"/>
        <v/>
      </c>
      <c r="X41" s="23"/>
      <c r="Y41" s="21" t="str">
        <f t="shared" si="6"/>
        <v/>
      </c>
      <c r="Z41" s="22" t="str">
        <f t="shared" si="7"/>
        <v/>
      </c>
      <c r="AA41" s="23"/>
      <c r="AB41" s="21" t="str">
        <f t="shared" si="8"/>
        <v/>
      </c>
      <c r="AC41" s="22" t="str">
        <f t="shared" si="9"/>
        <v/>
      </c>
      <c r="AD41" s="23"/>
      <c r="AE41" s="21" t="str">
        <f t="shared" si="10"/>
        <v/>
      </c>
      <c r="AF41" s="22" t="str">
        <f t="shared" si="11"/>
        <v/>
      </c>
      <c r="AG41" s="23"/>
      <c r="AH41" s="21" t="str">
        <f t="shared" si="12"/>
        <v/>
      </c>
      <c r="AI41" s="22" t="str">
        <f t="shared" si="13"/>
        <v/>
      </c>
      <c r="AJ41" s="23"/>
      <c r="AK41" s="224"/>
      <c r="BI41" s="48"/>
      <c r="BJ41" s="48"/>
      <c r="BK41" s="48"/>
      <c r="BL41" s="48"/>
      <c r="BM41" s="48"/>
      <c r="BN41" s="48"/>
      <c r="BO41" s="48"/>
      <c r="BP41" s="48"/>
      <c r="BQ41" s="48"/>
      <c r="BR41" s="48"/>
      <c r="BS41" s="48"/>
      <c r="BT41" s="48"/>
      <c r="BU41" s="48"/>
      <c r="BV41" s="48"/>
      <c r="BW41" s="48"/>
    </row>
    <row r="42" spans="3:75" s="221" customFormat="1" ht="21" customHeight="1">
      <c r="C42" s="192"/>
      <c r="D42" s="408"/>
      <c r="E42" s="226" t="s">
        <v>2329</v>
      </c>
      <c r="F42" s="220"/>
      <c r="G42" s="220"/>
      <c r="H42" s="220" t="s">
        <v>0</v>
      </c>
      <c r="I42" s="220" t="s">
        <v>64</v>
      </c>
      <c r="J42" s="220" t="s">
        <v>0</v>
      </c>
      <c r="K42" s="220" t="s">
        <v>65</v>
      </c>
      <c r="L42" s="220" t="s">
        <v>372</v>
      </c>
      <c r="M42" s="220" t="s">
        <v>333</v>
      </c>
      <c r="N42" s="47" t="s">
        <v>333</v>
      </c>
      <c r="O42" s="47" t="s">
        <v>0</v>
      </c>
      <c r="P42" s="47" t="s">
        <v>378</v>
      </c>
      <c r="Q42" s="47"/>
      <c r="R42" s="47"/>
      <c r="S42" s="47"/>
      <c r="T42" s="47"/>
      <c r="U42" s="49"/>
      <c r="V42" s="21" t="str">
        <f t="shared" si="4"/>
        <v/>
      </c>
      <c r="W42" s="22" t="str">
        <f t="shared" si="5"/>
        <v/>
      </c>
      <c r="X42" s="23"/>
      <c r="Y42" s="21" t="str">
        <f t="shared" si="6"/>
        <v/>
      </c>
      <c r="Z42" s="22" t="str">
        <f t="shared" si="7"/>
        <v/>
      </c>
      <c r="AA42" s="23"/>
      <c r="AB42" s="21" t="str">
        <f t="shared" si="8"/>
        <v/>
      </c>
      <c r="AC42" s="22" t="str">
        <f t="shared" si="9"/>
        <v/>
      </c>
      <c r="AD42" s="23"/>
      <c r="AE42" s="21" t="str">
        <f t="shared" si="10"/>
        <v/>
      </c>
      <c r="AF42" s="22" t="str">
        <f t="shared" si="11"/>
        <v/>
      </c>
      <c r="AG42" s="23"/>
      <c r="AH42" s="21" t="str">
        <f t="shared" si="12"/>
        <v/>
      </c>
      <c r="AI42" s="22" t="str">
        <f t="shared" si="13"/>
        <v/>
      </c>
      <c r="AJ42" s="23"/>
      <c r="AK42" s="224"/>
      <c r="BI42" s="48"/>
      <c r="BJ42" s="48"/>
      <c r="BK42" s="48"/>
      <c r="BL42" s="48"/>
      <c r="BM42" s="48"/>
      <c r="BN42" s="48"/>
      <c r="BO42" s="48"/>
      <c r="BP42" s="48"/>
      <c r="BQ42" s="48"/>
      <c r="BR42" s="48"/>
      <c r="BS42" s="48"/>
      <c r="BT42" s="48"/>
      <c r="BU42" s="48"/>
      <c r="BV42" s="48"/>
      <c r="BW42" s="48"/>
    </row>
    <row r="43" spans="3:75" s="221" customFormat="1" ht="21" customHeight="1">
      <c r="C43" s="192"/>
      <c r="D43" s="408"/>
      <c r="E43" s="226" t="s">
        <v>2330</v>
      </c>
      <c r="F43" s="220"/>
      <c r="G43" s="220"/>
      <c r="H43" s="220" t="s">
        <v>0</v>
      </c>
      <c r="I43" s="220" t="s">
        <v>64</v>
      </c>
      <c r="J43" s="220" t="s">
        <v>0</v>
      </c>
      <c r="K43" s="220" t="s">
        <v>65</v>
      </c>
      <c r="L43" s="220" t="s">
        <v>373</v>
      </c>
      <c r="M43" s="220" t="s">
        <v>333</v>
      </c>
      <c r="N43" s="47" t="s">
        <v>333</v>
      </c>
      <c r="O43" s="47" t="s">
        <v>0</v>
      </c>
      <c r="P43" s="47" t="s">
        <v>378</v>
      </c>
      <c r="Q43" s="47"/>
      <c r="R43" s="47"/>
      <c r="S43" s="47"/>
      <c r="T43" s="47"/>
      <c r="U43" s="49"/>
      <c r="V43" s="21" t="str">
        <f t="shared" si="4"/>
        <v/>
      </c>
      <c r="W43" s="22" t="str">
        <f t="shared" si="5"/>
        <v/>
      </c>
      <c r="X43" s="23"/>
      <c r="Y43" s="21" t="str">
        <f t="shared" si="6"/>
        <v/>
      </c>
      <c r="Z43" s="22" t="str">
        <f t="shared" si="7"/>
        <v/>
      </c>
      <c r="AA43" s="23"/>
      <c r="AB43" s="21" t="str">
        <f t="shared" si="8"/>
        <v/>
      </c>
      <c r="AC43" s="22" t="str">
        <f t="shared" si="9"/>
        <v/>
      </c>
      <c r="AD43" s="23"/>
      <c r="AE43" s="21" t="str">
        <f t="shared" si="10"/>
        <v/>
      </c>
      <c r="AF43" s="22" t="str">
        <f t="shared" si="11"/>
        <v/>
      </c>
      <c r="AG43" s="23"/>
      <c r="AH43" s="21" t="str">
        <f t="shared" si="12"/>
        <v/>
      </c>
      <c r="AI43" s="22" t="str">
        <f t="shared" si="13"/>
        <v/>
      </c>
      <c r="AJ43" s="23"/>
      <c r="AK43" s="224"/>
      <c r="BI43" s="48"/>
      <c r="BJ43" s="48"/>
      <c r="BK43" s="48"/>
      <c r="BL43" s="48"/>
      <c r="BM43" s="48"/>
      <c r="BN43" s="48"/>
      <c r="BO43" s="48"/>
      <c r="BP43" s="48"/>
      <c r="BQ43" s="48"/>
      <c r="BR43" s="48"/>
      <c r="BS43" s="48"/>
      <c r="BT43" s="48"/>
      <c r="BU43" s="48"/>
      <c r="BV43" s="48"/>
      <c r="BW43" s="48"/>
    </row>
    <row r="44" spans="3:75" s="221" customFormat="1" ht="21" customHeight="1">
      <c r="C44" s="192"/>
      <c r="D44" s="408"/>
      <c r="E44" s="226" t="s">
        <v>2331</v>
      </c>
      <c r="F44" s="220"/>
      <c r="G44" s="220"/>
      <c r="H44" s="220" t="s">
        <v>0</v>
      </c>
      <c r="I44" s="220" t="s">
        <v>64</v>
      </c>
      <c r="J44" s="220" t="s">
        <v>0</v>
      </c>
      <c r="K44" s="220" t="s">
        <v>65</v>
      </c>
      <c r="L44" s="220" t="s">
        <v>374</v>
      </c>
      <c r="M44" s="220" t="s">
        <v>333</v>
      </c>
      <c r="N44" s="47" t="s">
        <v>333</v>
      </c>
      <c r="O44" s="47" t="s">
        <v>0</v>
      </c>
      <c r="P44" s="47" t="s">
        <v>378</v>
      </c>
      <c r="Q44" s="47"/>
      <c r="R44" s="47"/>
      <c r="S44" s="47"/>
      <c r="T44" s="47"/>
      <c r="U44" s="49"/>
      <c r="V44" s="21" t="str">
        <f t="shared" si="4"/>
        <v/>
      </c>
      <c r="W44" s="22" t="str">
        <f t="shared" si="5"/>
        <v/>
      </c>
      <c r="X44" s="23"/>
      <c r="Y44" s="21" t="str">
        <f t="shared" si="6"/>
        <v/>
      </c>
      <c r="Z44" s="22" t="str">
        <f t="shared" si="7"/>
        <v/>
      </c>
      <c r="AA44" s="23"/>
      <c r="AB44" s="21" t="str">
        <f t="shared" si="8"/>
        <v/>
      </c>
      <c r="AC44" s="22" t="str">
        <f t="shared" si="9"/>
        <v/>
      </c>
      <c r="AD44" s="23"/>
      <c r="AE44" s="21" t="str">
        <f t="shared" si="10"/>
        <v/>
      </c>
      <c r="AF44" s="22" t="str">
        <f t="shared" si="11"/>
        <v/>
      </c>
      <c r="AG44" s="23"/>
      <c r="AH44" s="21" t="str">
        <f t="shared" si="12"/>
        <v/>
      </c>
      <c r="AI44" s="22" t="str">
        <f t="shared" si="13"/>
        <v/>
      </c>
      <c r="AJ44" s="23"/>
      <c r="AK44" s="224"/>
      <c r="BI44" s="48"/>
      <c r="BJ44" s="48"/>
      <c r="BK44" s="48"/>
      <c r="BL44" s="48"/>
      <c r="BM44" s="48"/>
      <c r="BN44" s="48"/>
      <c r="BO44" s="48"/>
      <c r="BP44" s="48"/>
      <c r="BQ44" s="48"/>
      <c r="BR44" s="48"/>
      <c r="BS44" s="48"/>
      <c r="BT44" s="48"/>
      <c r="BU44" s="48"/>
      <c r="BV44" s="48"/>
      <c r="BW44" s="48"/>
    </row>
    <row r="45" spans="3:75" s="221" customFormat="1" ht="21" customHeight="1">
      <c r="C45" s="192"/>
      <c r="D45" s="408"/>
      <c r="E45" s="226" t="s">
        <v>2332</v>
      </c>
      <c r="F45" s="220"/>
      <c r="G45" s="220"/>
      <c r="H45" s="220" t="s">
        <v>0</v>
      </c>
      <c r="I45" s="220" t="s">
        <v>64</v>
      </c>
      <c r="J45" s="220" t="s">
        <v>0</v>
      </c>
      <c r="K45" s="220" t="s">
        <v>65</v>
      </c>
      <c r="L45" s="220" t="s">
        <v>375</v>
      </c>
      <c r="M45" s="220" t="s">
        <v>333</v>
      </c>
      <c r="N45" s="47" t="s">
        <v>333</v>
      </c>
      <c r="O45" s="47" t="s">
        <v>0</v>
      </c>
      <c r="P45" s="47" t="s">
        <v>378</v>
      </c>
      <c r="Q45" s="47"/>
      <c r="R45" s="47"/>
      <c r="S45" s="47"/>
      <c r="T45" s="47"/>
      <c r="U45" s="49"/>
      <c r="V45" s="21" t="str">
        <f t="shared" si="4"/>
        <v/>
      </c>
      <c r="W45" s="22" t="str">
        <f t="shared" si="5"/>
        <v/>
      </c>
      <c r="X45" s="23"/>
      <c r="Y45" s="21" t="str">
        <f t="shared" si="6"/>
        <v/>
      </c>
      <c r="Z45" s="22" t="str">
        <f t="shared" si="7"/>
        <v/>
      </c>
      <c r="AA45" s="23"/>
      <c r="AB45" s="21" t="str">
        <f t="shared" si="8"/>
        <v/>
      </c>
      <c r="AC45" s="22" t="str">
        <f t="shared" si="9"/>
        <v/>
      </c>
      <c r="AD45" s="23"/>
      <c r="AE45" s="21" t="str">
        <f t="shared" si="10"/>
        <v/>
      </c>
      <c r="AF45" s="22" t="str">
        <f t="shared" si="11"/>
        <v/>
      </c>
      <c r="AG45" s="23"/>
      <c r="AH45" s="21" t="str">
        <f t="shared" si="12"/>
        <v/>
      </c>
      <c r="AI45" s="22" t="str">
        <f t="shared" si="13"/>
        <v/>
      </c>
      <c r="AJ45" s="23"/>
      <c r="AK45" s="224"/>
      <c r="BI45" s="48"/>
      <c r="BJ45" s="48"/>
      <c r="BK45" s="48"/>
      <c r="BL45" s="48"/>
      <c r="BM45" s="48"/>
      <c r="BN45" s="48"/>
      <c r="BO45" s="48"/>
      <c r="BP45" s="48"/>
      <c r="BQ45" s="48"/>
      <c r="BR45" s="48"/>
      <c r="BS45" s="48"/>
      <c r="BT45" s="48"/>
      <c r="BU45" s="48"/>
      <c r="BV45" s="48"/>
      <c r="BW45" s="48"/>
    </row>
    <row r="46" spans="3:75" s="221" customFormat="1" ht="21" customHeight="1">
      <c r="C46" s="192"/>
      <c r="D46" s="408"/>
      <c r="E46" s="226" t="s">
        <v>2333</v>
      </c>
      <c r="F46" s="220"/>
      <c r="G46" s="220"/>
      <c r="H46" s="220" t="s">
        <v>0</v>
      </c>
      <c r="I46" s="220" t="s">
        <v>64</v>
      </c>
      <c r="J46" s="220" t="s">
        <v>0</v>
      </c>
      <c r="K46" s="220" t="s">
        <v>65</v>
      </c>
      <c r="L46" s="220" t="s">
        <v>376</v>
      </c>
      <c r="M46" s="220" t="s">
        <v>333</v>
      </c>
      <c r="N46" s="47" t="s">
        <v>333</v>
      </c>
      <c r="O46" s="47" t="s">
        <v>0</v>
      </c>
      <c r="P46" s="47" t="s">
        <v>378</v>
      </c>
      <c r="Q46" s="47"/>
      <c r="R46" s="47"/>
      <c r="S46" s="47"/>
      <c r="T46" s="47"/>
      <c r="U46" s="49"/>
      <c r="V46" s="21" t="str">
        <f t="shared" si="4"/>
        <v/>
      </c>
      <c r="W46" s="22" t="str">
        <f t="shared" si="5"/>
        <v/>
      </c>
      <c r="X46" s="23"/>
      <c r="Y46" s="21" t="str">
        <f t="shared" si="6"/>
        <v/>
      </c>
      <c r="Z46" s="22" t="str">
        <f t="shared" si="7"/>
        <v/>
      </c>
      <c r="AA46" s="23"/>
      <c r="AB46" s="21" t="str">
        <f t="shared" si="8"/>
        <v/>
      </c>
      <c r="AC46" s="22" t="str">
        <f t="shared" si="9"/>
        <v/>
      </c>
      <c r="AD46" s="23"/>
      <c r="AE46" s="21" t="str">
        <f t="shared" si="10"/>
        <v/>
      </c>
      <c r="AF46" s="22" t="str">
        <f t="shared" si="11"/>
        <v/>
      </c>
      <c r="AG46" s="23"/>
      <c r="AH46" s="21" t="str">
        <f t="shared" si="12"/>
        <v/>
      </c>
      <c r="AI46" s="22" t="str">
        <f t="shared" si="13"/>
        <v/>
      </c>
      <c r="AJ46" s="23"/>
      <c r="AK46" s="224"/>
      <c r="BI46" s="48"/>
      <c r="BJ46" s="48"/>
      <c r="BK46" s="48"/>
      <c r="BL46" s="48"/>
      <c r="BM46" s="48"/>
      <c r="BN46" s="48"/>
      <c r="BO46" s="48"/>
      <c r="BP46" s="48"/>
      <c r="BQ46" s="48"/>
      <c r="BR46" s="48"/>
      <c r="BS46" s="48"/>
      <c r="BT46" s="48"/>
      <c r="BU46" s="48"/>
      <c r="BV46" s="48"/>
      <c r="BW46" s="48"/>
    </row>
    <row r="47" spans="3:75" s="221" customFormat="1" ht="21" customHeight="1">
      <c r="C47" s="192"/>
      <c r="D47" s="408"/>
      <c r="E47" s="226" t="s">
        <v>2334</v>
      </c>
      <c r="F47" s="220"/>
      <c r="G47" s="220"/>
      <c r="H47" s="220" t="s">
        <v>0</v>
      </c>
      <c r="I47" s="220" t="s">
        <v>64</v>
      </c>
      <c r="J47" s="220" t="s">
        <v>0</v>
      </c>
      <c r="K47" s="220" t="s">
        <v>65</v>
      </c>
      <c r="L47" s="220" t="s">
        <v>377</v>
      </c>
      <c r="M47" s="220" t="s">
        <v>333</v>
      </c>
      <c r="N47" s="47" t="s">
        <v>333</v>
      </c>
      <c r="O47" s="47" t="s">
        <v>0</v>
      </c>
      <c r="P47" s="47" t="s">
        <v>378</v>
      </c>
      <c r="Q47" s="47"/>
      <c r="R47" s="47"/>
      <c r="S47" s="47"/>
      <c r="T47" s="47"/>
      <c r="U47" s="49"/>
      <c r="V47" s="21" t="str">
        <f t="shared" si="4"/>
        <v/>
      </c>
      <c r="W47" s="22" t="str">
        <f t="shared" si="5"/>
        <v/>
      </c>
      <c r="X47" s="23"/>
      <c r="Y47" s="21" t="str">
        <f t="shared" si="6"/>
        <v/>
      </c>
      <c r="Z47" s="22" t="str">
        <f t="shared" si="7"/>
        <v/>
      </c>
      <c r="AA47" s="23"/>
      <c r="AB47" s="21" t="str">
        <f t="shared" si="8"/>
        <v/>
      </c>
      <c r="AC47" s="22" t="str">
        <f t="shared" si="9"/>
        <v/>
      </c>
      <c r="AD47" s="23"/>
      <c r="AE47" s="21" t="str">
        <f t="shared" si="10"/>
        <v/>
      </c>
      <c r="AF47" s="22" t="str">
        <f t="shared" si="11"/>
        <v/>
      </c>
      <c r="AG47" s="23"/>
      <c r="AH47" s="21" t="str">
        <f t="shared" si="12"/>
        <v/>
      </c>
      <c r="AI47" s="22" t="str">
        <f t="shared" si="13"/>
        <v/>
      </c>
      <c r="AJ47" s="23"/>
      <c r="AK47" s="224"/>
      <c r="BI47" s="48"/>
      <c r="BJ47" s="48"/>
      <c r="BK47" s="48"/>
      <c r="BL47" s="48"/>
      <c r="BM47" s="48"/>
      <c r="BN47" s="48"/>
      <c r="BO47" s="48"/>
      <c r="BP47" s="48"/>
      <c r="BQ47" s="48"/>
      <c r="BR47" s="48"/>
      <c r="BS47" s="48"/>
      <c r="BT47" s="48"/>
      <c r="BU47" s="48"/>
      <c r="BV47" s="48"/>
      <c r="BW47" s="48"/>
    </row>
    <row r="48" spans="3:75" s="221" customFormat="1" ht="21" customHeight="1">
      <c r="C48" s="192"/>
      <c r="D48" s="408"/>
      <c r="E48" s="225" t="s">
        <v>2292</v>
      </c>
      <c r="F48" s="220"/>
      <c r="G48" s="220"/>
      <c r="H48" s="220" t="s">
        <v>0</v>
      </c>
      <c r="I48" s="220" t="s">
        <v>64</v>
      </c>
      <c r="J48" s="220" t="s">
        <v>0</v>
      </c>
      <c r="K48" s="220" t="s">
        <v>65</v>
      </c>
      <c r="L48" s="220" t="s">
        <v>67</v>
      </c>
      <c r="M48" s="220" t="s">
        <v>333</v>
      </c>
      <c r="N48" s="47" t="s">
        <v>333</v>
      </c>
      <c r="O48" s="47" t="s">
        <v>0</v>
      </c>
      <c r="P48" s="47" t="s">
        <v>378</v>
      </c>
      <c r="Q48" s="47"/>
      <c r="R48" s="47"/>
      <c r="S48" s="47"/>
      <c r="T48" s="47"/>
      <c r="U48" s="49"/>
      <c r="V48" s="21" t="str">
        <f t="shared" si="4"/>
        <v/>
      </c>
      <c r="W48" s="22" t="str">
        <f t="shared" si="5"/>
        <v/>
      </c>
      <c r="X48" s="23"/>
      <c r="Y48" s="21" t="str">
        <f t="shared" si="6"/>
        <v/>
      </c>
      <c r="Z48" s="22" t="str">
        <f t="shared" si="7"/>
        <v/>
      </c>
      <c r="AA48" s="23"/>
      <c r="AB48" s="21" t="str">
        <f t="shared" si="8"/>
        <v/>
      </c>
      <c r="AC48" s="22" t="str">
        <f t="shared" si="9"/>
        <v/>
      </c>
      <c r="AD48" s="23"/>
      <c r="AE48" s="21" t="str">
        <f t="shared" si="10"/>
        <v/>
      </c>
      <c r="AF48" s="22" t="str">
        <f t="shared" si="11"/>
        <v/>
      </c>
      <c r="AG48" s="23"/>
      <c r="AH48" s="21" t="str">
        <f t="shared" si="12"/>
        <v/>
      </c>
      <c r="AI48" s="22" t="str">
        <f t="shared" si="13"/>
        <v/>
      </c>
      <c r="AJ48" s="23"/>
      <c r="AK48" s="224"/>
      <c r="BI48" s="48"/>
      <c r="BJ48" s="48"/>
      <c r="BK48" s="48"/>
      <c r="BL48" s="48"/>
      <c r="BM48" s="48"/>
      <c r="BN48" s="48"/>
      <c r="BO48" s="48"/>
      <c r="BP48" s="48"/>
      <c r="BQ48" s="48"/>
      <c r="BR48" s="48"/>
      <c r="BS48" s="48"/>
      <c r="BT48" s="48"/>
      <c r="BU48" s="48"/>
      <c r="BV48" s="48"/>
      <c r="BW48" s="48"/>
    </row>
    <row r="49" spans="3:75" s="221" customFormat="1" ht="21" customHeight="1">
      <c r="C49" s="192"/>
      <c r="D49" s="409"/>
      <c r="E49" s="225" t="s">
        <v>2293</v>
      </c>
      <c r="F49" s="220"/>
      <c r="G49" s="220"/>
      <c r="H49" s="220" t="s">
        <v>0</v>
      </c>
      <c r="I49" s="220" t="s">
        <v>64</v>
      </c>
      <c r="J49" s="220" t="s">
        <v>0</v>
      </c>
      <c r="K49" s="220" t="s">
        <v>65</v>
      </c>
      <c r="L49" s="220" t="s">
        <v>0</v>
      </c>
      <c r="M49" s="220" t="s">
        <v>333</v>
      </c>
      <c r="N49" s="47" t="s">
        <v>333</v>
      </c>
      <c r="O49" s="47" t="s">
        <v>0</v>
      </c>
      <c r="P49" s="47" t="s">
        <v>378</v>
      </c>
      <c r="Q49" s="47"/>
      <c r="R49" s="47"/>
      <c r="S49" s="47"/>
      <c r="T49" s="47"/>
      <c r="U49" s="49"/>
      <c r="V49" s="21" t="str">
        <f t="shared" si="4"/>
        <v/>
      </c>
      <c r="W49" s="22" t="str">
        <f t="shared" si="5"/>
        <v/>
      </c>
      <c r="X49" s="23"/>
      <c r="Y49" s="21" t="str">
        <f t="shared" si="6"/>
        <v/>
      </c>
      <c r="Z49" s="22" t="str">
        <f t="shared" si="7"/>
        <v/>
      </c>
      <c r="AA49" s="23"/>
      <c r="AB49" s="21" t="str">
        <f t="shared" si="8"/>
        <v/>
      </c>
      <c r="AC49" s="22" t="str">
        <f t="shared" si="9"/>
        <v/>
      </c>
      <c r="AD49" s="23"/>
      <c r="AE49" s="21" t="str">
        <f t="shared" si="10"/>
        <v/>
      </c>
      <c r="AF49" s="22" t="str">
        <f t="shared" si="11"/>
        <v/>
      </c>
      <c r="AG49" s="23"/>
      <c r="AH49" s="21" t="str">
        <f t="shared" si="12"/>
        <v/>
      </c>
      <c r="AI49" s="22" t="str">
        <f t="shared" si="13"/>
        <v/>
      </c>
      <c r="AJ49" s="23"/>
      <c r="AK49" s="224"/>
      <c r="BI49" s="48"/>
      <c r="BJ49" s="48"/>
      <c r="BK49" s="48"/>
      <c r="BL49" s="48"/>
      <c r="BM49" s="48"/>
      <c r="BN49" s="48"/>
      <c r="BO49" s="48"/>
      <c r="BP49" s="48"/>
      <c r="BQ49" s="48"/>
      <c r="BR49" s="48"/>
      <c r="BS49" s="48"/>
      <c r="BT49" s="48"/>
      <c r="BU49" s="48"/>
      <c r="BV49" s="48"/>
      <c r="BW49" s="48"/>
    </row>
    <row r="50" spans="3:75">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row>
    <row r="51" spans="3:75">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row>
    <row r="52" spans="3:75" hidden="1"/>
    <row r="53" spans="3:75" hidden="1">
      <c r="V53" s="213">
        <f>SUMPRODUCT(--(V14:V49=0),--(V14:V49&lt;&gt;""),--(W14:W49="Z"))+SUMPRODUCT(--(V14:V49=0),--(V14:V49&lt;&gt;""),--(W14:W49=""))+SUMPRODUCT(--(V14:V49&gt;0),--(W14:W49="W"))+SUMPRODUCT(--(V14:V49&gt;0), --(V14:V49&lt;&gt;""),--(W14:W49=""))+SUMPRODUCT(--(V14:V49=""),--(W14:W49="Z"))</f>
        <v>0</v>
      </c>
      <c r="W53" s="214"/>
      <c r="X53" s="214"/>
      <c r="Y53" s="213">
        <f t="shared" ref="Y53" si="14">SUMPRODUCT(--(Y14:Y49=0),--(Y14:Y49&lt;&gt;""),--(Z14:Z49="Z"))+SUMPRODUCT(--(Y14:Y49=0),--(Y14:Y49&lt;&gt;""),--(Z14:Z49=""))+SUMPRODUCT(--(Y14:Y49&gt;0),--(Z14:Z49="W"))+SUMPRODUCT(--(Y14:Y49&gt;0), --(Y14:Y49&lt;&gt;""),--(Z14:Z49=""))+SUMPRODUCT(--(Y14:Y49=""),--(Z14:Z49="Z"))</f>
        <v>0</v>
      </c>
      <c r="Z53" s="214"/>
      <c r="AA53" s="214"/>
      <c r="AB53" s="213">
        <f t="shared" ref="AB53" si="15">SUMPRODUCT(--(AB14:AB49=0),--(AB14:AB49&lt;&gt;""),--(AC14:AC49="Z"))+SUMPRODUCT(--(AB14:AB49=0),--(AB14:AB49&lt;&gt;""),--(AC14:AC49=""))+SUMPRODUCT(--(AB14:AB49&gt;0),--(AC14:AC49="W"))+SUMPRODUCT(--(AB14:AB49&gt;0), --(AB14:AB49&lt;&gt;""),--(AC14:AC49=""))+SUMPRODUCT(--(AB14:AB49=""),--(AC14:AC49="Z"))</f>
        <v>0</v>
      </c>
      <c r="AC53" s="214"/>
      <c r="AD53" s="214"/>
      <c r="AE53" s="213">
        <f t="shared" ref="AE53" si="16">SUMPRODUCT(--(AE14:AE49=0),--(AE14:AE49&lt;&gt;""),--(AF14:AF49="Z"))+SUMPRODUCT(--(AE14:AE49=0),--(AE14:AE49&lt;&gt;""),--(AF14:AF49=""))+SUMPRODUCT(--(AE14:AE49&gt;0),--(AF14:AF49="W"))+SUMPRODUCT(--(AE14:AE49&gt;0), --(AE14:AE49&lt;&gt;""),--(AF14:AF49=""))+SUMPRODUCT(--(AE14:AE49=""),--(AF14:AF49="Z"))</f>
        <v>0</v>
      </c>
      <c r="AF53" s="214"/>
      <c r="AG53" s="214"/>
      <c r="AH53" s="213">
        <f t="shared" ref="AH53" si="17">SUMPRODUCT(--(AH14:AH49=0),--(AH14:AH49&lt;&gt;""),--(AI14:AI49="Z"))+SUMPRODUCT(--(AH14:AH49=0),--(AH14:AH49&lt;&gt;""),--(AI14:AI49=""))+SUMPRODUCT(--(AH14:AH49&gt;0),--(AI14:AI49="W"))+SUMPRODUCT(--(AH14:AH49&gt;0), --(AH14:AH49&lt;&gt;""),--(AI14:AI49=""))+SUMPRODUCT(--(AH14:AH49=""),--(AI14:AI49="Z"))</f>
        <v>0</v>
      </c>
      <c r="AI53" s="214"/>
      <c r="AJ53" s="214"/>
    </row>
    <row r="54" spans="3:75" hidden="1"/>
    <row r="55" spans="3:75" hidden="1"/>
    <row r="56" spans="3:75" hidden="1"/>
    <row r="57" spans="3:75" hidden="1"/>
    <row r="58" spans="3:75" hidden="1"/>
    <row r="59" spans="3:75" hidden="1"/>
    <row r="60" spans="3:75" hidden="1"/>
    <row r="61" spans="3:75" hidden="1"/>
  </sheetData>
  <sheetProtection algorithmName="SHA-512" hashValue="gieL5rvU1YBhHJ1VBwRwBE5SHZFrjjQGOIN6jRr17HcKkbSd+p9cnsoy9dTa6iim/ap9L8ZT/k8aGc+SvMZH+g==" saltValue="ICkhpfkfIS9pXZ9owyvG5g==" spinCount="100000" sheet="1" objects="1" scenarios="1" formatCells="0" formatColumns="0" formatRows="0" sort="0" autoFilter="0"/>
  <mergeCells count="15">
    <mergeCell ref="D3:E3"/>
    <mergeCell ref="D1:AK1"/>
    <mergeCell ref="D14:D25"/>
    <mergeCell ref="D26:D37"/>
    <mergeCell ref="D38:D49"/>
    <mergeCell ref="V4:X4"/>
    <mergeCell ref="Y4:AA4"/>
    <mergeCell ref="AB4:AD4"/>
    <mergeCell ref="AE4:AG4"/>
    <mergeCell ref="AH4:AJ4"/>
    <mergeCell ref="V3:X3"/>
    <mergeCell ref="Y3:AA3"/>
    <mergeCell ref="AB3:AD3"/>
    <mergeCell ref="AE3:AG3"/>
    <mergeCell ref="AH3:AJ3"/>
  </mergeCells>
  <conditionalFormatting sqref="V14:V49 Y14:Y49 AB14:AB49 AE14:AE49 AH14:AH49">
    <cfRule type="expression" dxfId="109" priority="3">
      <formula xml:space="preserve"> OR(AND(V14=0,V14&lt;&gt;"",W14&lt;&gt;"Z",W14&lt;&gt;""),AND(V14&gt;0,V14&lt;&gt;"",W14&lt;&gt;"W",W14&lt;&gt;""),AND(V14="", W14="W"))</formula>
    </cfRule>
  </conditionalFormatting>
  <conditionalFormatting sqref="W14:W49 Z14:Z49 AC14:AC49 AF14:AF49 AI14:AI49">
    <cfRule type="expression" dxfId="108" priority="2">
      <formula xml:space="preserve"> OR(AND(V14=0,V14&lt;&gt;"",W14&lt;&gt;"Z",W14&lt;&gt;""),AND(V14&gt;0,V14&lt;&gt;"",W14&lt;&gt;"W",W14&lt;&gt;""),AND(V14="", W14="W"))</formula>
    </cfRule>
  </conditionalFormatting>
  <conditionalFormatting sqref="X14:X49 AA14:AA49 AD14:AD49 AG14:AG49 AJ14:AJ49">
    <cfRule type="expression" dxfId="107" priority="1">
      <formula xml:space="preserve"> AND(OR(W14="X",W14="W"),X14="")</formula>
    </cfRule>
  </conditionalFormatting>
  <conditionalFormatting sqref="AH25 AH37 V25 Y25 AB25 AE25 V37 Y37 AB37 AE37">
    <cfRule type="expression" dxfId="106" priority="4">
      <formula>OR(COUNTIF(W14:W24,"M")=11,COUNTIF(W14:W24,"X")=11)</formula>
    </cfRule>
    <cfRule type="expression" dxfId="105" priority="5">
      <formula>IF(OR(SUMPRODUCT(--(V14:V24=""),--(W14:W24=""))&gt;0,COUNTIF(W14:W24,"M")&gt;0,COUNTIF(W14:W24,"X")=11),"",SUM(V14:V24)) &lt;&gt; V25</formula>
    </cfRule>
  </conditionalFormatting>
  <conditionalFormatting sqref="AI25 AI37 W25 Z25 AC25 AF25 W37 Z37 AC37 AF37">
    <cfRule type="expression" dxfId="104" priority="6">
      <formula>OR(COUNTIF(W14:W24,"M")=11,COUNTIF(W14:W24,"X")=11)</formula>
    </cfRule>
    <cfRule type="expression" dxfId="103" priority="7">
      <formula>IF(AND(COUNTIF(W14:W24,"X")=11,SUM(V14:V24)=0,ISNUMBER(V25)),"",IF(COUNTIF(W14:W24,"M")&gt;0,"M",IF(AND(COUNTIF(W14:W24,W14)=11,OR(W14="X",W14="W",W14="Z")),UPPER(W14),""))) &lt;&gt; W25</formula>
    </cfRule>
  </conditionalFormatting>
  <conditionalFormatting sqref="AH38:AH49 V38:V49 Y38:Y49 AB38:AB49 AE38:AE49">
    <cfRule type="expression" dxfId="102" priority="8">
      <formula>OR(AND(W14="X",W26="X"),AND(W14="M",W26="M"))</formula>
    </cfRule>
    <cfRule type="expression" dxfId="101" priority="9">
      <formula>IF(OR(AND(V14="",W14=""),AND(V26="",W26=""),AND(W14="X",W26="X"),OR(W14="M",W26="M")),"",SUM(V14,V26)) &lt;&gt; V38</formula>
    </cfRule>
  </conditionalFormatting>
  <conditionalFormatting sqref="AI38:AI49 W38:W49 Z38:Z49 AC38:AC49 AF38:AF49">
    <cfRule type="expression" dxfId="100" priority="10">
      <formula>OR(AND(W14="X",W26="X"),AND(W14="M",W26="M"))</formula>
    </cfRule>
  </conditionalFormatting>
  <conditionalFormatting sqref="AI38:AI49 W38:W49 Z38:Z49 AC38:AC49 AF38:AF49">
    <cfRule type="expression" dxfId="99" priority="11">
      <formula>IF(AND(AND(W14="X",W26="X"),SUM(V14,V26)=0,ISNUMBER(V38)),"",IF(OR(W14="M",W26="M"),"M",IF(AND(W14=W26,OR(W14="X",W14="W",W14="Z")),UPPER(W14),""))) &lt;&gt; W38</formula>
    </cfRule>
  </conditionalFormatting>
  <conditionalFormatting sqref="AH14:AH24 AH26:AH36">
    <cfRule type="expression" dxfId="98" priority="12">
      <formula>OR(COUNTIF(W14:AF14,"M")=4,COUNTIF(W14:AF14,"X")=4)</formula>
    </cfRule>
  </conditionalFormatting>
  <conditionalFormatting sqref="AH14:AH24 AH26:AH36">
    <cfRule type="expression" dxfId="97" priority="13">
      <formula>IF(OR(EXACT(V14,W14),EXACT(Y14,Z14), EXACT(AB14,AC14),EXACT(AE14,AF14), COUNTIF(W14:AF14,"M")&gt;0,COUNTIF(W14:AF14,"X")=4),"",SUM(V14,Y14, AB14,AE14)) &lt;&gt; AH14</formula>
    </cfRule>
  </conditionalFormatting>
  <conditionalFormatting sqref="AI14:AI24 AI26:AI36">
    <cfRule type="expression" dxfId="96" priority="14">
      <formula>OR(COUNTIF(W14:AF14,"M")=4,COUNTIF(W14:AF14,"X")=4)</formula>
    </cfRule>
  </conditionalFormatting>
  <conditionalFormatting sqref="AI14:AI24 AI26:AI36">
    <cfRule type="expression" dxfId="95" priority="15">
      <formula>IF(AND(COUNTIF(W14:AF14,"X")=4,SUM(V14,Y14, AB14, AE14)=0,ISNUMBER(AH14)),"",IF(COUNTIF(W14:AF14,"M")&gt;0,"M", IF(AND(COUNTIF(W14:AF14,W14)=4,OR(W14="X",W14="W",W14="Z")),UPPER(W14),""))) &lt;&gt; AI14</formula>
    </cfRule>
  </conditionalFormatting>
  <dataValidations count="4">
    <dataValidation allowBlank="1" showInputMessage="1" showErrorMessage="1" sqref="AK1:XFD1048576 V1:AJ13 V50:AJ1048576 A1:U1048576"/>
    <dataValidation type="textLength" allowBlank="1" showInputMessage="1" showErrorMessage="1" errorTitle="Неверный ввод" error="Длина введённого текста должна быть между 2 и 500 символами" sqref="X14:X49 AA14:AA49 AD14:AD49 AG14:AG49 AJ14:AJ49">
      <formula1>2</formula1>
      <formula2>500</formula2>
    </dataValidation>
    <dataValidation type="list" allowBlank="1" showDropDown="1" showInputMessage="1" showErrorMessage="1" errorTitle="Неверный ввод" error="Пожалуйста, введите один из следующих кодов (заглавные буквы только):_x000a_Z - категория не применима_x000a_M - данные отсутствуют_x000a_X - данные включены в другую категорию _x000a_W - включает в себя данные из другой категории" sqref="W14:W49 Z14:Z49 AC14:AC49 AF14:AF49 AI14:AI49">
      <formula1>"Z,M,X,W"</formula1>
    </dataValidation>
    <dataValidation type="decimal" operator="greaterThanOrEqual" allowBlank="1" showInputMessage="1" showErrorMessage="1" errorTitle="Неверный ввод" error="Пожалуйста, введите числовое значение" sqref="V14:V49 Y14:Y49 AB14:AB49 AE14:AE49 AH14:AH49">
      <formula1>0</formula1>
    </dataValidation>
  </dataValidations>
  <pageMargins left="0.23622047244094491" right="0.23622047244094491" top="0.74803149606299213" bottom="0.74803149606299213" header="0.31496062992125984" footer="0.31496062992125984"/>
  <pageSetup scale="56"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28"/>
  <sheetViews>
    <sheetView showGridLines="0" topLeftCell="C1" zoomScaleNormal="100" workbookViewId="0"/>
  </sheetViews>
  <sheetFormatPr defaultColWidth="9.140625" defaultRowHeight="15"/>
  <cols>
    <col min="1" max="1" width="18.28515625" style="206" hidden="1" customWidth="1"/>
    <col min="2" max="2" width="10.5703125" style="206" hidden="1" customWidth="1"/>
    <col min="3" max="3" width="5.7109375" style="206" customWidth="1"/>
    <col min="4" max="4" width="22.5703125" style="206" customWidth="1"/>
    <col min="5" max="7" width="8.7109375" style="206" hidden="1" customWidth="1"/>
    <col min="8" max="8" width="3" style="206" hidden="1" customWidth="1"/>
    <col min="9" max="9" width="5.85546875" style="206" hidden="1" customWidth="1"/>
    <col min="10" max="10" width="3" style="206" hidden="1" customWidth="1"/>
    <col min="11" max="11" width="5.28515625" style="206" hidden="1" customWidth="1"/>
    <col min="12" max="12" width="3.7109375" style="206" hidden="1" customWidth="1"/>
    <col min="13" max="13" width="3" style="206" hidden="1" customWidth="1"/>
    <col min="14" max="20" width="4.140625" style="206" hidden="1" customWidth="1"/>
    <col min="21" max="21" width="17.7109375" style="206" hidden="1" customWidth="1"/>
    <col min="22" max="22" width="12.7109375" style="206" customWidth="1"/>
    <col min="23" max="23" width="2.7109375" style="206" customWidth="1"/>
    <col min="24" max="24" width="5.7109375" style="206" customWidth="1"/>
    <col min="25" max="25" width="12.7109375" style="206" customWidth="1"/>
    <col min="26" max="26" width="2.7109375" style="206" customWidth="1"/>
    <col min="27" max="27" width="5.7109375" style="206" customWidth="1"/>
    <col min="28" max="28" width="12.7109375" style="206" customWidth="1"/>
    <col min="29" max="29" width="2.7109375" style="206" customWidth="1"/>
    <col min="30" max="30" width="5.7109375" style="206" customWidth="1"/>
    <col min="31" max="31" width="12.7109375" style="206" customWidth="1"/>
    <col min="32" max="32" width="2.7109375" style="206" customWidth="1"/>
    <col min="33" max="33" width="5.7109375" style="206" customWidth="1"/>
    <col min="34" max="34" width="12.7109375" style="206" customWidth="1"/>
    <col min="35" max="35" width="2.7109375" style="206" customWidth="1"/>
    <col min="36" max="36" width="5.7109375" style="206" customWidth="1"/>
    <col min="37" max="37" width="12.7109375" style="206" customWidth="1"/>
    <col min="38" max="38" width="2.7109375" style="206" customWidth="1"/>
    <col min="39" max="39" width="5.7109375" style="206" customWidth="1"/>
    <col min="40" max="40" width="12.7109375" style="206" customWidth="1"/>
    <col min="41" max="41" width="2.7109375" style="206" customWidth="1"/>
    <col min="42" max="43" width="5.7109375" style="206" customWidth="1"/>
    <col min="44" max="16384" width="9.140625" style="206"/>
  </cols>
  <sheetData>
    <row r="1" spans="1:75" s="215" customFormat="1" ht="45" customHeight="1">
      <c r="A1" s="29" t="s">
        <v>13</v>
      </c>
      <c r="B1" s="30" t="s">
        <v>80</v>
      </c>
      <c r="C1" s="155"/>
      <c r="D1" s="410" t="s">
        <v>2336</v>
      </c>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BI1" s="44"/>
      <c r="BJ1" s="44"/>
      <c r="BK1" s="44"/>
      <c r="BL1" s="44"/>
      <c r="BM1" s="44"/>
      <c r="BN1" s="44"/>
      <c r="BO1" s="44"/>
      <c r="BP1" s="44"/>
      <c r="BQ1" s="44"/>
      <c r="BR1" s="44"/>
      <c r="BS1" s="44"/>
      <c r="BT1" s="44"/>
      <c r="BU1" s="44"/>
      <c r="BV1" s="44"/>
      <c r="BW1" s="44"/>
    </row>
    <row r="2" spans="1:75" s="32" customFormat="1" ht="3.75" customHeight="1">
      <c r="A2" s="29" t="s">
        <v>19</v>
      </c>
      <c r="B2" s="191" t="str">
        <f>VLOOKUP(VAL_C1!$B$2,VAL_Drop_Down_Lists!$A$3:$B$214,2,FALSE)</f>
        <v>_X</v>
      </c>
      <c r="C2" s="228"/>
      <c r="D2" s="229"/>
      <c r="E2" s="229"/>
      <c r="F2" s="229"/>
      <c r="G2" s="229"/>
      <c r="H2" s="229"/>
      <c r="I2" s="229"/>
      <c r="J2" s="229"/>
      <c r="K2" s="229"/>
      <c r="L2" s="229"/>
      <c r="M2" s="229"/>
      <c r="N2" s="229"/>
      <c r="O2" s="229"/>
      <c r="P2" s="229"/>
      <c r="Q2" s="229"/>
      <c r="R2" s="229"/>
      <c r="S2" s="229"/>
      <c r="T2" s="229"/>
      <c r="U2" s="229"/>
      <c r="V2" s="230"/>
      <c r="W2" s="230"/>
      <c r="X2" s="230"/>
      <c r="Y2" s="230"/>
      <c r="Z2" s="230"/>
      <c r="AA2" s="230"/>
      <c r="AB2" s="230"/>
      <c r="AC2" s="230"/>
      <c r="AD2" s="230"/>
      <c r="AE2" s="230"/>
      <c r="AF2" s="230"/>
      <c r="AG2" s="230"/>
      <c r="AH2" s="230"/>
      <c r="AI2" s="230"/>
      <c r="AJ2" s="230"/>
      <c r="AK2" s="230"/>
      <c r="AL2" s="230"/>
      <c r="AM2" s="230"/>
      <c r="AN2" s="230"/>
      <c r="AO2" s="230"/>
      <c r="AP2" s="230"/>
      <c r="AQ2" s="34"/>
      <c r="BI2" s="3"/>
      <c r="BJ2" s="3"/>
      <c r="BK2" s="3"/>
      <c r="BL2" s="3"/>
      <c r="BM2" s="3"/>
      <c r="BN2" s="3"/>
      <c r="BO2" s="3"/>
      <c r="BP2" s="3"/>
      <c r="BQ2" s="3"/>
      <c r="BR2" s="3"/>
      <c r="BS2" s="3"/>
      <c r="BT2" s="3"/>
      <c r="BU2" s="3"/>
      <c r="BV2" s="3"/>
      <c r="BW2" s="3"/>
    </row>
    <row r="3" spans="1:75" s="235" customFormat="1" ht="25.5" customHeight="1">
      <c r="A3" s="29" t="s">
        <v>23</v>
      </c>
      <c r="B3" s="191" t="str">
        <f>IF(VAL_C1!$H$32&lt;&gt;"", YEAR(VAL_C1!$H$32),"")</f>
        <v/>
      </c>
      <c r="C3" s="228"/>
      <c r="D3" s="417" t="s">
        <v>2323</v>
      </c>
      <c r="E3" s="231"/>
      <c r="F3" s="232"/>
      <c r="G3" s="232"/>
      <c r="H3" s="232"/>
      <c r="I3" s="232"/>
      <c r="J3" s="232"/>
      <c r="K3" s="232"/>
      <c r="L3" s="232"/>
      <c r="M3" s="232"/>
      <c r="N3" s="232"/>
      <c r="O3" s="232"/>
      <c r="P3" s="232"/>
      <c r="Q3" s="232"/>
      <c r="R3" s="232"/>
      <c r="S3" s="232"/>
      <c r="T3" s="232"/>
      <c r="U3" s="233"/>
      <c r="V3" s="414" t="s">
        <v>2294</v>
      </c>
      <c r="W3" s="414"/>
      <c r="X3" s="414"/>
      <c r="Y3" s="414"/>
      <c r="Z3" s="414"/>
      <c r="AA3" s="414"/>
      <c r="AB3" s="414"/>
      <c r="AC3" s="414"/>
      <c r="AD3" s="414"/>
      <c r="AE3" s="414"/>
      <c r="AF3" s="414"/>
      <c r="AG3" s="414"/>
      <c r="AH3" s="415" t="s">
        <v>2295</v>
      </c>
      <c r="AI3" s="415"/>
      <c r="AJ3" s="415"/>
      <c r="AK3" s="415"/>
      <c r="AL3" s="415"/>
      <c r="AM3" s="415"/>
      <c r="AN3" s="415"/>
      <c r="AO3" s="415"/>
      <c r="AP3" s="415"/>
      <c r="AQ3" s="234"/>
      <c r="BI3" s="51"/>
      <c r="BJ3" s="51"/>
      <c r="BK3" s="51"/>
      <c r="BL3" s="51"/>
      <c r="BM3" s="51"/>
      <c r="BN3" s="51"/>
      <c r="BO3" s="51"/>
      <c r="BP3" s="51"/>
      <c r="BQ3" s="51"/>
      <c r="BR3" s="51"/>
      <c r="BS3" s="51"/>
      <c r="BT3" s="51"/>
      <c r="BU3" s="51"/>
      <c r="BV3" s="51"/>
      <c r="BW3" s="51"/>
    </row>
    <row r="4" spans="1:75" s="239" customFormat="1" ht="42.75" customHeight="1">
      <c r="A4" s="29" t="s">
        <v>26</v>
      </c>
      <c r="B4" s="191" t="str">
        <f>IF(VAL_C1!$H$33&lt;&gt;"", YEAR(VAL_C1!$H$33),"")</f>
        <v/>
      </c>
      <c r="C4" s="228"/>
      <c r="D4" s="417"/>
      <c r="E4" s="95"/>
      <c r="F4" s="236"/>
      <c r="G4" s="236"/>
      <c r="H4" s="236"/>
      <c r="I4" s="236"/>
      <c r="J4" s="236"/>
      <c r="K4" s="236"/>
      <c r="L4" s="236"/>
      <c r="M4" s="236"/>
      <c r="N4" s="236"/>
      <c r="O4" s="236"/>
      <c r="P4" s="236"/>
      <c r="Q4" s="236"/>
      <c r="R4" s="236"/>
      <c r="S4" s="236"/>
      <c r="T4" s="236"/>
      <c r="U4" s="237"/>
      <c r="V4" s="414" t="s">
        <v>2270</v>
      </c>
      <c r="W4" s="414"/>
      <c r="X4" s="414"/>
      <c r="Y4" s="414" t="s">
        <v>2271</v>
      </c>
      <c r="Z4" s="414"/>
      <c r="AA4" s="414"/>
      <c r="AB4" s="414" t="s">
        <v>2272</v>
      </c>
      <c r="AC4" s="414"/>
      <c r="AD4" s="414"/>
      <c r="AE4" s="414" t="s">
        <v>2273</v>
      </c>
      <c r="AF4" s="414"/>
      <c r="AG4" s="414"/>
      <c r="AH4" s="414" t="s">
        <v>2270</v>
      </c>
      <c r="AI4" s="414"/>
      <c r="AJ4" s="414"/>
      <c r="AK4" s="416" t="s">
        <v>2271</v>
      </c>
      <c r="AL4" s="416"/>
      <c r="AM4" s="416"/>
      <c r="AN4" s="416" t="s">
        <v>2272</v>
      </c>
      <c r="AO4" s="416"/>
      <c r="AP4" s="416"/>
      <c r="AQ4" s="238"/>
      <c r="BI4" s="52"/>
      <c r="BJ4" s="52"/>
      <c r="BK4" s="52"/>
      <c r="BL4" s="52"/>
      <c r="BM4" s="52"/>
      <c r="BN4" s="52"/>
      <c r="BO4" s="52"/>
      <c r="BP4" s="52"/>
      <c r="BQ4" s="52"/>
      <c r="BR4" s="52"/>
      <c r="BS4" s="52"/>
      <c r="BT4" s="52"/>
      <c r="BU4" s="52"/>
      <c r="BV4" s="52"/>
      <c r="BW4" s="52"/>
    </row>
    <row r="5" spans="1:75" s="239" customFormat="1" ht="33.75" customHeight="1">
      <c r="A5" s="29" t="s">
        <v>28</v>
      </c>
      <c r="B5" s="30" t="s">
        <v>0</v>
      </c>
      <c r="C5" s="228"/>
      <c r="D5" s="417"/>
      <c r="E5" s="240"/>
      <c r="F5" s="241"/>
      <c r="G5" s="241"/>
      <c r="H5" s="241"/>
      <c r="I5" s="241"/>
      <c r="J5" s="241"/>
      <c r="K5" s="241"/>
      <c r="L5" s="241"/>
      <c r="M5" s="241"/>
      <c r="N5" s="241"/>
      <c r="O5" s="220"/>
      <c r="P5" s="220"/>
      <c r="Q5" s="220"/>
      <c r="R5" s="220"/>
      <c r="S5" s="220"/>
      <c r="T5" s="220"/>
      <c r="U5" s="242"/>
      <c r="V5" s="414" t="s">
        <v>2277</v>
      </c>
      <c r="W5" s="414"/>
      <c r="X5" s="414"/>
      <c r="Y5" s="414" t="s">
        <v>2279</v>
      </c>
      <c r="Z5" s="414"/>
      <c r="AA5" s="414"/>
      <c r="AB5" s="412" t="s">
        <v>2337</v>
      </c>
      <c r="AC5" s="412"/>
      <c r="AD5" s="412"/>
      <c r="AE5" s="414" t="s">
        <v>2282</v>
      </c>
      <c r="AF5" s="414"/>
      <c r="AG5" s="414"/>
      <c r="AH5" s="414" t="s">
        <v>2277</v>
      </c>
      <c r="AI5" s="414"/>
      <c r="AJ5" s="414"/>
      <c r="AK5" s="414" t="s">
        <v>2279</v>
      </c>
      <c r="AL5" s="414"/>
      <c r="AM5" s="414"/>
      <c r="AN5" s="414" t="s">
        <v>2281</v>
      </c>
      <c r="AO5" s="414"/>
      <c r="AP5" s="414"/>
      <c r="AQ5" s="243"/>
      <c r="BI5" s="52"/>
      <c r="BJ5" s="52"/>
      <c r="BK5" s="52"/>
      <c r="BL5" s="52"/>
      <c r="BM5" s="52"/>
      <c r="BN5" s="52"/>
      <c r="BO5" s="52"/>
      <c r="BP5" s="52"/>
      <c r="BQ5" s="52"/>
      <c r="BR5" s="52"/>
      <c r="BS5" s="52"/>
      <c r="BT5" s="52"/>
      <c r="BU5" s="52"/>
      <c r="BV5" s="52"/>
      <c r="BW5" s="52"/>
    </row>
    <row r="6" spans="1:75" s="239" customFormat="1" ht="21" hidden="1">
      <c r="A6" s="29" t="s">
        <v>30</v>
      </c>
      <c r="B6" s="30"/>
      <c r="C6" s="228"/>
      <c r="D6" s="244"/>
      <c r="E6" s="241"/>
      <c r="F6" s="241"/>
      <c r="G6" s="241"/>
      <c r="H6" s="241"/>
      <c r="I6" s="241"/>
      <c r="J6" s="241"/>
      <c r="K6" s="241"/>
      <c r="L6" s="241"/>
      <c r="M6" s="241"/>
      <c r="N6" s="241"/>
      <c r="O6" s="220"/>
      <c r="P6" s="220"/>
      <c r="Q6" s="220"/>
      <c r="R6" s="220"/>
      <c r="S6" s="220"/>
      <c r="T6" s="220"/>
      <c r="U6" s="220" t="s">
        <v>1</v>
      </c>
      <c r="V6" s="245" t="s">
        <v>79</v>
      </c>
      <c r="W6" s="245"/>
      <c r="X6" s="245"/>
      <c r="Y6" s="245" t="s">
        <v>79</v>
      </c>
      <c r="Z6" s="245"/>
      <c r="AA6" s="245"/>
      <c r="AB6" s="245" t="s">
        <v>79</v>
      </c>
      <c r="AC6" s="245"/>
      <c r="AD6" s="245"/>
      <c r="AE6" s="245" t="s">
        <v>79</v>
      </c>
      <c r="AF6" s="245"/>
      <c r="AG6" s="245"/>
      <c r="AH6" s="245" t="s">
        <v>78</v>
      </c>
      <c r="AI6" s="245"/>
      <c r="AJ6" s="245"/>
      <c r="AK6" s="245" t="s">
        <v>78</v>
      </c>
      <c r="AL6" s="245"/>
      <c r="AM6" s="245"/>
      <c r="AN6" s="245" t="s">
        <v>78</v>
      </c>
      <c r="AO6" s="245"/>
      <c r="AP6" s="245"/>
      <c r="AQ6" s="243"/>
      <c r="BI6" s="52"/>
      <c r="BJ6" s="52"/>
      <c r="BK6" s="52"/>
      <c r="BL6" s="52"/>
      <c r="BM6" s="52"/>
      <c r="BN6" s="52"/>
      <c r="BO6" s="52"/>
      <c r="BP6" s="52"/>
      <c r="BQ6" s="52"/>
      <c r="BR6" s="52"/>
      <c r="BS6" s="52"/>
      <c r="BT6" s="52"/>
      <c r="BU6" s="52"/>
      <c r="BV6" s="52"/>
      <c r="BW6" s="52"/>
    </row>
    <row r="7" spans="1:75" s="239" customFormat="1" ht="27" hidden="1" customHeight="1">
      <c r="A7" s="29" t="s">
        <v>32</v>
      </c>
      <c r="B7" s="191" t="str">
        <f>IF(VAL_C1!$H$33&lt;&gt;"", YEAR(VAL_C1!$H$33),"")</f>
        <v/>
      </c>
      <c r="C7" s="228"/>
      <c r="D7" s="236"/>
      <c r="E7" s="241"/>
      <c r="F7" s="241"/>
      <c r="G7" s="241"/>
      <c r="H7" s="241"/>
      <c r="I7" s="241"/>
      <c r="J7" s="241"/>
      <c r="K7" s="241"/>
      <c r="L7" s="241"/>
      <c r="M7" s="241"/>
      <c r="N7" s="241"/>
      <c r="O7" s="220"/>
      <c r="P7" s="220"/>
      <c r="Q7" s="220"/>
      <c r="R7" s="220"/>
      <c r="S7" s="220"/>
      <c r="T7" s="220"/>
      <c r="U7" s="220" t="s">
        <v>54</v>
      </c>
      <c r="V7" s="220" t="s">
        <v>68</v>
      </c>
      <c r="W7" s="220"/>
      <c r="X7" s="220"/>
      <c r="Y7" s="220" t="s">
        <v>69</v>
      </c>
      <c r="Z7" s="220"/>
      <c r="AA7" s="220"/>
      <c r="AB7" s="220" t="s">
        <v>70</v>
      </c>
      <c r="AC7" s="220"/>
      <c r="AD7" s="220"/>
      <c r="AE7" s="220" t="s">
        <v>71</v>
      </c>
      <c r="AF7" s="220"/>
      <c r="AG7" s="220"/>
      <c r="AH7" s="220" t="s">
        <v>68</v>
      </c>
      <c r="AI7" s="220"/>
      <c r="AJ7" s="220"/>
      <c r="AK7" s="220" t="s">
        <v>69</v>
      </c>
      <c r="AL7" s="220"/>
      <c r="AM7" s="220"/>
      <c r="AN7" s="220" t="s">
        <v>70</v>
      </c>
      <c r="AO7" s="220"/>
      <c r="AP7" s="220"/>
      <c r="AQ7" s="243"/>
      <c r="BI7" s="52"/>
      <c r="BJ7" s="52"/>
      <c r="BK7" s="52"/>
      <c r="BL7" s="52"/>
      <c r="BM7" s="52"/>
      <c r="BN7" s="52"/>
      <c r="BO7" s="52"/>
      <c r="BP7" s="52"/>
      <c r="BQ7" s="52"/>
      <c r="BR7" s="52"/>
      <c r="BS7" s="52"/>
      <c r="BT7" s="52"/>
      <c r="BU7" s="52"/>
      <c r="BV7" s="52"/>
      <c r="BW7" s="52"/>
    </row>
    <row r="8" spans="1:75" s="239" customFormat="1" ht="21" hidden="1">
      <c r="A8" s="29" t="s">
        <v>34</v>
      </c>
      <c r="B8" s="191" t="str">
        <f>IF(VAL_C1!$H$34&lt;&gt;"", YEAR(VAL_C1!$H$34),"")</f>
        <v/>
      </c>
      <c r="C8" s="228"/>
      <c r="D8" s="236"/>
      <c r="E8" s="241"/>
      <c r="F8" s="241"/>
      <c r="G8" s="241"/>
      <c r="H8" s="241"/>
      <c r="I8" s="241"/>
      <c r="J8" s="241"/>
      <c r="K8" s="241"/>
      <c r="L8" s="241"/>
      <c r="M8" s="241"/>
      <c r="N8" s="91"/>
      <c r="O8" s="47"/>
      <c r="P8" s="47"/>
      <c r="Q8" s="47"/>
      <c r="R8" s="47"/>
      <c r="S8" s="47"/>
      <c r="T8" s="47"/>
      <c r="U8" s="47" t="s">
        <v>55</v>
      </c>
      <c r="V8" s="220" t="s">
        <v>0</v>
      </c>
      <c r="W8" s="220"/>
      <c r="X8" s="220"/>
      <c r="Y8" s="220" t="s">
        <v>0</v>
      </c>
      <c r="Z8" s="220"/>
      <c r="AA8" s="220"/>
      <c r="AB8" s="220" t="s">
        <v>0</v>
      </c>
      <c r="AC8" s="220"/>
      <c r="AD8" s="220"/>
      <c r="AE8" s="220" t="s">
        <v>0</v>
      </c>
      <c r="AF8" s="220"/>
      <c r="AG8" s="220"/>
      <c r="AH8" s="220" t="s">
        <v>0</v>
      </c>
      <c r="AI8" s="220"/>
      <c r="AJ8" s="220"/>
      <c r="AK8" s="220" t="s">
        <v>0</v>
      </c>
      <c r="AL8" s="220"/>
      <c r="AM8" s="220"/>
      <c r="AN8" s="220" t="s">
        <v>0</v>
      </c>
      <c r="AO8" s="220"/>
      <c r="AP8" s="220"/>
      <c r="AQ8" s="243"/>
      <c r="BI8" s="52"/>
      <c r="BJ8" s="52"/>
      <c r="BK8" s="52"/>
      <c r="BL8" s="52"/>
      <c r="BM8" s="52"/>
      <c r="BN8" s="52"/>
      <c r="BO8" s="52"/>
      <c r="BP8" s="52"/>
      <c r="BQ8" s="52"/>
      <c r="BR8" s="52"/>
      <c r="BS8" s="52"/>
      <c r="BT8" s="52"/>
      <c r="BU8" s="52"/>
      <c r="BV8" s="52"/>
      <c r="BW8" s="52"/>
    </row>
    <row r="9" spans="1:75" s="239" customFormat="1" ht="21" hidden="1">
      <c r="A9" s="29" t="s">
        <v>36</v>
      </c>
      <c r="B9" s="30" t="s">
        <v>378</v>
      </c>
      <c r="C9" s="228"/>
      <c r="D9" s="236"/>
      <c r="E9" s="241"/>
      <c r="F9" s="241"/>
      <c r="G9" s="241"/>
      <c r="H9" s="241"/>
      <c r="I9" s="241"/>
      <c r="J9" s="241"/>
      <c r="K9" s="241"/>
      <c r="L9" s="241"/>
      <c r="M9" s="241"/>
      <c r="N9" s="91"/>
      <c r="O9" s="47"/>
      <c r="P9" s="47"/>
      <c r="Q9" s="47"/>
      <c r="R9" s="47"/>
      <c r="S9" s="47"/>
      <c r="T9" s="47"/>
      <c r="U9" s="47" t="s">
        <v>56</v>
      </c>
      <c r="V9" s="220" t="s">
        <v>0</v>
      </c>
      <c r="W9" s="220"/>
      <c r="X9" s="220"/>
      <c r="Y9" s="220" t="s">
        <v>73</v>
      </c>
      <c r="Z9" s="220"/>
      <c r="AA9" s="220"/>
      <c r="AB9" s="220" t="s">
        <v>77</v>
      </c>
      <c r="AC9" s="220"/>
      <c r="AD9" s="220"/>
      <c r="AE9" s="220" t="s">
        <v>0</v>
      </c>
      <c r="AF9" s="220"/>
      <c r="AG9" s="220"/>
      <c r="AH9" s="220" t="s">
        <v>0</v>
      </c>
      <c r="AI9" s="220"/>
      <c r="AJ9" s="220"/>
      <c r="AK9" s="220" t="s">
        <v>109</v>
      </c>
      <c r="AL9" s="220"/>
      <c r="AM9" s="220"/>
      <c r="AN9" s="220" t="s">
        <v>109</v>
      </c>
      <c r="AO9" s="220"/>
      <c r="AP9" s="220"/>
      <c r="AQ9" s="243"/>
      <c r="BI9" s="52"/>
      <c r="BJ9" s="52"/>
      <c r="BK9" s="52"/>
      <c r="BL9" s="52"/>
      <c r="BM9" s="52"/>
      <c r="BN9" s="52"/>
      <c r="BO9" s="52"/>
      <c r="BP9" s="52"/>
      <c r="BQ9" s="52"/>
      <c r="BR9" s="52"/>
      <c r="BS9" s="52"/>
      <c r="BT9" s="52"/>
      <c r="BU9" s="52"/>
      <c r="BV9" s="52"/>
      <c r="BW9" s="52"/>
    </row>
    <row r="10" spans="1:75" s="239" customFormat="1" ht="21" hidden="1">
      <c r="A10" s="29" t="s">
        <v>38</v>
      </c>
      <c r="B10" s="30">
        <v>0</v>
      </c>
      <c r="C10" s="228"/>
      <c r="D10" s="236"/>
      <c r="E10" s="241"/>
      <c r="F10" s="241"/>
      <c r="G10" s="241"/>
      <c r="H10" s="241"/>
      <c r="I10" s="241"/>
      <c r="J10" s="241"/>
      <c r="K10" s="241"/>
      <c r="L10" s="241"/>
      <c r="M10" s="241"/>
      <c r="N10" s="91"/>
      <c r="O10" s="47"/>
      <c r="P10" s="47"/>
      <c r="Q10" s="47"/>
      <c r="R10" s="47"/>
      <c r="S10" s="47"/>
      <c r="T10" s="47"/>
      <c r="U10" s="47" t="s">
        <v>2</v>
      </c>
      <c r="V10" s="220" t="s">
        <v>0</v>
      </c>
      <c r="W10" s="220"/>
      <c r="X10" s="220"/>
      <c r="Y10" s="220" t="s">
        <v>0</v>
      </c>
      <c r="Z10" s="220"/>
      <c r="AA10" s="220"/>
      <c r="AB10" s="220" t="s">
        <v>0</v>
      </c>
      <c r="AC10" s="220"/>
      <c r="AD10" s="220"/>
      <c r="AE10" s="220" t="s">
        <v>0</v>
      </c>
      <c r="AF10" s="220"/>
      <c r="AG10" s="220"/>
      <c r="AH10" s="220" t="s">
        <v>0</v>
      </c>
      <c r="AI10" s="220"/>
      <c r="AJ10" s="220"/>
      <c r="AK10" s="220" t="s">
        <v>0</v>
      </c>
      <c r="AL10" s="220"/>
      <c r="AM10" s="220"/>
      <c r="AN10" s="220" t="s">
        <v>0</v>
      </c>
      <c r="AO10" s="220"/>
      <c r="AP10" s="220"/>
      <c r="AQ10" s="243"/>
      <c r="BI10" s="52"/>
      <c r="BJ10" s="52"/>
      <c r="BK10" s="52"/>
      <c r="BL10" s="52"/>
      <c r="BM10" s="52"/>
      <c r="BN10" s="52"/>
      <c r="BO10" s="52"/>
      <c r="BP10" s="52"/>
      <c r="BQ10" s="52"/>
      <c r="BR10" s="52"/>
      <c r="BS10" s="52"/>
      <c r="BT10" s="52"/>
      <c r="BU10" s="52"/>
      <c r="BV10" s="52"/>
      <c r="BW10" s="52"/>
    </row>
    <row r="11" spans="1:75" s="239" customFormat="1" ht="21" hidden="1">
      <c r="A11" s="29" t="s">
        <v>40</v>
      </c>
      <c r="B11" s="30">
        <v>0</v>
      </c>
      <c r="C11" s="228"/>
      <c r="D11" s="236"/>
      <c r="E11" s="241"/>
      <c r="F11" s="241"/>
      <c r="G11" s="241"/>
      <c r="H11" s="241"/>
      <c r="I11" s="241"/>
      <c r="J11" s="241"/>
      <c r="K11" s="241"/>
      <c r="L11" s="241"/>
      <c r="M11" s="241"/>
      <c r="N11" s="91"/>
      <c r="O11" s="93"/>
      <c r="P11" s="93"/>
      <c r="Q11" s="93"/>
      <c r="R11" s="93"/>
      <c r="S11" s="93"/>
      <c r="T11" s="93"/>
      <c r="U11" s="47"/>
      <c r="V11" s="220"/>
      <c r="W11" s="220"/>
      <c r="X11" s="220"/>
      <c r="Y11" s="220"/>
      <c r="Z11" s="220"/>
      <c r="AA11" s="220"/>
      <c r="AB11" s="220"/>
      <c r="AC11" s="220"/>
      <c r="AD11" s="220"/>
      <c r="AE11" s="220"/>
      <c r="AF11" s="220"/>
      <c r="AG11" s="220"/>
      <c r="AH11" s="220"/>
      <c r="AI11" s="220"/>
      <c r="AJ11" s="220"/>
      <c r="AK11" s="220"/>
      <c r="AL11" s="220"/>
      <c r="AM11" s="220"/>
      <c r="AN11" s="220"/>
      <c r="AO11" s="220"/>
      <c r="AP11" s="220"/>
      <c r="AQ11" s="243"/>
      <c r="BI11" s="52"/>
      <c r="BJ11" s="52"/>
      <c r="BK11" s="52"/>
      <c r="BL11" s="52"/>
      <c r="BM11" s="52"/>
      <c r="BN11" s="52"/>
      <c r="BO11" s="52"/>
      <c r="BP11" s="52"/>
      <c r="BQ11" s="52"/>
      <c r="BR11" s="52"/>
      <c r="BS11" s="52"/>
      <c r="BT11" s="52"/>
      <c r="BU11" s="52"/>
      <c r="BV11" s="52"/>
      <c r="BW11" s="52"/>
    </row>
    <row r="12" spans="1:75" s="239" customFormat="1" ht="11.25" hidden="1">
      <c r="C12" s="228"/>
      <c r="D12" s="236"/>
      <c r="E12" s="220"/>
      <c r="F12" s="220"/>
      <c r="G12" s="220"/>
      <c r="H12" s="220"/>
      <c r="I12" s="220"/>
      <c r="J12" s="220"/>
      <c r="K12" s="220"/>
      <c r="L12" s="220"/>
      <c r="M12" s="220"/>
      <c r="N12" s="47"/>
      <c r="O12" s="93"/>
      <c r="P12" s="93"/>
      <c r="Q12" s="93"/>
      <c r="R12" s="93"/>
      <c r="S12" s="93"/>
      <c r="T12" s="93"/>
      <c r="U12" s="47"/>
      <c r="V12" s="220"/>
      <c r="W12" s="220"/>
      <c r="X12" s="220"/>
      <c r="Y12" s="220"/>
      <c r="Z12" s="220"/>
      <c r="AA12" s="220"/>
      <c r="AB12" s="220"/>
      <c r="AC12" s="220"/>
      <c r="AD12" s="220"/>
      <c r="AE12" s="220"/>
      <c r="AF12" s="220"/>
      <c r="AG12" s="220"/>
      <c r="AH12" s="220"/>
      <c r="AI12" s="220"/>
      <c r="AJ12" s="220"/>
      <c r="AK12" s="220"/>
      <c r="AL12" s="220"/>
      <c r="AM12" s="220"/>
      <c r="AN12" s="220"/>
      <c r="AO12" s="220"/>
      <c r="AP12" s="220"/>
      <c r="AQ12" s="243"/>
      <c r="BI12" s="52"/>
      <c r="BJ12" s="52"/>
      <c r="BK12" s="52"/>
      <c r="BL12" s="52"/>
      <c r="BM12" s="52"/>
      <c r="BN12" s="52"/>
      <c r="BO12" s="52"/>
      <c r="BP12" s="52"/>
      <c r="BQ12" s="52"/>
      <c r="BR12" s="52"/>
      <c r="BS12" s="52"/>
      <c r="BT12" s="52"/>
      <c r="BU12" s="52"/>
      <c r="BV12" s="52"/>
      <c r="BW12" s="52"/>
    </row>
    <row r="13" spans="1:75" s="239" customFormat="1" ht="3.75" customHeight="1">
      <c r="C13" s="228"/>
      <c r="D13" s="243"/>
      <c r="E13" s="220"/>
      <c r="F13" s="220"/>
      <c r="G13" s="220"/>
      <c r="H13" s="246" t="s">
        <v>41</v>
      </c>
      <c r="I13" s="246" t="s">
        <v>44</v>
      </c>
      <c r="J13" s="246" t="s">
        <v>46</v>
      </c>
      <c r="K13" s="246" t="s">
        <v>48</v>
      </c>
      <c r="L13" s="246" t="s">
        <v>49</v>
      </c>
      <c r="M13" s="246" t="s">
        <v>50</v>
      </c>
      <c r="N13" s="94" t="s">
        <v>51</v>
      </c>
      <c r="O13" s="101" t="s">
        <v>386</v>
      </c>
      <c r="P13" s="101" t="s">
        <v>388</v>
      </c>
      <c r="Q13" s="94"/>
      <c r="R13" s="94"/>
      <c r="S13" s="94"/>
      <c r="T13" s="94"/>
      <c r="U13" s="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3"/>
      <c r="BI13" s="52"/>
      <c r="BJ13" s="52"/>
      <c r="BK13" s="52"/>
      <c r="BL13" s="52"/>
      <c r="BM13" s="52"/>
      <c r="BN13" s="52"/>
      <c r="BO13" s="52"/>
      <c r="BP13" s="52"/>
      <c r="BQ13" s="52"/>
      <c r="BR13" s="52"/>
      <c r="BS13" s="52"/>
      <c r="BT13" s="52"/>
      <c r="BU13" s="52"/>
      <c r="BV13" s="52"/>
      <c r="BW13" s="52"/>
    </row>
    <row r="14" spans="1:75" ht="21" customHeight="1">
      <c r="C14" s="228"/>
      <c r="D14" s="248" t="s">
        <v>2285</v>
      </c>
      <c r="E14" s="249"/>
      <c r="F14" s="220"/>
      <c r="G14" s="220"/>
      <c r="H14" s="220" t="s">
        <v>60</v>
      </c>
      <c r="I14" s="220" t="s">
        <v>64</v>
      </c>
      <c r="J14" s="220" t="s">
        <v>0</v>
      </c>
      <c r="K14" s="220" t="s">
        <v>65</v>
      </c>
      <c r="L14" s="220" t="s">
        <v>0</v>
      </c>
      <c r="M14" s="220" t="s">
        <v>333</v>
      </c>
      <c r="N14" s="47" t="s">
        <v>333</v>
      </c>
      <c r="O14" s="47" t="s">
        <v>0</v>
      </c>
      <c r="P14" s="47" t="s">
        <v>378</v>
      </c>
      <c r="Q14" s="47"/>
      <c r="R14" s="47"/>
      <c r="S14" s="47"/>
      <c r="T14" s="47"/>
      <c r="U14" s="103"/>
      <c r="V14" s="72"/>
      <c r="W14" s="73"/>
      <c r="X14" s="74"/>
      <c r="Y14" s="72"/>
      <c r="Z14" s="73"/>
      <c r="AA14" s="74"/>
      <c r="AB14" s="72"/>
      <c r="AC14" s="73"/>
      <c r="AD14" s="74"/>
      <c r="AE14" s="72"/>
      <c r="AF14" s="73"/>
      <c r="AG14" s="74"/>
      <c r="AH14" s="72"/>
      <c r="AI14" s="73"/>
      <c r="AJ14" s="74"/>
      <c r="AK14" s="72"/>
      <c r="AL14" s="73"/>
      <c r="AM14" s="74"/>
      <c r="AN14" s="72"/>
      <c r="AO14" s="73"/>
      <c r="AP14" s="74"/>
      <c r="AQ14" s="238"/>
      <c r="BI14" s="40"/>
      <c r="BJ14" s="40"/>
      <c r="BK14" s="40"/>
      <c r="BL14" s="40"/>
      <c r="BM14" s="40"/>
      <c r="BN14" s="40"/>
      <c r="BO14" s="40"/>
      <c r="BP14" s="40"/>
      <c r="BQ14" s="40"/>
      <c r="BR14" s="40"/>
      <c r="BS14" s="40"/>
      <c r="BT14" s="40"/>
      <c r="BU14" s="40"/>
      <c r="BV14" s="40"/>
      <c r="BW14" s="40"/>
    </row>
    <row r="15" spans="1:75" ht="21" customHeight="1">
      <c r="C15" s="228"/>
      <c r="D15" s="248" t="s">
        <v>2286</v>
      </c>
      <c r="E15" s="249"/>
      <c r="F15" s="220"/>
      <c r="G15" s="220"/>
      <c r="H15" s="220" t="s">
        <v>61</v>
      </c>
      <c r="I15" s="220" t="s">
        <v>64</v>
      </c>
      <c r="J15" s="220" t="s">
        <v>0</v>
      </c>
      <c r="K15" s="220" t="s">
        <v>65</v>
      </c>
      <c r="L15" s="220" t="s">
        <v>0</v>
      </c>
      <c r="M15" s="220" t="s">
        <v>333</v>
      </c>
      <c r="N15" s="47" t="s">
        <v>333</v>
      </c>
      <c r="O15" s="47" t="s">
        <v>0</v>
      </c>
      <c r="P15" s="47" t="s">
        <v>378</v>
      </c>
      <c r="Q15" s="47"/>
      <c r="R15" s="47"/>
      <c r="S15" s="47"/>
      <c r="T15" s="47"/>
      <c r="U15" s="103"/>
      <c r="V15" s="72"/>
      <c r="W15" s="73"/>
      <c r="X15" s="74"/>
      <c r="Y15" s="72"/>
      <c r="Z15" s="73"/>
      <c r="AA15" s="74"/>
      <c r="AB15" s="72"/>
      <c r="AC15" s="73"/>
      <c r="AD15" s="74"/>
      <c r="AE15" s="72"/>
      <c r="AF15" s="73"/>
      <c r="AG15" s="74"/>
      <c r="AH15" s="72"/>
      <c r="AI15" s="73"/>
      <c r="AJ15" s="74"/>
      <c r="AK15" s="72"/>
      <c r="AL15" s="73"/>
      <c r="AM15" s="74"/>
      <c r="AN15" s="72"/>
      <c r="AO15" s="73"/>
      <c r="AP15" s="74"/>
      <c r="AQ15" s="238"/>
      <c r="BI15" s="40"/>
      <c r="BJ15" s="40"/>
      <c r="BK15" s="40"/>
      <c r="BL15" s="40"/>
      <c r="BM15" s="40"/>
      <c r="BN15" s="40"/>
      <c r="BO15" s="40"/>
      <c r="BP15" s="40"/>
      <c r="BQ15" s="40"/>
      <c r="BR15" s="40"/>
      <c r="BS15" s="40"/>
      <c r="BT15" s="40"/>
      <c r="BU15" s="40"/>
      <c r="BV15" s="40"/>
      <c r="BW15" s="40"/>
    </row>
    <row r="16" spans="1:75" ht="21" customHeight="1">
      <c r="C16" s="228"/>
      <c r="D16" s="250" t="s">
        <v>2287</v>
      </c>
      <c r="E16" s="249"/>
      <c r="F16" s="220"/>
      <c r="G16" s="220"/>
      <c r="H16" s="220" t="s">
        <v>0</v>
      </c>
      <c r="I16" s="220" t="s">
        <v>64</v>
      </c>
      <c r="J16" s="220" t="s">
        <v>0</v>
      </c>
      <c r="K16" s="220" t="s">
        <v>65</v>
      </c>
      <c r="L16" s="220" t="s">
        <v>0</v>
      </c>
      <c r="M16" s="220" t="s">
        <v>333</v>
      </c>
      <c r="N16" s="47" t="s">
        <v>333</v>
      </c>
      <c r="O16" s="47" t="s">
        <v>0</v>
      </c>
      <c r="P16" s="47" t="s">
        <v>378</v>
      </c>
      <c r="Q16" s="47"/>
      <c r="R16" s="47"/>
      <c r="S16" s="47"/>
      <c r="T16" s="47"/>
      <c r="U16" s="103"/>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1" t="str">
        <f>IF(OR(AND(AB14="",AC14=""),AND(AB15="",AC15=""),AND(AC14="X",AC15="X"),OR(AC14="M",AC15="M")),"",SUM(AB14,AB15))</f>
        <v/>
      </c>
      <c r="AC16" s="22" t="str">
        <f>IF(AND(AND(AC14="X",AC15="X"),SUM(AB14,AB15)=0,ISNUMBER(AB16)),"",IF(OR(AC14="M",AC15="M"),"M",IF(AND(AC14=AC15,OR(AC14="X",AC14="W",AC14="Z")),UPPER(AC14),"")))</f>
        <v/>
      </c>
      <c r="AD16" s="23"/>
      <c r="AE16" s="21" t="str">
        <f>IF(OR(AND(AE14="",AF14=""),AND(AE15="",AF15=""),AND(AF14="X",AF15="X"),OR(AF14="M",AF15="M")),"",SUM(AE14,AE15))</f>
        <v/>
      </c>
      <c r="AF16" s="22" t="str">
        <f>IF(AND(AND(AF14="X",AF15="X"),SUM(AE14,AE15)=0,ISNUMBER(AE16)),"",IF(OR(AF14="M",AF15="M"),"M",IF(AND(AF14=AF15,OR(AF14="X",AF14="W",AF14="Z")),UPPER(AF14),"")))</f>
        <v/>
      </c>
      <c r="AG16" s="23"/>
      <c r="AH16" s="21" t="str">
        <f>IF(OR(AND(AH14="",AI14=""),AND(AH15="",AI15=""),AND(AI14="X",AI15="X"),OR(AI14="M",AI15="M")),"",SUM(AH14,AH15))</f>
        <v/>
      </c>
      <c r="AI16" s="22" t="str">
        <f>IF(AND(AND(AI14="X",AI15="X"),SUM(AH14,AH15)=0,ISNUMBER(AH16)),"",IF(OR(AI14="M",AI15="M"),"M",IF(AND(AI14=AI15,OR(AI14="X",AI14="W",AI14="Z")),UPPER(AI14),"")))</f>
        <v/>
      </c>
      <c r="AJ16" s="23"/>
      <c r="AK16" s="21" t="str">
        <f>IF(OR(AND(AK14="",AL14=""),AND(AK15="",AL15=""),AND(AL14="X",AL15="X"),OR(AL14="M",AL15="M")),"",SUM(AK14,AK15))</f>
        <v/>
      </c>
      <c r="AL16" s="22" t="str">
        <f>IF(AND(AND(AL14="X",AL15="X"),SUM(AK14,AK15)=0,ISNUMBER(AK16)),"",IF(OR(AL14="M",AL15="M"),"M",IF(AND(AL14=AL15,OR(AL14="X",AL14="W",AL14="Z")),UPPER(AL14),"")))</f>
        <v/>
      </c>
      <c r="AM16" s="23"/>
      <c r="AN16" s="21" t="str">
        <f>IF(OR(AND(AN14="",AO14=""),AND(AN15="",AO15=""),AND(AO14="X",AO15="X"),OR(AO14="M",AO15="M")),"",SUM(AN14,AN15))</f>
        <v/>
      </c>
      <c r="AO16" s="22" t="str">
        <f>IF(AND(AND(AO14="X",AO15="X"),SUM(AN14,AN15)=0,ISNUMBER(AN16)),"",IF(OR(AO14="M",AO15="M"),"M",IF(AND(AO14=AO15,OR(AO14="X",AO14="W",AO14="Z")),UPPER(AO14),"")))</f>
        <v/>
      </c>
      <c r="AP16" s="23"/>
      <c r="AQ16" s="238"/>
      <c r="BI16" s="40"/>
      <c r="BJ16" s="40"/>
      <c r="BK16" s="40"/>
      <c r="BL16" s="40"/>
      <c r="BM16" s="40"/>
      <c r="BN16" s="40"/>
      <c r="BO16" s="40"/>
      <c r="BP16" s="40"/>
      <c r="BQ16" s="40"/>
      <c r="BR16" s="40"/>
      <c r="BS16" s="40"/>
      <c r="BT16" s="40"/>
      <c r="BU16" s="40"/>
      <c r="BV16" s="40"/>
      <c r="BW16" s="40"/>
    </row>
    <row r="17" spans="3:43">
      <c r="C17" s="228"/>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238"/>
    </row>
    <row r="18" spans="3:43">
      <c r="C18" s="228"/>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238"/>
    </row>
    <row r="19" spans="3:43" hidden="1"/>
    <row r="20" spans="3:43" hidden="1">
      <c r="V20" s="213">
        <f>SUMPRODUCT(--(V14:V16=0),--(V14:V16&lt;&gt;""),--(W14:W16="Z"))+SUMPRODUCT(--(V14:V16=0),--(V14:V16&lt;&gt;""),--(W14:W16=""))+SUMPRODUCT(--(V14:V16&gt;0),--(W14:W16="W"))+SUMPRODUCT(--(V14:V16&gt;0), --(V14:V16&lt;&gt;""),--(W14:W16=""))+SUMPRODUCT(--(V14:V16=""),--(W14:W16="Z"))</f>
        <v>0</v>
      </c>
      <c r="W20" s="214"/>
      <c r="X20" s="214"/>
      <c r="Y20" s="213">
        <f t="shared" ref="Y20" si="0">SUMPRODUCT(--(Y14:Y16=0),--(Y14:Y16&lt;&gt;""),--(Z14:Z16="Z"))+SUMPRODUCT(--(Y14:Y16=0),--(Y14:Y16&lt;&gt;""),--(Z14:Z16=""))+SUMPRODUCT(--(Y14:Y16&gt;0),--(Z14:Z16="W"))+SUMPRODUCT(--(Y14:Y16&gt;0), --(Y14:Y16&lt;&gt;""),--(Z14:Z16=""))+SUMPRODUCT(--(Y14:Y16=""),--(Z14:Z16="Z"))</f>
        <v>0</v>
      </c>
      <c r="Z20" s="214"/>
      <c r="AA20" s="214"/>
      <c r="AB20" s="213">
        <f t="shared" ref="AB20" si="1">SUMPRODUCT(--(AB14:AB16=0),--(AB14:AB16&lt;&gt;""),--(AC14:AC16="Z"))+SUMPRODUCT(--(AB14:AB16=0),--(AB14:AB16&lt;&gt;""),--(AC14:AC16=""))+SUMPRODUCT(--(AB14:AB16&gt;0),--(AC14:AC16="W"))+SUMPRODUCT(--(AB14:AB16&gt;0), --(AB14:AB16&lt;&gt;""),--(AC14:AC16=""))+SUMPRODUCT(--(AB14:AB16=""),--(AC14:AC16="Z"))</f>
        <v>0</v>
      </c>
      <c r="AC20" s="214"/>
      <c r="AD20" s="214"/>
      <c r="AE20" s="213">
        <f t="shared" ref="AE20" si="2">SUMPRODUCT(--(AE14:AE16=0),--(AE14:AE16&lt;&gt;""),--(AF14:AF16="Z"))+SUMPRODUCT(--(AE14:AE16=0),--(AE14:AE16&lt;&gt;""),--(AF14:AF16=""))+SUMPRODUCT(--(AE14:AE16&gt;0),--(AF14:AF16="W"))+SUMPRODUCT(--(AE14:AE16&gt;0), --(AE14:AE16&lt;&gt;""),--(AF14:AF16=""))+SUMPRODUCT(--(AE14:AE16=""),--(AF14:AF16="Z"))</f>
        <v>0</v>
      </c>
      <c r="AF20" s="214"/>
      <c r="AG20" s="214"/>
      <c r="AH20" s="213">
        <f t="shared" ref="AH20" si="3">SUMPRODUCT(--(AH14:AH16=0),--(AH14:AH16&lt;&gt;""),--(AI14:AI16="Z"))+SUMPRODUCT(--(AH14:AH16=0),--(AH14:AH16&lt;&gt;""),--(AI14:AI16=""))+SUMPRODUCT(--(AH14:AH16&gt;0),--(AI14:AI16="W"))+SUMPRODUCT(--(AH14:AH16&gt;0), --(AH14:AH16&lt;&gt;""),--(AI14:AI16=""))+SUMPRODUCT(--(AH14:AH16=""),--(AI14:AI16="Z"))</f>
        <v>0</v>
      </c>
      <c r="AI20" s="214"/>
      <c r="AJ20" s="214"/>
      <c r="AK20" s="213">
        <f t="shared" ref="AK20" si="4">SUMPRODUCT(--(AK14:AK16=0),--(AK14:AK16&lt;&gt;""),--(AL14:AL16="Z"))+SUMPRODUCT(--(AK14:AK16=0),--(AK14:AK16&lt;&gt;""),--(AL14:AL16=""))+SUMPRODUCT(--(AK14:AK16&gt;0),--(AL14:AL16="W"))+SUMPRODUCT(--(AK14:AK16&gt;0), --(AK14:AK16&lt;&gt;""),--(AL14:AL16=""))+SUMPRODUCT(--(AK14:AK16=""),--(AL14:AL16="Z"))</f>
        <v>0</v>
      </c>
      <c r="AL20" s="214"/>
      <c r="AM20" s="214"/>
      <c r="AN20" s="213">
        <f t="shared" ref="AN20" si="5">SUMPRODUCT(--(AN14:AN16=0),--(AN14:AN16&lt;&gt;""),--(AO14:AO16="Z"))+SUMPRODUCT(--(AN14:AN16=0),--(AN14:AN16&lt;&gt;""),--(AO14:AO16=""))+SUMPRODUCT(--(AN14:AN16&gt;0),--(AO14:AO16="W"))+SUMPRODUCT(--(AN14:AN16&gt;0), --(AN14:AN16&lt;&gt;""),--(AO14:AO16=""))+SUMPRODUCT(--(AN14:AN16=""),--(AO14:AO16="Z"))</f>
        <v>0</v>
      </c>
      <c r="AO20" s="214"/>
      <c r="AP20" s="214"/>
    </row>
    <row r="21" spans="3:43" hidden="1"/>
    <row r="22" spans="3:43" hidden="1"/>
    <row r="23" spans="3:43" hidden="1"/>
    <row r="24" spans="3:43" hidden="1"/>
    <row r="25" spans="3:43" hidden="1"/>
    <row r="26" spans="3:43" hidden="1"/>
    <row r="27" spans="3:43" hidden="1"/>
    <row r="28" spans="3:43" hidden="1"/>
  </sheetData>
  <sheetProtection algorithmName="SHA-512" hashValue="yAiV+3b8dmp45z3rAJMDDgZEqBfQLnypyWQzFnS/oPD5U91yL967wqCa4zypRXE/1BZA74xdtOG64Ab4t9vFUA==" saltValue="2mHwB5xi922C2Yek85IdYA==" spinCount="100000" sheet="1" objects="1" scenarios="1" formatCells="0" formatColumns="0" formatRows="0" sort="0" autoFilter="0"/>
  <mergeCells count="18">
    <mergeCell ref="Y5:AA5"/>
    <mergeCell ref="AB5:AD5"/>
    <mergeCell ref="AE5:AG5"/>
    <mergeCell ref="AH5:AJ5"/>
    <mergeCell ref="D1:AQ1"/>
    <mergeCell ref="V3:AG3"/>
    <mergeCell ref="AH3:AP3"/>
    <mergeCell ref="V4:X4"/>
    <mergeCell ref="Y4:AA4"/>
    <mergeCell ref="AB4:AD4"/>
    <mergeCell ref="AE4:AG4"/>
    <mergeCell ref="AH4:AJ4"/>
    <mergeCell ref="AK4:AM4"/>
    <mergeCell ref="AN4:AP4"/>
    <mergeCell ref="D3:D5"/>
    <mergeCell ref="AK5:AM5"/>
    <mergeCell ref="AN5:AP5"/>
    <mergeCell ref="V5:X5"/>
  </mergeCells>
  <conditionalFormatting sqref="V14:V16 Y14:Y16 AB14:AB16 AE14:AE16 AH14:AH16 AK14:AK16 AN14:AN16">
    <cfRule type="expression" dxfId="94" priority="3">
      <formula xml:space="preserve"> OR(AND(V14=0,V14&lt;&gt;"",W14&lt;&gt;"Z",W14&lt;&gt;""),AND(V14&gt;0,V14&lt;&gt;"",W14&lt;&gt;"W",W14&lt;&gt;""),AND(V14="", W14="W"))</formula>
    </cfRule>
  </conditionalFormatting>
  <conditionalFormatting sqref="W14:W16 Z14:Z16 AC14:AC16 AF14:AF16 AI14:AI16 AL14:AL16 AO14:AO16">
    <cfRule type="expression" dxfId="93" priority="2">
      <formula xml:space="preserve"> OR(AND(V14=0,V14&lt;&gt;"",W14&lt;&gt;"Z",W14&lt;&gt;""),AND(V14&gt;0,V14&lt;&gt;"",W14&lt;&gt;"W",W14&lt;&gt;""),AND(V14="", W14="W"))</formula>
    </cfRule>
  </conditionalFormatting>
  <conditionalFormatting sqref="X14:X16 AA14:AA16 AD14:AD16 AG14:AG16 AJ14:AJ16 AM14:AM16 AP14:AP16">
    <cfRule type="expression" dxfId="92" priority="1">
      <formula xml:space="preserve"> AND(OR(W14="X",W14="W"),X14="")</formula>
    </cfRule>
  </conditionalFormatting>
  <conditionalFormatting sqref="V16 Y16 AB16 AE16 AH16 AK16 AN16">
    <cfRule type="expression" dxfId="91" priority="4">
      <formula>OR(AND(W14="X",W15="X"),AND(W14="M",W15="M"))</formula>
    </cfRule>
    <cfRule type="expression" dxfId="90" priority="5">
      <formula>IF(OR(AND(V14="",W14=""),AND(V15="",W15=""),AND(W14="X",W15="X"),OR(W14="M",W15="M")),"",SUM(V14,V15)) &lt;&gt; V16</formula>
    </cfRule>
  </conditionalFormatting>
  <conditionalFormatting sqref="W16 Z16 AC16 AF16 AI16 AL16 AO16">
    <cfRule type="expression" dxfId="89" priority="6">
      <formula>OR(AND(W14="X",W15="X"),AND(W14="M",W15="M"))</formula>
    </cfRule>
    <cfRule type="expression" dxfId="88" priority="7">
      <formula>IF(AND(AND(W14="X",W15="X"),SUM(V14,V15)=0,ISNUMBER(V16)),"",IF(OR(W14="M",W15="M"),"M",IF(AND(W14=W15,OR(W14="X",W14="W",W14="Z")),UPPER(W14),""))) &lt;&gt; W16</formula>
    </cfRule>
  </conditionalFormatting>
  <dataValidations count="4">
    <dataValidation allowBlank="1" showInputMessage="1" showErrorMessage="1" sqref="Y21:AP1048576 V21:X26 AQ1:XFD1048576 A1:U1048576 V28:X1048576 V17:AP20 V1:AP13"/>
    <dataValidation type="textLength" allowBlank="1" showInputMessage="1" showErrorMessage="1" errorTitle="Неверный ввод" error="Длина введённого текста должна быть между 2 и 500 символами" sqref="X14:X16 AA14:AA16 AD14:AD16 AG14:AG16 AJ14:AJ16 AM14:AM16 AP14:AP16">
      <formula1>2</formula1>
      <formula2>500</formula2>
    </dataValidation>
    <dataValidation type="list" allowBlank="1" showDropDown="1" showInputMessage="1" showErrorMessage="1" errorTitle="Неверный ввод" error="Пожалуйста, введите один из следующих кодов (заглавные буквы только):_x000a_Z - категория не применима_x000a_M - данные отсутствуют_x000a_X - данные включены в другую категорию _x000a_W - включает в себя данные из другой категории" sqref="W14:W16 Z14:Z16 AC14:AC16 AF14:AF16 AI14:AI16 AL14:AL16 AO14:AO16">
      <formula1>"Z,M,X,W"</formula1>
    </dataValidation>
    <dataValidation type="decimal" operator="greaterThanOrEqual" allowBlank="1" showInputMessage="1" showErrorMessage="1" errorTitle="Неверный ввод" error="Пожалуйста, введите числовое значение" sqref="V14:V16 Y14:Y16 AB14:AB16 AE14:AE16 AH14:AH16 AK14:AK16 AN14:AN16">
      <formula1>0</formula1>
    </dataValidation>
  </dataValidations>
  <pageMargins left="0.23622047244094491" right="0.23622047244094491" top="0.74803149606299213" bottom="0.74803149606299213" header="0.31496062992125984" footer="0.31496062992125984"/>
  <pageSetup scale="74" fitToHeight="0"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Z106"/>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sheetView>
  </sheetViews>
  <sheetFormatPr defaultColWidth="9.140625" defaultRowHeight="15"/>
  <cols>
    <col min="1" max="1" width="18.28515625" style="32" hidden="1" customWidth="1"/>
    <col min="2" max="2" width="5" style="32" hidden="1" customWidth="1"/>
    <col min="3" max="3" width="5.7109375" style="32" customWidth="1"/>
    <col min="4" max="4" width="20.7109375" style="32" customWidth="1"/>
    <col min="5" max="5" width="20.7109375" style="202" customWidth="1"/>
    <col min="6" max="7" width="8.7109375" style="202" hidden="1" customWidth="1"/>
    <col min="8" max="8" width="3" style="202" hidden="1" customWidth="1"/>
    <col min="9" max="9" width="5.85546875" style="202" hidden="1" customWidth="1"/>
    <col min="10" max="10" width="6.7109375" style="202" hidden="1" customWidth="1"/>
    <col min="11" max="11" width="5.28515625" style="202" hidden="1" customWidth="1"/>
    <col min="12" max="12" width="3.7109375" style="202" hidden="1" customWidth="1"/>
    <col min="13" max="13" width="3" style="202" hidden="1" customWidth="1"/>
    <col min="14" max="20" width="4.140625" style="202" hidden="1" customWidth="1"/>
    <col min="21" max="21" width="10.85546875" style="202" hidden="1" customWidth="1"/>
    <col min="22" max="22" width="12.7109375" style="32" customWidth="1"/>
    <col min="23" max="23" width="2.7109375" style="32" customWidth="1"/>
    <col min="24" max="24" width="5.7109375" style="32" customWidth="1"/>
    <col min="25" max="25" width="12.7109375" style="32" customWidth="1"/>
    <col min="26" max="26" width="2.7109375" style="32" customWidth="1"/>
    <col min="27" max="27" width="5.7109375" style="32" customWidth="1"/>
    <col min="28" max="28" width="12.7109375" style="32" customWidth="1"/>
    <col min="29" max="29" width="2.7109375" style="32" customWidth="1"/>
    <col min="30" max="31" width="5.7109375" style="32" customWidth="1"/>
    <col min="32" max="16384" width="9.140625" style="32"/>
  </cols>
  <sheetData>
    <row r="1" spans="1:78" s="215" customFormat="1" ht="45" customHeight="1">
      <c r="A1" s="29" t="s">
        <v>13</v>
      </c>
      <c r="B1" s="30" t="s">
        <v>110</v>
      </c>
      <c r="C1" s="31"/>
      <c r="D1" s="410" t="s">
        <v>2338</v>
      </c>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BL1" s="44"/>
      <c r="BM1" s="44"/>
      <c r="BN1" s="44"/>
      <c r="BO1" s="44"/>
      <c r="BP1" s="44"/>
      <c r="BQ1" s="44"/>
      <c r="BR1" s="44"/>
      <c r="BS1" s="44"/>
      <c r="BT1" s="44"/>
      <c r="BU1" s="44"/>
      <c r="BV1" s="44"/>
      <c r="BW1" s="44"/>
      <c r="BX1" s="44"/>
      <c r="BY1" s="44"/>
      <c r="BZ1" s="44"/>
    </row>
    <row r="2" spans="1:78" ht="3.75" customHeight="1">
      <c r="A2" s="29" t="s">
        <v>19</v>
      </c>
      <c r="B2" s="191" t="str">
        <f>VLOOKUP(VAL_C1!$B$2,VAL_Drop_Down_Lists!$A$3:$B$214,2,FALSE)</f>
        <v>_X</v>
      </c>
      <c r="C2" s="192"/>
      <c r="D2" s="192"/>
      <c r="E2" s="251"/>
      <c r="F2" s="251"/>
      <c r="G2" s="251"/>
      <c r="H2" s="251"/>
      <c r="I2" s="251"/>
      <c r="J2" s="251"/>
      <c r="K2" s="251"/>
      <c r="L2" s="251"/>
      <c r="M2" s="251"/>
      <c r="N2" s="251"/>
      <c r="O2" s="251"/>
      <c r="P2" s="251"/>
      <c r="Q2" s="251"/>
      <c r="R2" s="251"/>
      <c r="S2" s="251"/>
      <c r="T2" s="251"/>
      <c r="U2" s="251"/>
      <c r="V2" s="192"/>
      <c r="W2" s="192"/>
      <c r="X2" s="192"/>
      <c r="Y2" s="192"/>
      <c r="Z2" s="192"/>
      <c r="AA2" s="192"/>
      <c r="AB2" s="192"/>
      <c r="AC2" s="192"/>
      <c r="AD2" s="192"/>
      <c r="AE2" s="192"/>
      <c r="BL2" s="3"/>
      <c r="BM2" s="3"/>
      <c r="BN2" s="3"/>
      <c r="BO2" s="3"/>
      <c r="BP2" s="3"/>
      <c r="BQ2" s="3"/>
      <c r="BR2" s="3"/>
      <c r="BS2" s="3"/>
      <c r="BT2" s="3"/>
      <c r="BU2" s="3"/>
      <c r="BV2" s="3"/>
      <c r="BW2" s="3"/>
      <c r="BX2" s="3"/>
      <c r="BY2" s="3"/>
      <c r="BZ2" s="3"/>
    </row>
    <row r="3" spans="1:78" ht="26.25" customHeight="1">
      <c r="A3" s="29" t="s">
        <v>23</v>
      </c>
      <c r="B3" s="191" t="str">
        <f>IF(VAL_C1!$H$32&lt;&gt;"", YEAR(VAL_C1!$H$32),"")</f>
        <v/>
      </c>
      <c r="C3" s="192"/>
      <c r="D3" s="416" t="s">
        <v>2323</v>
      </c>
      <c r="E3" s="415"/>
      <c r="F3" s="252"/>
      <c r="G3" s="252"/>
      <c r="H3" s="252"/>
      <c r="I3" s="252"/>
      <c r="J3" s="252"/>
      <c r="K3" s="252"/>
      <c r="L3" s="252"/>
      <c r="M3" s="252"/>
      <c r="N3" s="252"/>
      <c r="O3" s="252"/>
      <c r="P3" s="252"/>
      <c r="Q3" s="252"/>
      <c r="R3" s="252"/>
      <c r="S3" s="252"/>
      <c r="T3" s="252"/>
      <c r="U3" s="252"/>
      <c r="V3" s="412" t="s">
        <v>2274</v>
      </c>
      <c r="W3" s="412"/>
      <c r="X3" s="412"/>
      <c r="Y3" s="412"/>
      <c r="Z3" s="412"/>
      <c r="AA3" s="412"/>
      <c r="AB3" s="421" t="s">
        <v>2270</v>
      </c>
      <c r="AC3" s="422"/>
      <c r="AD3" s="423"/>
      <c r="AE3" s="192"/>
      <c r="BL3" s="3"/>
      <c r="BM3" s="3"/>
      <c r="BN3" s="3"/>
      <c r="BO3" s="3"/>
      <c r="BP3" s="3"/>
      <c r="BQ3" s="3"/>
      <c r="BR3" s="3"/>
      <c r="BS3" s="3"/>
      <c r="BT3" s="3"/>
      <c r="BU3" s="3"/>
      <c r="BV3" s="3"/>
      <c r="BW3" s="3"/>
      <c r="BX3" s="3"/>
      <c r="BY3" s="3"/>
      <c r="BZ3" s="3"/>
    </row>
    <row r="4" spans="1:78" ht="75" customHeight="1">
      <c r="A4" s="29" t="s">
        <v>26</v>
      </c>
      <c r="B4" s="191" t="str">
        <f>IF(VAL_C1!$H$33&lt;&gt;"", YEAR(VAL_C1!$H$33),"")</f>
        <v/>
      </c>
      <c r="C4" s="192"/>
      <c r="D4" s="415"/>
      <c r="E4" s="415"/>
      <c r="F4" s="252"/>
      <c r="G4" s="252"/>
      <c r="H4" s="252"/>
      <c r="I4" s="252"/>
      <c r="J4" s="252"/>
      <c r="K4" s="252"/>
      <c r="L4" s="252"/>
      <c r="M4" s="252"/>
      <c r="N4" s="252"/>
      <c r="O4" s="252"/>
      <c r="P4" s="252"/>
      <c r="Q4" s="252"/>
      <c r="R4" s="252"/>
      <c r="S4" s="252"/>
      <c r="T4" s="252"/>
      <c r="U4" s="252"/>
      <c r="V4" s="412" t="s">
        <v>2275</v>
      </c>
      <c r="W4" s="412"/>
      <c r="X4" s="412"/>
      <c r="Y4" s="420" t="s">
        <v>2296</v>
      </c>
      <c r="Z4" s="420"/>
      <c r="AA4" s="420"/>
      <c r="AB4" s="424" t="s">
        <v>2607</v>
      </c>
      <c r="AC4" s="424"/>
      <c r="AD4" s="424"/>
      <c r="AE4" s="192"/>
      <c r="BL4" s="3"/>
      <c r="BM4" s="3"/>
      <c r="BN4" s="3"/>
      <c r="BO4" s="3"/>
      <c r="BP4" s="3"/>
      <c r="BQ4" s="3"/>
      <c r="BR4" s="3"/>
      <c r="BS4" s="3"/>
      <c r="BT4" s="3"/>
      <c r="BU4" s="3"/>
      <c r="BV4" s="3"/>
      <c r="BW4" s="3"/>
      <c r="BX4" s="3"/>
      <c r="BY4" s="3"/>
      <c r="BZ4" s="3"/>
    </row>
    <row r="5" spans="1:78" ht="30" customHeight="1">
      <c r="A5" s="29" t="s">
        <v>28</v>
      </c>
      <c r="B5" s="30" t="s">
        <v>0</v>
      </c>
      <c r="C5" s="251"/>
      <c r="D5" s="216" t="s">
        <v>2291</v>
      </c>
      <c r="E5" s="216" t="s">
        <v>2297</v>
      </c>
      <c r="F5" s="252"/>
      <c r="G5" s="252"/>
      <c r="H5" s="252"/>
      <c r="I5" s="252"/>
      <c r="J5" s="252"/>
      <c r="K5" s="252"/>
      <c r="L5" s="252"/>
      <c r="M5" s="252"/>
      <c r="N5" s="252"/>
      <c r="O5" s="252"/>
      <c r="P5" s="252"/>
      <c r="Q5" s="252"/>
      <c r="R5" s="252"/>
      <c r="S5" s="252"/>
      <c r="T5" s="252"/>
      <c r="U5" s="252"/>
      <c r="V5" s="412" t="s">
        <v>2298</v>
      </c>
      <c r="W5" s="412"/>
      <c r="X5" s="412"/>
      <c r="Y5" s="412" t="s">
        <v>2299</v>
      </c>
      <c r="Z5" s="412"/>
      <c r="AA5" s="412"/>
      <c r="AB5" s="412" t="s">
        <v>2605</v>
      </c>
      <c r="AC5" s="412"/>
      <c r="AD5" s="412"/>
      <c r="AE5" s="192"/>
      <c r="BL5" s="3"/>
      <c r="BM5" s="3"/>
      <c r="BN5" s="3"/>
      <c r="BO5" s="3"/>
      <c r="BP5" s="3"/>
      <c r="BQ5" s="3"/>
      <c r="BR5" s="3"/>
      <c r="BS5" s="3"/>
      <c r="BT5" s="3"/>
      <c r="BU5" s="3"/>
      <c r="BV5" s="3"/>
      <c r="BW5" s="3"/>
      <c r="BX5" s="3"/>
      <c r="BY5" s="3"/>
      <c r="BZ5" s="3"/>
    </row>
    <row r="6" spans="1:78" hidden="1">
      <c r="A6" s="29" t="s">
        <v>30</v>
      </c>
      <c r="B6" s="30"/>
      <c r="C6" s="251"/>
      <c r="D6" s="252"/>
      <c r="E6" s="252"/>
      <c r="F6" s="252"/>
      <c r="G6" s="252"/>
      <c r="H6" s="252"/>
      <c r="I6" s="252"/>
      <c r="J6" s="252"/>
      <c r="K6" s="252"/>
      <c r="L6" s="252"/>
      <c r="M6" s="252"/>
      <c r="N6" s="252"/>
      <c r="O6" s="252"/>
      <c r="P6" s="252"/>
      <c r="Q6" s="252"/>
      <c r="R6" s="252"/>
      <c r="S6" s="252"/>
      <c r="T6" s="252"/>
      <c r="U6" s="220" t="s">
        <v>1</v>
      </c>
      <c r="V6" s="220" t="s">
        <v>107</v>
      </c>
      <c r="W6" s="220"/>
      <c r="X6" s="220"/>
      <c r="Y6" s="220" t="s">
        <v>78</v>
      </c>
      <c r="Z6" s="252"/>
      <c r="AA6" s="252"/>
      <c r="AB6" s="220" t="s">
        <v>107</v>
      </c>
      <c r="AC6" s="252"/>
      <c r="AD6" s="252"/>
      <c r="AE6" s="192"/>
      <c r="BL6" s="3"/>
      <c r="BM6" s="3"/>
      <c r="BN6" s="3"/>
      <c r="BO6" s="3"/>
      <c r="BP6" s="3"/>
      <c r="BQ6" s="3"/>
      <c r="BR6" s="3"/>
      <c r="BS6" s="3"/>
      <c r="BT6" s="3"/>
      <c r="BU6" s="3"/>
      <c r="BV6" s="3"/>
      <c r="BW6" s="3"/>
      <c r="BX6" s="3"/>
      <c r="BY6" s="3"/>
      <c r="BZ6" s="3"/>
    </row>
    <row r="7" spans="1:78" hidden="1">
      <c r="A7" s="29" t="s">
        <v>32</v>
      </c>
      <c r="B7" s="191" t="str">
        <f>IF(VAL_C1!$H$33&lt;&gt;"", YEAR(VAL_C1!$H$33),"")</f>
        <v/>
      </c>
      <c r="C7" s="251"/>
      <c r="D7" s="252"/>
      <c r="E7" s="252"/>
      <c r="F7" s="252"/>
      <c r="G7" s="252"/>
      <c r="H7" s="252"/>
      <c r="I7" s="252"/>
      <c r="J7" s="252"/>
      <c r="K7" s="252"/>
      <c r="L7" s="252"/>
      <c r="M7" s="252"/>
      <c r="N7" s="252"/>
      <c r="O7" s="252"/>
      <c r="P7" s="252"/>
      <c r="Q7" s="252"/>
      <c r="R7" s="252"/>
      <c r="S7" s="252"/>
      <c r="T7" s="252"/>
      <c r="U7" s="220" t="s">
        <v>54</v>
      </c>
      <c r="V7" s="220" t="s">
        <v>72</v>
      </c>
      <c r="W7" s="220"/>
      <c r="X7" s="220"/>
      <c r="Y7" s="220" t="s">
        <v>108</v>
      </c>
      <c r="Z7" s="252"/>
      <c r="AA7" s="252"/>
      <c r="AB7" s="328" t="s">
        <v>68</v>
      </c>
      <c r="AC7" s="252"/>
      <c r="AD7" s="252"/>
      <c r="AE7" s="192"/>
      <c r="BL7" s="3"/>
      <c r="BM7" s="3"/>
      <c r="BN7" s="3"/>
      <c r="BO7" s="3"/>
      <c r="BP7" s="3"/>
      <c r="BQ7" s="3"/>
      <c r="BR7" s="3"/>
      <c r="BS7" s="3"/>
      <c r="BT7" s="3"/>
      <c r="BU7" s="3"/>
      <c r="BV7" s="3"/>
      <c r="BW7" s="3"/>
      <c r="BX7" s="3"/>
      <c r="BY7" s="3"/>
      <c r="BZ7" s="3"/>
    </row>
    <row r="8" spans="1:78" hidden="1">
      <c r="A8" s="29" t="s">
        <v>34</v>
      </c>
      <c r="B8" s="191" t="str">
        <f>IF(VAL_C1!$H$34&lt;&gt;"", YEAR(VAL_C1!$H$34),"")</f>
        <v/>
      </c>
      <c r="C8" s="251"/>
      <c r="D8" s="252"/>
      <c r="E8" s="252"/>
      <c r="F8" s="252"/>
      <c r="G8" s="252"/>
      <c r="H8" s="252"/>
      <c r="I8" s="252"/>
      <c r="J8" s="252"/>
      <c r="K8" s="252"/>
      <c r="L8" s="252"/>
      <c r="M8" s="252"/>
      <c r="N8" s="98"/>
      <c r="O8" s="98"/>
      <c r="P8" s="98"/>
      <c r="Q8" s="98"/>
      <c r="R8" s="98"/>
      <c r="S8" s="98"/>
      <c r="T8" s="98"/>
      <c r="U8" s="47" t="s">
        <v>55</v>
      </c>
      <c r="V8" s="220" t="s">
        <v>0</v>
      </c>
      <c r="W8" s="220"/>
      <c r="X8" s="220"/>
      <c r="Y8" s="220" t="s">
        <v>0</v>
      </c>
      <c r="Z8" s="252"/>
      <c r="AA8" s="252"/>
      <c r="AB8" s="328" t="s">
        <v>2604</v>
      </c>
      <c r="AC8" s="252"/>
      <c r="AD8" s="252"/>
      <c r="AE8" s="192"/>
      <c r="BL8" s="3"/>
      <c r="BM8" s="3"/>
      <c r="BN8" s="3"/>
      <c r="BO8" s="3"/>
      <c r="BP8" s="3"/>
      <c r="BQ8" s="3"/>
      <c r="BR8" s="3"/>
      <c r="BS8" s="3"/>
      <c r="BT8" s="3"/>
      <c r="BU8" s="3"/>
      <c r="BV8" s="3"/>
      <c r="BW8" s="3"/>
      <c r="BX8" s="3"/>
      <c r="BY8" s="3"/>
      <c r="BZ8" s="3"/>
    </row>
    <row r="9" spans="1:78" hidden="1">
      <c r="A9" s="29" t="s">
        <v>36</v>
      </c>
      <c r="B9" s="30" t="s">
        <v>378</v>
      </c>
      <c r="C9" s="251"/>
      <c r="D9" s="252"/>
      <c r="E9" s="252"/>
      <c r="F9" s="252"/>
      <c r="G9" s="252"/>
      <c r="H9" s="252"/>
      <c r="I9" s="252"/>
      <c r="J9" s="252"/>
      <c r="K9" s="252"/>
      <c r="L9" s="252"/>
      <c r="M9" s="252"/>
      <c r="N9" s="98"/>
      <c r="O9" s="98"/>
      <c r="P9" s="98"/>
      <c r="Q9" s="98"/>
      <c r="R9" s="98"/>
      <c r="S9" s="98"/>
      <c r="T9" s="98"/>
      <c r="U9" s="47" t="s">
        <v>56</v>
      </c>
      <c r="V9" s="220" t="s">
        <v>0</v>
      </c>
      <c r="W9" s="220"/>
      <c r="X9" s="220"/>
      <c r="Y9" s="220" t="s">
        <v>109</v>
      </c>
      <c r="Z9" s="252"/>
      <c r="AA9" s="252"/>
      <c r="AB9" s="328" t="s">
        <v>0</v>
      </c>
      <c r="AC9" s="252"/>
      <c r="AD9" s="252"/>
      <c r="AE9" s="192"/>
      <c r="BL9" s="3"/>
      <c r="BM9" s="3"/>
      <c r="BN9" s="3"/>
      <c r="BO9" s="3"/>
      <c r="BP9" s="3"/>
      <c r="BQ9" s="3"/>
      <c r="BR9" s="3"/>
      <c r="BS9" s="3"/>
      <c r="BT9" s="3"/>
      <c r="BU9" s="3"/>
      <c r="BV9" s="3"/>
      <c r="BW9" s="3"/>
      <c r="BX9" s="3"/>
      <c r="BY9" s="3"/>
      <c r="BZ9" s="3"/>
    </row>
    <row r="10" spans="1:78" ht="21" hidden="1">
      <c r="A10" s="29" t="s">
        <v>38</v>
      </c>
      <c r="B10" s="30">
        <v>0</v>
      </c>
      <c r="C10" s="251"/>
      <c r="D10" s="252"/>
      <c r="E10" s="252"/>
      <c r="F10" s="241"/>
      <c r="G10" s="241"/>
      <c r="H10" s="241"/>
      <c r="I10" s="241"/>
      <c r="J10" s="241"/>
      <c r="K10" s="241"/>
      <c r="L10" s="241"/>
      <c r="M10" s="241"/>
      <c r="N10" s="91"/>
      <c r="O10" s="47"/>
      <c r="P10" s="47"/>
      <c r="Q10" s="47"/>
      <c r="R10" s="47"/>
      <c r="S10" s="47"/>
      <c r="T10" s="47"/>
      <c r="U10" s="47" t="s">
        <v>2</v>
      </c>
      <c r="V10" s="220" t="s">
        <v>0</v>
      </c>
      <c r="W10" s="220"/>
      <c r="X10" s="220"/>
      <c r="Y10" s="220" t="s">
        <v>0</v>
      </c>
      <c r="Z10" s="220"/>
      <c r="AA10" s="220"/>
      <c r="AB10" s="328" t="s">
        <v>0</v>
      </c>
      <c r="AC10" s="220"/>
      <c r="AD10" s="220"/>
      <c r="AE10" s="192"/>
      <c r="BL10" s="3"/>
      <c r="BM10" s="3"/>
      <c r="BN10" s="3"/>
      <c r="BO10" s="3"/>
      <c r="BP10" s="3"/>
      <c r="BQ10" s="3"/>
      <c r="BR10" s="3"/>
      <c r="BS10" s="3"/>
      <c r="BT10" s="3"/>
      <c r="BU10" s="3"/>
      <c r="BV10" s="3"/>
      <c r="BW10" s="3"/>
      <c r="BX10" s="3"/>
      <c r="BY10" s="3"/>
      <c r="BZ10" s="3"/>
    </row>
    <row r="11" spans="1:78" ht="21" hidden="1">
      <c r="A11" s="29" t="s">
        <v>40</v>
      </c>
      <c r="B11" s="30">
        <v>0</v>
      </c>
      <c r="C11" s="251"/>
      <c r="D11" s="252"/>
      <c r="E11" s="252"/>
      <c r="F11" s="241"/>
      <c r="G11" s="241"/>
      <c r="H11" s="241"/>
      <c r="I11" s="241"/>
      <c r="J11" s="241"/>
      <c r="K11" s="241"/>
      <c r="L11" s="241"/>
      <c r="M11" s="241"/>
      <c r="N11" s="91"/>
      <c r="O11" s="47"/>
      <c r="P11" s="47"/>
      <c r="Q11" s="47"/>
      <c r="R11" s="47"/>
      <c r="S11" s="47"/>
      <c r="T11" s="47"/>
      <c r="U11" s="47"/>
      <c r="V11" s="220"/>
      <c r="W11" s="220"/>
      <c r="X11" s="220"/>
      <c r="Y11" s="220"/>
      <c r="Z11" s="220"/>
      <c r="AA11" s="220"/>
      <c r="AB11" s="220"/>
      <c r="AC11" s="220"/>
      <c r="AD11" s="220"/>
      <c r="AE11" s="192"/>
      <c r="BL11" s="3"/>
      <c r="BM11" s="3"/>
      <c r="BN11" s="3"/>
      <c r="BO11" s="3"/>
      <c r="BP11" s="3"/>
      <c r="BQ11" s="3"/>
      <c r="BR11" s="3"/>
      <c r="BS11" s="3"/>
      <c r="BT11" s="3"/>
      <c r="BU11" s="3"/>
      <c r="BV11" s="3"/>
      <c r="BW11" s="3"/>
      <c r="BX11" s="3"/>
      <c r="BY11" s="3"/>
      <c r="BZ11" s="3"/>
    </row>
    <row r="12" spans="1:78" ht="21" hidden="1">
      <c r="C12" s="251"/>
      <c r="D12" s="252"/>
      <c r="E12" s="252"/>
      <c r="F12" s="241"/>
      <c r="G12" s="241"/>
      <c r="H12" s="241"/>
      <c r="I12" s="241"/>
      <c r="J12" s="241"/>
      <c r="K12" s="241"/>
      <c r="L12" s="241"/>
      <c r="M12" s="241"/>
      <c r="N12" s="91"/>
      <c r="O12" s="47"/>
      <c r="P12" s="47"/>
      <c r="Q12" s="47"/>
      <c r="R12" s="47"/>
      <c r="S12" s="47"/>
      <c r="T12" s="47"/>
      <c r="U12" s="47"/>
      <c r="V12" s="220"/>
      <c r="W12" s="220"/>
      <c r="X12" s="220"/>
      <c r="Y12" s="220"/>
      <c r="Z12" s="220"/>
      <c r="AA12" s="220"/>
      <c r="AB12" s="220"/>
      <c r="AC12" s="220"/>
      <c r="AD12" s="220"/>
      <c r="AE12" s="192"/>
      <c r="BL12" s="3"/>
      <c r="BM12" s="3"/>
      <c r="BN12" s="3"/>
      <c r="BO12" s="3"/>
      <c r="BP12" s="3"/>
      <c r="BQ12" s="3"/>
      <c r="BR12" s="3"/>
      <c r="BS12" s="3"/>
      <c r="BT12" s="3"/>
      <c r="BU12" s="3"/>
      <c r="BV12" s="3"/>
      <c r="BW12" s="3"/>
      <c r="BX12" s="3"/>
      <c r="BY12" s="3"/>
      <c r="BZ12" s="3"/>
    </row>
    <row r="13" spans="1:78" ht="3.75" customHeight="1">
      <c r="C13" s="251"/>
      <c r="D13" s="192"/>
      <c r="E13" s="192"/>
      <c r="F13" s="220"/>
      <c r="G13" s="220"/>
      <c r="H13" s="246" t="s">
        <v>41</v>
      </c>
      <c r="I13" s="246" t="s">
        <v>44</v>
      </c>
      <c r="J13" s="246" t="s">
        <v>46</v>
      </c>
      <c r="K13" s="246" t="s">
        <v>48</v>
      </c>
      <c r="L13" s="246" t="s">
        <v>49</v>
      </c>
      <c r="M13" s="246" t="s">
        <v>50</v>
      </c>
      <c r="N13" s="94" t="s">
        <v>51</v>
      </c>
      <c r="O13" s="101" t="s">
        <v>386</v>
      </c>
      <c r="P13" s="101" t="s">
        <v>388</v>
      </c>
      <c r="Q13" s="94"/>
      <c r="R13" s="94"/>
      <c r="S13" s="94"/>
      <c r="T13" s="94"/>
      <c r="U13" s="47"/>
      <c r="V13" s="192"/>
      <c r="W13" s="192"/>
      <c r="X13" s="192"/>
      <c r="Y13" s="192"/>
      <c r="Z13" s="192"/>
      <c r="AA13" s="192"/>
      <c r="AB13" s="192"/>
      <c r="AC13" s="192"/>
      <c r="AD13" s="192"/>
      <c r="AE13" s="192"/>
      <c r="BL13" s="3"/>
      <c r="BM13" s="3"/>
      <c r="BN13" s="3"/>
      <c r="BO13" s="3"/>
      <c r="BP13" s="3"/>
      <c r="BQ13" s="3"/>
      <c r="BR13" s="3"/>
      <c r="BS13" s="3"/>
      <c r="BT13" s="3"/>
      <c r="BU13" s="3"/>
      <c r="BV13" s="3"/>
      <c r="BW13" s="3"/>
      <c r="BX13" s="3"/>
      <c r="BY13" s="3"/>
      <c r="BZ13" s="3"/>
    </row>
    <row r="14" spans="1:78" s="253" customFormat="1" ht="21" customHeight="1">
      <c r="C14" s="192"/>
      <c r="D14" s="418" t="s">
        <v>2285</v>
      </c>
      <c r="E14" s="254" t="s">
        <v>350</v>
      </c>
      <c r="F14" s="220"/>
      <c r="G14" s="220"/>
      <c r="H14" s="220" t="s">
        <v>60</v>
      </c>
      <c r="I14" s="220" t="s">
        <v>64</v>
      </c>
      <c r="J14" s="220" t="s">
        <v>351</v>
      </c>
      <c r="K14" s="220" t="s">
        <v>65</v>
      </c>
      <c r="L14" s="220" t="s">
        <v>0</v>
      </c>
      <c r="M14" s="220" t="s">
        <v>333</v>
      </c>
      <c r="N14" s="47" t="s">
        <v>333</v>
      </c>
      <c r="O14" s="47" t="s">
        <v>0</v>
      </c>
      <c r="P14" s="47" t="s">
        <v>378</v>
      </c>
      <c r="Q14" s="47"/>
      <c r="R14" s="47"/>
      <c r="S14" s="47"/>
      <c r="T14" s="47"/>
      <c r="U14" s="47"/>
      <c r="V14" s="96"/>
      <c r="W14" s="73"/>
      <c r="X14" s="74"/>
      <c r="Y14" s="72"/>
      <c r="Z14" s="73"/>
      <c r="AA14" s="74"/>
      <c r="AB14" s="72"/>
      <c r="AC14" s="73"/>
      <c r="AD14" s="74"/>
      <c r="AE14" s="255"/>
      <c r="BL14" s="53"/>
      <c r="BM14" s="53"/>
      <c r="BN14" s="53"/>
      <c r="BO14" s="53"/>
      <c r="BP14" s="53"/>
      <c r="BQ14" s="53"/>
      <c r="BR14" s="53"/>
      <c r="BS14" s="53"/>
      <c r="BT14" s="53"/>
      <c r="BU14" s="53"/>
      <c r="BV14" s="53"/>
      <c r="BW14" s="53"/>
      <c r="BX14" s="53"/>
      <c r="BY14" s="53"/>
      <c r="BZ14" s="53"/>
    </row>
    <row r="15" spans="1:78" s="253" customFormat="1" ht="21" customHeight="1">
      <c r="C15" s="192"/>
      <c r="D15" s="418"/>
      <c r="E15" s="254">
        <v>15</v>
      </c>
      <c r="F15" s="220"/>
      <c r="G15" s="220"/>
      <c r="H15" s="220" t="s">
        <v>60</v>
      </c>
      <c r="I15" s="220" t="s">
        <v>64</v>
      </c>
      <c r="J15" s="220" t="s">
        <v>352</v>
      </c>
      <c r="K15" s="220" t="s">
        <v>65</v>
      </c>
      <c r="L15" s="220" t="s">
        <v>0</v>
      </c>
      <c r="M15" s="220" t="s">
        <v>333</v>
      </c>
      <c r="N15" s="47" t="s">
        <v>333</v>
      </c>
      <c r="O15" s="47" t="s">
        <v>0</v>
      </c>
      <c r="P15" s="47" t="s">
        <v>378</v>
      </c>
      <c r="Q15" s="47"/>
      <c r="R15" s="47"/>
      <c r="S15" s="47"/>
      <c r="T15" s="47"/>
      <c r="U15" s="47"/>
      <c r="V15" s="96"/>
      <c r="W15" s="73"/>
      <c r="X15" s="74"/>
      <c r="Y15" s="72"/>
      <c r="Z15" s="73"/>
      <c r="AA15" s="74"/>
      <c r="AB15" s="72"/>
      <c r="AC15" s="73"/>
      <c r="AD15" s="74"/>
      <c r="AE15" s="255"/>
      <c r="BL15" s="53"/>
      <c r="BM15" s="53"/>
      <c r="BN15" s="53"/>
      <c r="BO15" s="53"/>
      <c r="BP15" s="53"/>
      <c r="BQ15" s="53"/>
      <c r="BR15" s="53"/>
      <c r="BS15" s="53"/>
      <c r="BT15" s="53"/>
      <c r="BU15" s="53"/>
      <c r="BV15" s="53"/>
      <c r="BW15" s="53"/>
      <c r="BX15" s="53"/>
      <c r="BY15" s="53"/>
      <c r="BZ15" s="53"/>
    </row>
    <row r="16" spans="1:78" s="253" customFormat="1" ht="21" customHeight="1">
      <c r="C16" s="192"/>
      <c r="D16" s="418"/>
      <c r="E16" s="254">
        <v>16</v>
      </c>
      <c r="F16" s="220"/>
      <c r="G16" s="220"/>
      <c r="H16" s="220" t="s">
        <v>60</v>
      </c>
      <c r="I16" s="220" t="s">
        <v>64</v>
      </c>
      <c r="J16" s="220" t="s">
        <v>81</v>
      </c>
      <c r="K16" s="220" t="s">
        <v>65</v>
      </c>
      <c r="L16" s="220" t="s">
        <v>0</v>
      </c>
      <c r="M16" s="220" t="s">
        <v>333</v>
      </c>
      <c r="N16" s="47" t="s">
        <v>333</v>
      </c>
      <c r="O16" s="47" t="s">
        <v>0</v>
      </c>
      <c r="P16" s="47" t="s">
        <v>378</v>
      </c>
      <c r="Q16" s="47"/>
      <c r="R16" s="47"/>
      <c r="S16" s="47"/>
      <c r="T16" s="47"/>
      <c r="U16" s="47"/>
      <c r="V16" s="96"/>
      <c r="W16" s="73"/>
      <c r="X16" s="74"/>
      <c r="Y16" s="72"/>
      <c r="Z16" s="73"/>
      <c r="AA16" s="74"/>
      <c r="AB16" s="72"/>
      <c r="AC16" s="73"/>
      <c r="AD16" s="74"/>
      <c r="AE16" s="255"/>
      <c r="BL16" s="53"/>
      <c r="BM16" s="53"/>
      <c r="BN16" s="53"/>
      <c r="BO16" s="53"/>
      <c r="BP16" s="53"/>
      <c r="BQ16" s="53"/>
      <c r="BR16" s="53"/>
      <c r="BS16" s="53"/>
      <c r="BT16" s="53"/>
      <c r="BU16" s="53"/>
      <c r="BV16" s="53"/>
      <c r="BW16" s="53"/>
      <c r="BX16" s="53"/>
      <c r="BY16" s="53"/>
      <c r="BZ16" s="53"/>
    </row>
    <row r="17" spans="3:78" s="253" customFormat="1" ht="21" customHeight="1">
      <c r="C17" s="192"/>
      <c r="D17" s="418"/>
      <c r="E17" s="254">
        <v>17</v>
      </c>
      <c r="F17" s="220"/>
      <c r="G17" s="220"/>
      <c r="H17" s="220" t="s">
        <v>60</v>
      </c>
      <c r="I17" s="220" t="s">
        <v>64</v>
      </c>
      <c r="J17" s="220" t="s">
        <v>82</v>
      </c>
      <c r="K17" s="220" t="s">
        <v>65</v>
      </c>
      <c r="L17" s="220" t="s">
        <v>0</v>
      </c>
      <c r="M17" s="220" t="s">
        <v>333</v>
      </c>
      <c r="N17" s="47" t="s">
        <v>333</v>
      </c>
      <c r="O17" s="47" t="s">
        <v>0</v>
      </c>
      <c r="P17" s="47" t="s">
        <v>378</v>
      </c>
      <c r="Q17" s="47"/>
      <c r="R17" s="47"/>
      <c r="S17" s="47"/>
      <c r="T17" s="47"/>
      <c r="U17" s="47"/>
      <c r="V17" s="96"/>
      <c r="W17" s="73"/>
      <c r="X17" s="74"/>
      <c r="Y17" s="72"/>
      <c r="Z17" s="73"/>
      <c r="AA17" s="74"/>
      <c r="AB17" s="72"/>
      <c r="AC17" s="73"/>
      <c r="AD17" s="74"/>
      <c r="AE17" s="255"/>
      <c r="BL17" s="53"/>
      <c r="BM17" s="53"/>
      <c r="BN17" s="53"/>
      <c r="BO17" s="53"/>
      <c r="BP17" s="53"/>
      <c r="BQ17" s="53"/>
      <c r="BR17" s="53"/>
      <c r="BS17" s="53"/>
      <c r="BT17" s="53"/>
      <c r="BU17" s="53"/>
      <c r="BV17" s="53"/>
      <c r="BW17" s="53"/>
      <c r="BX17" s="53"/>
      <c r="BY17" s="53"/>
      <c r="BZ17" s="53"/>
    </row>
    <row r="18" spans="3:78" s="253" customFormat="1" ht="21" customHeight="1">
      <c r="C18" s="192"/>
      <c r="D18" s="418"/>
      <c r="E18" s="254">
        <v>18</v>
      </c>
      <c r="F18" s="220"/>
      <c r="G18" s="220"/>
      <c r="H18" s="220" t="s">
        <v>60</v>
      </c>
      <c r="I18" s="220" t="s">
        <v>64</v>
      </c>
      <c r="J18" s="220" t="s">
        <v>83</v>
      </c>
      <c r="K18" s="220" t="s">
        <v>65</v>
      </c>
      <c r="L18" s="220" t="s">
        <v>0</v>
      </c>
      <c r="M18" s="220" t="s">
        <v>333</v>
      </c>
      <c r="N18" s="47" t="s">
        <v>333</v>
      </c>
      <c r="O18" s="47" t="s">
        <v>0</v>
      </c>
      <c r="P18" s="47" t="s">
        <v>378</v>
      </c>
      <c r="Q18" s="47"/>
      <c r="R18" s="47"/>
      <c r="S18" s="47"/>
      <c r="T18" s="47"/>
      <c r="U18" s="47"/>
      <c r="V18" s="96"/>
      <c r="W18" s="73"/>
      <c r="X18" s="74"/>
      <c r="Y18" s="72"/>
      <c r="Z18" s="73"/>
      <c r="AA18" s="74"/>
      <c r="AB18" s="72"/>
      <c r="AC18" s="73"/>
      <c r="AD18" s="74"/>
      <c r="AE18" s="255"/>
      <c r="BL18" s="53"/>
      <c r="BM18" s="53"/>
      <c r="BN18" s="53"/>
      <c r="BO18" s="53"/>
      <c r="BP18" s="53"/>
      <c r="BQ18" s="53"/>
      <c r="BR18" s="53"/>
      <c r="BS18" s="53"/>
      <c r="BT18" s="53"/>
      <c r="BU18" s="53"/>
      <c r="BV18" s="53"/>
      <c r="BW18" s="53"/>
      <c r="BX18" s="53"/>
      <c r="BY18" s="53"/>
      <c r="BZ18" s="53"/>
    </row>
    <row r="19" spans="3:78" s="253" customFormat="1" ht="21" customHeight="1">
      <c r="C19" s="192"/>
      <c r="D19" s="418"/>
      <c r="E19" s="254">
        <v>19</v>
      </c>
      <c r="F19" s="220"/>
      <c r="G19" s="220"/>
      <c r="H19" s="220" t="s">
        <v>60</v>
      </c>
      <c r="I19" s="220" t="s">
        <v>64</v>
      </c>
      <c r="J19" s="220" t="s">
        <v>84</v>
      </c>
      <c r="K19" s="220" t="s">
        <v>65</v>
      </c>
      <c r="L19" s="220" t="s">
        <v>0</v>
      </c>
      <c r="M19" s="220" t="s">
        <v>333</v>
      </c>
      <c r="N19" s="47" t="s">
        <v>333</v>
      </c>
      <c r="O19" s="47" t="s">
        <v>0</v>
      </c>
      <c r="P19" s="47" t="s">
        <v>378</v>
      </c>
      <c r="Q19" s="47"/>
      <c r="R19" s="47"/>
      <c r="S19" s="47"/>
      <c r="T19" s="47"/>
      <c r="U19" s="47"/>
      <c r="V19" s="96"/>
      <c r="W19" s="73"/>
      <c r="X19" s="74"/>
      <c r="Y19" s="72"/>
      <c r="Z19" s="73"/>
      <c r="AA19" s="74"/>
      <c r="AB19" s="72"/>
      <c r="AC19" s="73"/>
      <c r="AD19" s="74"/>
      <c r="AE19" s="255"/>
      <c r="BL19" s="53"/>
      <c r="BM19" s="53"/>
      <c r="BN19" s="53"/>
      <c r="BO19" s="53"/>
      <c r="BP19" s="53"/>
      <c r="BQ19" s="53"/>
      <c r="BR19" s="53"/>
      <c r="BS19" s="53"/>
      <c r="BT19" s="53"/>
      <c r="BU19" s="53"/>
      <c r="BV19" s="53"/>
      <c r="BW19" s="53"/>
      <c r="BX19" s="53"/>
      <c r="BY19" s="53"/>
      <c r="BZ19" s="53"/>
    </row>
    <row r="20" spans="3:78" s="253" customFormat="1" ht="21" customHeight="1">
      <c r="C20" s="192"/>
      <c r="D20" s="418"/>
      <c r="E20" s="254">
        <v>20</v>
      </c>
      <c r="F20" s="220"/>
      <c r="G20" s="220"/>
      <c r="H20" s="220" t="s">
        <v>60</v>
      </c>
      <c r="I20" s="220" t="s">
        <v>64</v>
      </c>
      <c r="J20" s="220" t="s">
        <v>85</v>
      </c>
      <c r="K20" s="220" t="s">
        <v>65</v>
      </c>
      <c r="L20" s="220" t="s">
        <v>0</v>
      </c>
      <c r="M20" s="220" t="s">
        <v>333</v>
      </c>
      <c r="N20" s="47" t="s">
        <v>333</v>
      </c>
      <c r="O20" s="47" t="s">
        <v>0</v>
      </c>
      <c r="P20" s="47" t="s">
        <v>378</v>
      </c>
      <c r="Q20" s="47"/>
      <c r="R20" s="47"/>
      <c r="S20" s="47"/>
      <c r="T20" s="47"/>
      <c r="U20" s="47"/>
      <c r="V20" s="96"/>
      <c r="W20" s="73"/>
      <c r="X20" s="74"/>
      <c r="Y20" s="72"/>
      <c r="Z20" s="73"/>
      <c r="AA20" s="74"/>
      <c r="AB20" s="72"/>
      <c r="AC20" s="73"/>
      <c r="AD20" s="74"/>
      <c r="AE20" s="255"/>
      <c r="BL20" s="53"/>
      <c r="BM20" s="53"/>
      <c r="BN20" s="53"/>
      <c r="BO20" s="53"/>
      <c r="BP20" s="53"/>
      <c r="BQ20" s="53"/>
      <c r="BR20" s="53"/>
      <c r="BS20" s="53"/>
      <c r="BT20" s="53"/>
      <c r="BU20" s="53"/>
      <c r="BV20" s="53"/>
      <c r="BW20" s="53"/>
      <c r="BX20" s="53"/>
      <c r="BY20" s="53"/>
      <c r="BZ20" s="53"/>
    </row>
    <row r="21" spans="3:78" s="253" customFormat="1" ht="21" customHeight="1">
      <c r="C21" s="192"/>
      <c r="D21" s="418"/>
      <c r="E21" s="254">
        <v>21</v>
      </c>
      <c r="F21" s="220"/>
      <c r="G21" s="220"/>
      <c r="H21" s="220" t="s">
        <v>60</v>
      </c>
      <c r="I21" s="220" t="s">
        <v>64</v>
      </c>
      <c r="J21" s="220" t="s">
        <v>86</v>
      </c>
      <c r="K21" s="220" t="s">
        <v>65</v>
      </c>
      <c r="L21" s="220" t="s">
        <v>0</v>
      </c>
      <c r="M21" s="220" t="s">
        <v>333</v>
      </c>
      <c r="N21" s="47" t="s">
        <v>333</v>
      </c>
      <c r="O21" s="47" t="s">
        <v>0</v>
      </c>
      <c r="P21" s="47" t="s">
        <v>378</v>
      </c>
      <c r="Q21" s="47"/>
      <c r="R21" s="47"/>
      <c r="S21" s="47"/>
      <c r="T21" s="47"/>
      <c r="U21" s="47"/>
      <c r="V21" s="96"/>
      <c r="W21" s="73"/>
      <c r="X21" s="74"/>
      <c r="Y21" s="72"/>
      <c r="Z21" s="73"/>
      <c r="AA21" s="74"/>
      <c r="AB21" s="72"/>
      <c r="AC21" s="73"/>
      <c r="AD21" s="74"/>
      <c r="AE21" s="255"/>
      <c r="BL21" s="53"/>
      <c r="BM21" s="53"/>
      <c r="BN21" s="53"/>
      <c r="BO21" s="53"/>
      <c r="BP21" s="53"/>
      <c r="BQ21" s="53"/>
      <c r="BR21" s="53"/>
      <c r="BS21" s="53"/>
      <c r="BT21" s="53"/>
      <c r="BU21" s="53"/>
      <c r="BV21" s="53"/>
      <c r="BW21" s="53"/>
      <c r="BX21" s="53"/>
      <c r="BY21" s="53"/>
      <c r="BZ21" s="53"/>
    </row>
    <row r="22" spans="3:78" s="253" customFormat="1" ht="21" customHeight="1">
      <c r="C22" s="192"/>
      <c r="D22" s="418"/>
      <c r="E22" s="254">
        <v>22</v>
      </c>
      <c r="F22" s="220"/>
      <c r="G22" s="220"/>
      <c r="H22" s="220" t="s">
        <v>60</v>
      </c>
      <c r="I22" s="220" t="s">
        <v>64</v>
      </c>
      <c r="J22" s="220" t="s">
        <v>87</v>
      </c>
      <c r="K22" s="220" t="s">
        <v>65</v>
      </c>
      <c r="L22" s="220" t="s">
        <v>0</v>
      </c>
      <c r="M22" s="220" t="s">
        <v>333</v>
      </c>
      <c r="N22" s="47" t="s">
        <v>333</v>
      </c>
      <c r="O22" s="47" t="s">
        <v>0</v>
      </c>
      <c r="P22" s="47" t="s">
        <v>378</v>
      </c>
      <c r="Q22" s="47"/>
      <c r="R22" s="47"/>
      <c r="S22" s="47"/>
      <c r="T22" s="47"/>
      <c r="U22" s="47"/>
      <c r="V22" s="96"/>
      <c r="W22" s="73"/>
      <c r="X22" s="74"/>
      <c r="Y22" s="72"/>
      <c r="Z22" s="73"/>
      <c r="AA22" s="74"/>
      <c r="AB22" s="72"/>
      <c r="AC22" s="73"/>
      <c r="AD22" s="74"/>
      <c r="AE22" s="255"/>
      <c r="BL22" s="53"/>
      <c r="BM22" s="53"/>
      <c r="BN22" s="53"/>
      <c r="BO22" s="53"/>
      <c r="BP22" s="53"/>
      <c r="BQ22" s="53"/>
      <c r="BR22" s="53"/>
      <c r="BS22" s="53"/>
      <c r="BT22" s="53"/>
      <c r="BU22" s="53"/>
      <c r="BV22" s="53"/>
      <c r="BW22" s="53"/>
      <c r="BX22" s="53"/>
      <c r="BY22" s="53"/>
      <c r="BZ22" s="53"/>
    </row>
    <row r="23" spans="3:78" s="253" customFormat="1" ht="21" customHeight="1">
      <c r="C23" s="192"/>
      <c r="D23" s="418"/>
      <c r="E23" s="254">
        <v>23</v>
      </c>
      <c r="F23" s="220"/>
      <c r="G23" s="220"/>
      <c r="H23" s="220" t="s">
        <v>60</v>
      </c>
      <c r="I23" s="220" t="s">
        <v>64</v>
      </c>
      <c r="J23" s="220" t="s">
        <v>88</v>
      </c>
      <c r="K23" s="220" t="s">
        <v>65</v>
      </c>
      <c r="L23" s="220" t="s">
        <v>0</v>
      </c>
      <c r="M23" s="220" t="s">
        <v>333</v>
      </c>
      <c r="N23" s="47" t="s">
        <v>333</v>
      </c>
      <c r="O23" s="47" t="s">
        <v>0</v>
      </c>
      <c r="P23" s="47" t="s">
        <v>378</v>
      </c>
      <c r="Q23" s="47"/>
      <c r="R23" s="47"/>
      <c r="S23" s="47"/>
      <c r="T23" s="47"/>
      <c r="U23" s="47"/>
      <c r="V23" s="96"/>
      <c r="W23" s="73"/>
      <c r="X23" s="74"/>
      <c r="Y23" s="72"/>
      <c r="Z23" s="73"/>
      <c r="AA23" s="74"/>
      <c r="AB23" s="72"/>
      <c r="AC23" s="73"/>
      <c r="AD23" s="74"/>
      <c r="AE23" s="255"/>
      <c r="BL23" s="53"/>
      <c r="BM23" s="53"/>
      <c r="BN23" s="53"/>
      <c r="BO23" s="53"/>
      <c r="BP23" s="53"/>
      <c r="BQ23" s="53"/>
      <c r="BR23" s="53"/>
      <c r="BS23" s="53"/>
      <c r="BT23" s="53"/>
      <c r="BU23" s="53"/>
      <c r="BV23" s="53"/>
      <c r="BW23" s="53"/>
      <c r="BX23" s="53"/>
      <c r="BY23" s="53"/>
      <c r="BZ23" s="53"/>
    </row>
    <row r="24" spans="3:78" s="253" customFormat="1" ht="21" customHeight="1">
      <c r="C24" s="192"/>
      <c r="D24" s="418"/>
      <c r="E24" s="254">
        <v>24</v>
      </c>
      <c r="F24" s="220"/>
      <c r="G24" s="220"/>
      <c r="H24" s="220" t="s">
        <v>60</v>
      </c>
      <c r="I24" s="220" t="s">
        <v>64</v>
      </c>
      <c r="J24" s="220" t="s">
        <v>89</v>
      </c>
      <c r="K24" s="220" t="s">
        <v>65</v>
      </c>
      <c r="L24" s="220" t="s">
        <v>0</v>
      </c>
      <c r="M24" s="220" t="s">
        <v>333</v>
      </c>
      <c r="N24" s="47" t="s">
        <v>333</v>
      </c>
      <c r="O24" s="47" t="s">
        <v>0</v>
      </c>
      <c r="P24" s="47" t="s">
        <v>378</v>
      </c>
      <c r="Q24" s="47"/>
      <c r="R24" s="47"/>
      <c r="S24" s="47"/>
      <c r="T24" s="47"/>
      <c r="U24" s="47"/>
      <c r="V24" s="96"/>
      <c r="W24" s="73"/>
      <c r="X24" s="74"/>
      <c r="Y24" s="72"/>
      <c r="Z24" s="73"/>
      <c r="AA24" s="74"/>
      <c r="AB24" s="72"/>
      <c r="AC24" s="73"/>
      <c r="AD24" s="74"/>
      <c r="AE24" s="255"/>
      <c r="BL24" s="53"/>
      <c r="BM24" s="53"/>
      <c r="BN24" s="53"/>
      <c r="BO24" s="53"/>
      <c r="BP24" s="53"/>
      <c r="BQ24" s="53"/>
      <c r="BR24" s="53"/>
      <c r="BS24" s="53"/>
      <c r="BT24" s="53"/>
      <c r="BU24" s="53"/>
      <c r="BV24" s="53"/>
      <c r="BW24" s="53"/>
      <c r="BX24" s="53"/>
      <c r="BY24" s="53"/>
      <c r="BZ24" s="53"/>
    </row>
    <row r="25" spans="3:78" s="253" customFormat="1" ht="21" customHeight="1">
      <c r="C25" s="192"/>
      <c r="D25" s="418"/>
      <c r="E25" s="254">
        <v>25</v>
      </c>
      <c r="F25" s="220"/>
      <c r="G25" s="220"/>
      <c r="H25" s="220" t="s">
        <v>60</v>
      </c>
      <c r="I25" s="220" t="s">
        <v>64</v>
      </c>
      <c r="J25" s="220" t="s">
        <v>90</v>
      </c>
      <c r="K25" s="220" t="s">
        <v>65</v>
      </c>
      <c r="L25" s="220" t="s">
        <v>0</v>
      </c>
      <c r="M25" s="220" t="s">
        <v>333</v>
      </c>
      <c r="N25" s="47" t="s">
        <v>333</v>
      </c>
      <c r="O25" s="47" t="s">
        <v>0</v>
      </c>
      <c r="P25" s="47" t="s">
        <v>378</v>
      </c>
      <c r="Q25" s="47"/>
      <c r="R25" s="47"/>
      <c r="S25" s="47"/>
      <c r="T25" s="47"/>
      <c r="U25" s="47"/>
      <c r="V25" s="96"/>
      <c r="W25" s="73"/>
      <c r="X25" s="74"/>
      <c r="Y25" s="72"/>
      <c r="Z25" s="73"/>
      <c r="AA25" s="74"/>
      <c r="AB25" s="72"/>
      <c r="AC25" s="73"/>
      <c r="AD25" s="74"/>
      <c r="AE25" s="255"/>
      <c r="BL25" s="53"/>
      <c r="BM25" s="53"/>
      <c r="BN25" s="53"/>
      <c r="BO25" s="53"/>
      <c r="BP25" s="53"/>
      <c r="BQ25" s="53"/>
      <c r="BR25" s="53"/>
      <c r="BS25" s="53"/>
      <c r="BT25" s="53"/>
      <c r="BU25" s="53"/>
      <c r="BV25" s="53"/>
      <c r="BW25" s="53"/>
      <c r="BX25" s="53"/>
      <c r="BY25" s="53"/>
      <c r="BZ25" s="53"/>
    </row>
    <row r="26" spans="3:78" s="253" customFormat="1" ht="21" customHeight="1">
      <c r="C26" s="192"/>
      <c r="D26" s="418"/>
      <c r="E26" s="254">
        <v>26</v>
      </c>
      <c r="F26" s="220"/>
      <c r="G26" s="220"/>
      <c r="H26" s="220" t="s">
        <v>60</v>
      </c>
      <c r="I26" s="220" t="s">
        <v>64</v>
      </c>
      <c r="J26" s="220" t="s">
        <v>91</v>
      </c>
      <c r="K26" s="220" t="s">
        <v>65</v>
      </c>
      <c r="L26" s="220" t="s">
        <v>0</v>
      </c>
      <c r="M26" s="220" t="s">
        <v>333</v>
      </c>
      <c r="N26" s="47" t="s">
        <v>333</v>
      </c>
      <c r="O26" s="47" t="s">
        <v>0</v>
      </c>
      <c r="P26" s="47" t="s">
        <v>378</v>
      </c>
      <c r="Q26" s="47"/>
      <c r="R26" s="47"/>
      <c r="S26" s="47"/>
      <c r="T26" s="47"/>
      <c r="U26" s="47"/>
      <c r="V26" s="96"/>
      <c r="W26" s="73"/>
      <c r="X26" s="74"/>
      <c r="Y26" s="72"/>
      <c r="Z26" s="73"/>
      <c r="AA26" s="74"/>
      <c r="AB26" s="72"/>
      <c r="AC26" s="73"/>
      <c r="AD26" s="74"/>
      <c r="AE26" s="255"/>
      <c r="BL26" s="53"/>
      <c r="BM26" s="53"/>
      <c r="BN26" s="53"/>
      <c r="BO26" s="53"/>
      <c r="BP26" s="53"/>
      <c r="BQ26" s="53"/>
      <c r="BR26" s="53"/>
      <c r="BS26" s="53"/>
      <c r="BT26" s="53"/>
      <c r="BU26" s="53"/>
      <c r="BV26" s="53"/>
      <c r="BW26" s="53"/>
      <c r="BX26" s="53"/>
      <c r="BY26" s="53"/>
      <c r="BZ26" s="53"/>
    </row>
    <row r="27" spans="3:78" s="253" customFormat="1" ht="21" customHeight="1">
      <c r="C27" s="192"/>
      <c r="D27" s="418"/>
      <c r="E27" s="254">
        <v>27</v>
      </c>
      <c r="F27" s="220"/>
      <c r="G27" s="220"/>
      <c r="H27" s="220" t="s">
        <v>60</v>
      </c>
      <c r="I27" s="220" t="s">
        <v>64</v>
      </c>
      <c r="J27" s="220" t="s">
        <v>92</v>
      </c>
      <c r="K27" s="220" t="s">
        <v>65</v>
      </c>
      <c r="L27" s="220" t="s">
        <v>0</v>
      </c>
      <c r="M27" s="220" t="s">
        <v>333</v>
      </c>
      <c r="N27" s="47" t="s">
        <v>333</v>
      </c>
      <c r="O27" s="47" t="s">
        <v>0</v>
      </c>
      <c r="P27" s="47" t="s">
        <v>378</v>
      </c>
      <c r="Q27" s="47"/>
      <c r="R27" s="47"/>
      <c r="S27" s="47"/>
      <c r="T27" s="47"/>
      <c r="U27" s="47"/>
      <c r="V27" s="96"/>
      <c r="W27" s="73"/>
      <c r="X27" s="74"/>
      <c r="Y27" s="72"/>
      <c r="Z27" s="73"/>
      <c r="AA27" s="74"/>
      <c r="AB27" s="72"/>
      <c r="AC27" s="73"/>
      <c r="AD27" s="74"/>
      <c r="AE27" s="255"/>
      <c r="BL27" s="53"/>
      <c r="BM27" s="53"/>
      <c r="BN27" s="53"/>
      <c r="BO27" s="53"/>
      <c r="BP27" s="53"/>
      <c r="BQ27" s="53"/>
      <c r="BR27" s="53"/>
      <c r="BS27" s="53"/>
      <c r="BT27" s="53"/>
      <c r="BU27" s="53"/>
      <c r="BV27" s="53"/>
      <c r="BW27" s="53"/>
      <c r="BX27" s="53"/>
      <c r="BY27" s="53"/>
      <c r="BZ27" s="53"/>
    </row>
    <row r="28" spans="3:78" s="253" customFormat="1" ht="21" customHeight="1">
      <c r="C28" s="192"/>
      <c r="D28" s="418"/>
      <c r="E28" s="254">
        <v>28</v>
      </c>
      <c r="F28" s="220"/>
      <c r="G28" s="220"/>
      <c r="H28" s="220" t="s">
        <v>60</v>
      </c>
      <c r="I28" s="220" t="s">
        <v>64</v>
      </c>
      <c r="J28" s="220" t="s">
        <v>93</v>
      </c>
      <c r="K28" s="220" t="s">
        <v>65</v>
      </c>
      <c r="L28" s="220" t="s">
        <v>0</v>
      </c>
      <c r="M28" s="220" t="s">
        <v>333</v>
      </c>
      <c r="N28" s="47" t="s">
        <v>333</v>
      </c>
      <c r="O28" s="47" t="s">
        <v>0</v>
      </c>
      <c r="P28" s="47" t="s">
        <v>378</v>
      </c>
      <c r="Q28" s="47"/>
      <c r="R28" s="47"/>
      <c r="S28" s="47"/>
      <c r="T28" s="47"/>
      <c r="U28" s="47"/>
      <c r="V28" s="96"/>
      <c r="W28" s="73"/>
      <c r="X28" s="74"/>
      <c r="Y28" s="72"/>
      <c r="Z28" s="73"/>
      <c r="AA28" s="74"/>
      <c r="AB28" s="72"/>
      <c r="AC28" s="73"/>
      <c r="AD28" s="74"/>
      <c r="AE28" s="255"/>
      <c r="BL28" s="53"/>
      <c r="BM28" s="53"/>
      <c r="BN28" s="53"/>
      <c r="BO28" s="53"/>
      <c r="BP28" s="53"/>
      <c r="BQ28" s="53"/>
      <c r="BR28" s="53"/>
      <c r="BS28" s="53"/>
      <c r="BT28" s="53"/>
      <c r="BU28" s="53"/>
      <c r="BV28" s="53"/>
      <c r="BW28" s="53"/>
      <c r="BX28" s="53"/>
      <c r="BY28" s="53"/>
      <c r="BZ28" s="53"/>
    </row>
    <row r="29" spans="3:78" s="253" customFormat="1" ht="21" customHeight="1">
      <c r="C29" s="192"/>
      <c r="D29" s="418"/>
      <c r="E29" s="254">
        <v>29</v>
      </c>
      <c r="F29" s="220"/>
      <c r="G29" s="220"/>
      <c r="H29" s="220" t="s">
        <v>60</v>
      </c>
      <c r="I29" s="220" t="s">
        <v>64</v>
      </c>
      <c r="J29" s="220" t="s">
        <v>94</v>
      </c>
      <c r="K29" s="220" t="s">
        <v>65</v>
      </c>
      <c r="L29" s="220" t="s">
        <v>0</v>
      </c>
      <c r="M29" s="220" t="s">
        <v>333</v>
      </c>
      <c r="N29" s="47" t="s">
        <v>333</v>
      </c>
      <c r="O29" s="47" t="s">
        <v>0</v>
      </c>
      <c r="P29" s="47" t="s">
        <v>378</v>
      </c>
      <c r="Q29" s="47"/>
      <c r="R29" s="47"/>
      <c r="S29" s="47"/>
      <c r="T29" s="47"/>
      <c r="U29" s="47"/>
      <c r="V29" s="96"/>
      <c r="W29" s="73"/>
      <c r="X29" s="74"/>
      <c r="Y29" s="72"/>
      <c r="Z29" s="73"/>
      <c r="AA29" s="74"/>
      <c r="AB29" s="72"/>
      <c r="AC29" s="73"/>
      <c r="AD29" s="74"/>
      <c r="AE29" s="255"/>
      <c r="BL29" s="53"/>
      <c r="BM29" s="53"/>
      <c r="BN29" s="53"/>
      <c r="BO29" s="53"/>
      <c r="BP29" s="53"/>
      <c r="BQ29" s="53"/>
      <c r="BR29" s="53"/>
      <c r="BS29" s="53"/>
      <c r="BT29" s="53"/>
      <c r="BU29" s="53"/>
      <c r="BV29" s="53"/>
      <c r="BW29" s="53"/>
      <c r="BX29" s="53"/>
      <c r="BY29" s="53"/>
      <c r="BZ29" s="53"/>
    </row>
    <row r="30" spans="3:78" s="253" customFormat="1" ht="21" customHeight="1">
      <c r="C30" s="192"/>
      <c r="D30" s="418"/>
      <c r="E30" s="254">
        <v>30</v>
      </c>
      <c r="F30" s="220"/>
      <c r="G30" s="220"/>
      <c r="H30" s="220" t="s">
        <v>60</v>
      </c>
      <c r="I30" s="220" t="s">
        <v>64</v>
      </c>
      <c r="J30" s="220" t="s">
        <v>95</v>
      </c>
      <c r="K30" s="220" t="s">
        <v>65</v>
      </c>
      <c r="L30" s="220" t="s">
        <v>0</v>
      </c>
      <c r="M30" s="220" t="s">
        <v>333</v>
      </c>
      <c r="N30" s="47" t="s">
        <v>333</v>
      </c>
      <c r="O30" s="47" t="s">
        <v>0</v>
      </c>
      <c r="P30" s="47" t="s">
        <v>378</v>
      </c>
      <c r="Q30" s="47"/>
      <c r="R30" s="47"/>
      <c r="S30" s="47"/>
      <c r="T30" s="47"/>
      <c r="U30" s="47"/>
      <c r="V30" s="96"/>
      <c r="W30" s="73"/>
      <c r="X30" s="74"/>
      <c r="Y30" s="72"/>
      <c r="Z30" s="73"/>
      <c r="AA30" s="74"/>
      <c r="AB30" s="72"/>
      <c r="AC30" s="73"/>
      <c r="AD30" s="74"/>
      <c r="AE30" s="255"/>
      <c r="BL30" s="53"/>
      <c r="BM30" s="53"/>
      <c r="BN30" s="53"/>
      <c r="BO30" s="53"/>
      <c r="BP30" s="53"/>
      <c r="BQ30" s="53"/>
      <c r="BR30" s="53"/>
      <c r="BS30" s="53"/>
      <c r="BT30" s="53"/>
      <c r="BU30" s="53"/>
      <c r="BV30" s="53"/>
      <c r="BW30" s="53"/>
      <c r="BX30" s="53"/>
      <c r="BY30" s="53"/>
      <c r="BZ30" s="53"/>
    </row>
    <row r="31" spans="3:78" s="253" customFormat="1" ht="21" customHeight="1">
      <c r="C31" s="192"/>
      <c r="D31" s="418"/>
      <c r="E31" s="254">
        <v>31</v>
      </c>
      <c r="F31" s="220"/>
      <c r="G31" s="220"/>
      <c r="H31" s="220" t="s">
        <v>60</v>
      </c>
      <c r="I31" s="220" t="s">
        <v>64</v>
      </c>
      <c r="J31" s="220" t="s">
        <v>96</v>
      </c>
      <c r="K31" s="220" t="s">
        <v>65</v>
      </c>
      <c r="L31" s="220" t="s">
        <v>0</v>
      </c>
      <c r="M31" s="220" t="s">
        <v>333</v>
      </c>
      <c r="N31" s="47" t="s">
        <v>333</v>
      </c>
      <c r="O31" s="47" t="s">
        <v>0</v>
      </c>
      <c r="P31" s="47" t="s">
        <v>378</v>
      </c>
      <c r="Q31" s="47"/>
      <c r="R31" s="47"/>
      <c r="S31" s="47"/>
      <c r="T31" s="47"/>
      <c r="U31" s="47"/>
      <c r="V31" s="96"/>
      <c r="W31" s="73"/>
      <c r="X31" s="74"/>
      <c r="Y31" s="72"/>
      <c r="Z31" s="73"/>
      <c r="AA31" s="74"/>
      <c r="AB31" s="72"/>
      <c r="AC31" s="73"/>
      <c r="AD31" s="74"/>
      <c r="AE31" s="255"/>
      <c r="BL31" s="53"/>
      <c r="BM31" s="53"/>
      <c r="BN31" s="53"/>
      <c r="BO31" s="53"/>
      <c r="BP31" s="53"/>
      <c r="BQ31" s="53"/>
      <c r="BR31" s="53"/>
      <c r="BS31" s="53"/>
      <c r="BT31" s="53"/>
      <c r="BU31" s="53"/>
      <c r="BV31" s="53"/>
      <c r="BW31" s="53"/>
      <c r="BX31" s="53"/>
      <c r="BY31" s="53"/>
      <c r="BZ31" s="53"/>
    </row>
    <row r="32" spans="3:78" s="253" customFormat="1" ht="21" customHeight="1">
      <c r="C32" s="192"/>
      <c r="D32" s="418"/>
      <c r="E32" s="254">
        <v>32</v>
      </c>
      <c r="F32" s="220"/>
      <c r="G32" s="220"/>
      <c r="H32" s="220" t="s">
        <v>60</v>
      </c>
      <c r="I32" s="220" t="s">
        <v>64</v>
      </c>
      <c r="J32" s="220" t="s">
        <v>97</v>
      </c>
      <c r="K32" s="220" t="s">
        <v>65</v>
      </c>
      <c r="L32" s="220" t="s">
        <v>0</v>
      </c>
      <c r="M32" s="220" t="s">
        <v>333</v>
      </c>
      <c r="N32" s="47" t="s">
        <v>333</v>
      </c>
      <c r="O32" s="47" t="s">
        <v>0</v>
      </c>
      <c r="P32" s="47" t="s">
        <v>378</v>
      </c>
      <c r="Q32" s="47"/>
      <c r="R32" s="47"/>
      <c r="S32" s="47"/>
      <c r="T32" s="47"/>
      <c r="U32" s="47"/>
      <c r="V32" s="96"/>
      <c r="W32" s="73"/>
      <c r="X32" s="74"/>
      <c r="Y32" s="72"/>
      <c r="Z32" s="73"/>
      <c r="AA32" s="74"/>
      <c r="AB32" s="72"/>
      <c r="AC32" s="73"/>
      <c r="AD32" s="74"/>
      <c r="AE32" s="255"/>
      <c r="BL32" s="53"/>
      <c r="BM32" s="53"/>
      <c r="BN32" s="53"/>
      <c r="BO32" s="53"/>
      <c r="BP32" s="53"/>
      <c r="BQ32" s="53"/>
      <c r="BR32" s="53"/>
      <c r="BS32" s="53"/>
      <c r="BT32" s="53"/>
      <c r="BU32" s="53"/>
      <c r="BV32" s="53"/>
      <c r="BW32" s="53"/>
      <c r="BX32" s="53"/>
      <c r="BY32" s="53"/>
      <c r="BZ32" s="53"/>
    </row>
    <row r="33" spans="3:78" s="253" customFormat="1" ht="21" customHeight="1">
      <c r="C33" s="192"/>
      <c r="D33" s="418"/>
      <c r="E33" s="254">
        <v>33</v>
      </c>
      <c r="F33" s="220"/>
      <c r="G33" s="220"/>
      <c r="H33" s="220" t="s">
        <v>60</v>
      </c>
      <c r="I33" s="220" t="s">
        <v>64</v>
      </c>
      <c r="J33" s="220" t="s">
        <v>98</v>
      </c>
      <c r="K33" s="220" t="s">
        <v>65</v>
      </c>
      <c r="L33" s="220" t="s">
        <v>0</v>
      </c>
      <c r="M33" s="220" t="s">
        <v>333</v>
      </c>
      <c r="N33" s="47" t="s">
        <v>333</v>
      </c>
      <c r="O33" s="47" t="s">
        <v>0</v>
      </c>
      <c r="P33" s="47" t="s">
        <v>378</v>
      </c>
      <c r="Q33" s="47"/>
      <c r="R33" s="47"/>
      <c r="S33" s="47"/>
      <c r="T33" s="47"/>
      <c r="U33" s="47"/>
      <c r="V33" s="96"/>
      <c r="W33" s="73"/>
      <c r="X33" s="74"/>
      <c r="Y33" s="72"/>
      <c r="Z33" s="73"/>
      <c r="AA33" s="74"/>
      <c r="AB33" s="72"/>
      <c r="AC33" s="73"/>
      <c r="AD33" s="74"/>
      <c r="AE33" s="255"/>
      <c r="BL33" s="53"/>
      <c r="BM33" s="53"/>
      <c r="BN33" s="53"/>
      <c r="BO33" s="53"/>
      <c r="BP33" s="53"/>
      <c r="BQ33" s="53"/>
      <c r="BR33" s="53"/>
      <c r="BS33" s="53"/>
      <c r="BT33" s="53"/>
      <c r="BU33" s="53"/>
      <c r="BV33" s="53"/>
      <c r="BW33" s="53"/>
      <c r="BX33" s="53"/>
      <c r="BY33" s="53"/>
      <c r="BZ33" s="53"/>
    </row>
    <row r="34" spans="3:78" s="253" customFormat="1" ht="21" customHeight="1">
      <c r="C34" s="192"/>
      <c r="D34" s="418"/>
      <c r="E34" s="254">
        <v>34</v>
      </c>
      <c r="F34" s="220"/>
      <c r="G34" s="220"/>
      <c r="H34" s="220" t="s">
        <v>60</v>
      </c>
      <c r="I34" s="220" t="s">
        <v>64</v>
      </c>
      <c r="J34" s="220" t="s">
        <v>99</v>
      </c>
      <c r="K34" s="220" t="s">
        <v>65</v>
      </c>
      <c r="L34" s="220" t="s">
        <v>0</v>
      </c>
      <c r="M34" s="220" t="s">
        <v>333</v>
      </c>
      <c r="N34" s="47" t="s">
        <v>333</v>
      </c>
      <c r="O34" s="47" t="s">
        <v>0</v>
      </c>
      <c r="P34" s="47" t="s">
        <v>378</v>
      </c>
      <c r="Q34" s="47"/>
      <c r="R34" s="47"/>
      <c r="S34" s="47"/>
      <c r="T34" s="47"/>
      <c r="U34" s="47"/>
      <c r="V34" s="96"/>
      <c r="W34" s="73"/>
      <c r="X34" s="74"/>
      <c r="Y34" s="72"/>
      <c r="Z34" s="73"/>
      <c r="AA34" s="74"/>
      <c r="AB34" s="72"/>
      <c r="AC34" s="73"/>
      <c r="AD34" s="74"/>
      <c r="AE34" s="255"/>
      <c r="BL34" s="53"/>
      <c r="BM34" s="53"/>
      <c r="BN34" s="53"/>
      <c r="BO34" s="53"/>
      <c r="BP34" s="53"/>
      <c r="BQ34" s="53"/>
      <c r="BR34" s="53"/>
      <c r="BS34" s="53"/>
      <c r="BT34" s="53"/>
      <c r="BU34" s="53"/>
      <c r="BV34" s="53"/>
      <c r="BW34" s="53"/>
      <c r="BX34" s="53"/>
      <c r="BY34" s="53"/>
      <c r="BZ34" s="53"/>
    </row>
    <row r="35" spans="3:78" s="253" customFormat="1" ht="21" customHeight="1">
      <c r="C35" s="192"/>
      <c r="D35" s="418"/>
      <c r="E35" s="254" t="s">
        <v>4</v>
      </c>
      <c r="F35" s="220"/>
      <c r="G35" s="220"/>
      <c r="H35" s="220" t="s">
        <v>60</v>
      </c>
      <c r="I35" s="220" t="s">
        <v>64</v>
      </c>
      <c r="J35" s="220" t="s">
        <v>100</v>
      </c>
      <c r="K35" s="220" t="s">
        <v>65</v>
      </c>
      <c r="L35" s="220" t="s">
        <v>0</v>
      </c>
      <c r="M35" s="220" t="s">
        <v>333</v>
      </c>
      <c r="N35" s="47" t="s">
        <v>333</v>
      </c>
      <c r="O35" s="47" t="s">
        <v>0</v>
      </c>
      <c r="P35" s="47" t="s">
        <v>378</v>
      </c>
      <c r="Q35" s="47"/>
      <c r="R35" s="47"/>
      <c r="S35" s="47"/>
      <c r="T35" s="47"/>
      <c r="U35" s="47"/>
      <c r="V35" s="96"/>
      <c r="W35" s="73"/>
      <c r="X35" s="74"/>
      <c r="Y35" s="72"/>
      <c r="Z35" s="73"/>
      <c r="AA35" s="74"/>
      <c r="AB35" s="72"/>
      <c r="AC35" s="73"/>
      <c r="AD35" s="74"/>
      <c r="AE35" s="255"/>
      <c r="BL35" s="53"/>
      <c r="BM35" s="53"/>
      <c r="BN35" s="53"/>
      <c r="BO35" s="53"/>
      <c r="BP35" s="53"/>
      <c r="BQ35" s="53"/>
      <c r="BR35" s="53"/>
      <c r="BS35" s="53"/>
      <c r="BT35" s="53"/>
      <c r="BU35" s="53"/>
      <c r="BV35" s="53"/>
      <c r="BW35" s="53"/>
      <c r="BX35" s="53"/>
      <c r="BY35" s="53"/>
      <c r="BZ35" s="53"/>
    </row>
    <row r="36" spans="3:78" s="253" customFormat="1" ht="21" customHeight="1">
      <c r="C36" s="192"/>
      <c r="D36" s="418"/>
      <c r="E36" s="254" t="s">
        <v>5</v>
      </c>
      <c r="F36" s="220"/>
      <c r="G36" s="220"/>
      <c r="H36" s="220" t="s">
        <v>60</v>
      </c>
      <c r="I36" s="220" t="s">
        <v>64</v>
      </c>
      <c r="J36" s="220" t="s">
        <v>101</v>
      </c>
      <c r="K36" s="220" t="s">
        <v>65</v>
      </c>
      <c r="L36" s="220" t="s">
        <v>0</v>
      </c>
      <c r="M36" s="220" t="s">
        <v>333</v>
      </c>
      <c r="N36" s="47" t="s">
        <v>333</v>
      </c>
      <c r="O36" s="47" t="s">
        <v>0</v>
      </c>
      <c r="P36" s="47" t="s">
        <v>378</v>
      </c>
      <c r="Q36" s="47"/>
      <c r="R36" s="47"/>
      <c r="S36" s="47"/>
      <c r="T36" s="47"/>
      <c r="U36" s="47"/>
      <c r="V36" s="96"/>
      <c r="W36" s="73"/>
      <c r="X36" s="74"/>
      <c r="Y36" s="72"/>
      <c r="Z36" s="73"/>
      <c r="AA36" s="74"/>
      <c r="AB36" s="72"/>
      <c r="AC36" s="73"/>
      <c r="AD36" s="74"/>
      <c r="AE36" s="255"/>
      <c r="BL36" s="53"/>
      <c r="BM36" s="53"/>
      <c r="BN36" s="53"/>
      <c r="BO36" s="53"/>
      <c r="BP36" s="53"/>
      <c r="BQ36" s="53"/>
      <c r="BR36" s="53"/>
      <c r="BS36" s="53"/>
      <c r="BT36" s="53"/>
      <c r="BU36" s="53"/>
      <c r="BV36" s="53"/>
      <c r="BW36" s="53"/>
      <c r="BX36" s="53"/>
      <c r="BY36" s="53"/>
      <c r="BZ36" s="53"/>
    </row>
    <row r="37" spans="3:78" s="253" customFormat="1" ht="21" customHeight="1">
      <c r="C37" s="192"/>
      <c r="D37" s="418"/>
      <c r="E37" s="254" t="s">
        <v>6</v>
      </c>
      <c r="F37" s="220"/>
      <c r="G37" s="220"/>
      <c r="H37" s="220" t="s">
        <v>60</v>
      </c>
      <c r="I37" s="220" t="s">
        <v>64</v>
      </c>
      <c r="J37" s="220" t="s">
        <v>102</v>
      </c>
      <c r="K37" s="220" t="s">
        <v>65</v>
      </c>
      <c r="L37" s="220" t="s">
        <v>0</v>
      </c>
      <c r="M37" s="220" t="s">
        <v>333</v>
      </c>
      <c r="N37" s="47" t="s">
        <v>333</v>
      </c>
      <c r="O37" s="47" t="s">
        <v>0</v>
      </c>
      <c r="P37" s="47" t="s">
        <v>378</v>
      </c>
      <c r="Q37" s="47"/>
      <c r="R37" s="47"/>
      <c r="S37" s="47"/>
      <c r="T37" s="47"/>
      <c r="U37" s="47"/>
      <c r="V37" s="96"/>
      <c r="W37" s="73"/>
      <c r="X37" s="74"/>
      <c r="Y37" s="72"/>
      <c r="Z37" s="73"/>
      <c r="AA37" s="74"/>
      <c r="AB37" s="72"/>
      <c r="AC37" s="73"/>
      <c r="AD37" s="74"/>
      <c r="AE37" s="255"/>
      <c r="BL37" s="53"/>
      <c r="BM37" s="53"/>
      <c r="BN37" s="53"/>
      <c r="BO37" s="53"/>
      <c r="BP37" s="53"/>
      <c r="BQ37" s="53"/>
      <c r="BR37" s="53"/>
      <c r="BS37" s="53"/>
      <c r="BT37" s="53"/>
      <c r="BU37" s="53"/>
      <c r="BV37" s="53"/>
      <c r="BW37" s="53"/>
      <c r="BX37" s="53"/>
      <c r="BY37" s="53"/>
      <c r="BZ37" s="53"/>
    </row>
    <row r="38" spans="3:78" s="253" customFormat="1" ht="21" customHeight="1">
      <c r="C38" s="192"/>
      <c r="D38" s="418"/>
      <c r="E38" s="254" t="s">
        <v>7</v>
      </c>
      <c r="F38" s="220"/>
      <c r="G38" s="220"/>
      <c r="H38" s="220" t="s">
        <v>60</v>
      </c>
      <c r="I38" s="220" t="s">
        <v>64</v>
      </c>
      <c r="J38" s="220" t="s">
        <v>103</v>
      </c>
      <c r="K38" s="220" t="s">
        <v>65</v>
      </c>
      <c r="L38" s="220" t="s">
        <v>0</v>
      </c>
      <c r="M38" s="220" t="s">
        <v>333</v>
      </c>
      <c r="N38" s="47" t="s">
        <v>333</v>
      </c>
      <c r="O38" s="47" t="s">
        <v>0</v>
      </c>
      <c r="P38" s="47" t="s">
        <v>378</v>
      </c>
      <c r="Q38" s="47"/>
      <c r="R38" s="47"/>
      <c r="S38" s="47"/>
      <c r="T38" s="47"/>
      <c r="U38" s="47"/>
      <c r="V38" s="96"/>
      <c r="W38" s="73"/>
      <c r="X38" s="74"/>
      <c r="Y38" s="72"/>
      <c r="Z38" s="73"/>
      <c r="AA38" s="74"/>
      <c r="AB38" s="72"/>
      <c r="AC38" s="73"/>
      <c r="AD38" s="74"/>
      <c r="AE38" s="255"/>
      <c r="BL38" s="53"/>
      <c r="BM38" s="53"/>
      <c r="BN38" s="53"/>
      <c r="BO38" s="53"/>
      <c r="BP38" s="53"/>
      <c r="BQ38" s="53"/>
      <c r="BR38" s="53"/>
      <c r="BS38" s="53"/>
      <c r="BT38" s="53"/>
      <c r="BU38" s="53"/>
      <c r="BV38" s="53"/>
      <c r="BW38" s="53"/>
      <c r="BX38" s="53"/>
      <c r="BY38" s="53"/>
      <c r="BZ38" s="53"/>
    </row>
    <row r="39" spans="3:78" s="253" customFormat="1" ht="21" customHeight="1">
      <c r="C39" s="192"/>
      <c r="D39" s="418"/>
      <c r="E39" s="254" t="s">
        <v>8</v>
      </c>
      <c r="F39" s="220"/>
      <c r="G39" s="220"/>
      <c r="H39" s="220" t="s">
        <v>60</v>
      </c>
      <c r="I39" s="220" t="s">
        <v>64</v>
      </c>
      <c r="J39" s="220" t="s">
        <v>104</v>
      </c>
      <c r="K39" s="220" t="s">
        <v>65</v>
      </c>
      <c r="L39" s="220" t="s">
        <v>0</v>
      </c>
      <c r="M39" s="220" t="s">
        <v>333</v>
      </c>
      <c r="N39" s="47" t="s">
        <v>333</v>
      </c>
      <c r="O39" s="47" t="s">
        <v>0</v>
      </c>
      <c r="P39" s="47" t="s">
        <v>378</v>
      </c>
      <c r="Q39" s="47"/>
      <c r="R39" s="47"/>
      <c r="S39" s="47"/>
      <c r="T39" s="47"/>
      <c r="U39" s="47"/>
      <c r="V39" s="96"/>
      <c r="W39" s="73"/>
      <c r="X39" s="74"/>
      <c r="Y39" s="72"/>
      <c r="Z39" s="73"/>
      <c r="AA39" s="74"/>
      <c r="AB39" s="72"/>
      <c r="AC39" s="73"/>
      <c r="AD39" s="74"/>
      <c r="AE39" s="255"/>
      <c r="BL39" s="53"/>
      <c r="BM39" s="53"/>
      <c r="BN39" s="53"/>
      <c r="BO39" s="53"/>
      <c r="BP39" s="53"/>
      <c r="BQ39" s="53"/>
      <c r="BR39" s="53"/>
      <c r="BS39" s="53"/>
      <c r="BT39" s="53"/>
      <c r="BU39" s="53"/>
      <c r="BV39" s="53"/>
      <c r="BW39" s="53"/>
      <c r="BX39" s="53"/>
      <c r="BY39" s="53"/>
      <c r="BZ39" s="53"/>
    </row>
    <row r="40" spans="3:78" s="253" customFormat="1" ht="21" customHeight="1">
      <c r="C40" s="192"/>
      <c r="D40" s="418"/>
      <c r="E40" s="254" t="s">
        <v>3</v>
      </c>
      <c r="F40" s="220"/>
      <c r="G40" s="220"/>
      <c r="H40" s="220" t="s">
        <v>60</v>
      </c>
      <c r="I40" s="220" t="s">
        <v>64</v>
      </c>
      <c r="J40" s="220" t="s">
        <v>105</v>
      </c>
      <c r="K40" s="220" t="s">
        <v>65</v>
      </c>
      <c r="L40" s="220" t="s">
        <v>0</v>
      </c>
      <c r="M40" s="220" t="s">
        <v>333</v>
      </c>
      <c r="N40" s="47" t="s">
        <v>333</v>
      </c>
      <c r="O40" s="47" t="s">
        <v>0</v>
      </c>
      <c r="P40" s="47" t="s">
        <v>378</v>
      </c>
      <c r="Q40" s="47"/>
      <c r="R40" s="47"/>
      <c r="S40" s="47"/>
      <c r="T40" s="47"/>
      <c r="U40" s="47"/>
      <c r="V40" s="96"/>
      <c r="W40" s="73"/>
      <c r="X40" s="74"/>
      <c r="Y40" s="72"/>
      <c r="Z40" s="73"/>
      <c r="AA40" s="74"/>
      <c r="AB40" s="72"/>
      <c r="AC40" s="73"/>
      <c r="AD40" s="74"/>
      <c r="AE40" s="255"/>
      <c r="BL40" s="53"/>
      <c r="BM40" s="53"/>
      <c r="BN40" s="53"/>
      <c r="BO40" s="53"/>
      <c r="BP40" s="53"/>
      <c r="BQ40" s="53"/>
      <c r="BR40" s="53"/>
      <c r="BS40" s="53"/>
      <c r="BT40" s="53"/>
      <c r="BU40" s="53"/>
      <c r="BV40" s="53"/>
      <c r="BW40" s="53"/>
      <c r="BX40" s="53"/>
      <c r="BY40" s="53"/>
      <c r="BZ40" s="53"/>
    </row>
    <row r="41" spans="3:78" s="253" customFormat="1" ht="21" customHeight="1">
      <c r="C41" s="192"/>
      <c r="D41" s="418"/>
      <c r="E41" s="254" t="s">
        <v>2300</v>
      </c>
      <c r="F41" s="220"/>
      <c r="G41" s="220"/>
      <c r="H41" s="220" t="s">
        <v>60</v>
      </c>
      <c r="I41" s="220" t="s">
        <v>64</v>
      </c>
      <c r="J41" s="220" t="s">
        <v>106</v>
      </c>
      <c r="K41" s="220" t="s">
        <v>65</v>
      </c>
      <c r="L41" s="220" t="s">
        <v>0</v>
      </c>
      <c r="M41" s="220" t="s">
        <v>333</v>
      </c>
      <c r="N41" s="47" t="s">
        <v>333</v>
      </c>
      <c r="O41" s="47" t="s">
        <v>0</v>
      </c>
      <c r="P41" s="47" t="s">
        <v>378</v>
      </c>
      <c r="Q41" s="47"/>
      <c r="R41" s="47"/>
      <c r="S41" s="47"/>
      <c r="T41" s="47"/>
      <c r="U41" s="47"/>
      <c r="V41" s="96"/>
      <c r="W41" s="73"/>
      <c r="X41" s="74"/>
      <c r="Y41" s="72"/>
      <c r="Z41" s="73"/>
      <c r="AA41" s="74"/>
      <c r="AB41" s="72"/>
      <c r="AC41" s="73"/>
      <c r="AD41" s="74"/>
      <c r="AE41" s="255"/>
      <c r="BL41" s="53"/>
      <c r="BM41" s="53"/>
      <c r="BN41" s="53"/>
      <c r="BO41" s="53"/>
      <c r="BP41" s="53"/>
      <c r="BQ41" s="53"/>
      <c r="BR41" s="53"/>
      <c r="BS41" s="53"/>
      <c r="BT41" s="53"/>
      <c r="BU41" s="53"/>
      <c r="BV41" s="53"/>
      <c r="BW41" s="53"/>
      <c r="BX41" s="53"/>
      <c r="BY41" s="53"/>
      <c r="BZ41" s="53"/>
    </row>
    <row r="42" spans="3:78" s="253" customFormat="1" ht="21" customHeight="1">
      <c r="C42" s="192"/>
      <c r="D42" s="418"/>
      <c r="E42" s="256" t="s">
        <v>2289</v>
      </c>
      <c r="F42" s="220"/>
      <c r="G42" s="220"/>
      <c r="H42" s="220" t="s">
        <v>60</v>
      </c>
      <c r="I42" s="220" t="s">
        <v>64</v>
      </c>
      <c r="J42" s="220" t="s">
        <v>0</v>
      </c>
      <c r="K42" s="220" t="s">
        <v>65</v>
      </c>
      <c r="L42" s="220" t="s">
        <v>0</v>
      </c>
      <c r="M42" s="220" t="s">
        <v>333</v>
      </c>
      <c r="N42" s="47" t="s">
        <v>333</v>
      </c>
      <c r="O42" s="47" t="s">
        <v>0</v>
      </c>
      <c r="P42" s="47" t="s">
        <v>378</v>
      </c>
      <c r="Q42" s="47"/>
      <c r="R42" s="47"/>
      <c r="S42" s="47"/>
      <c r="T42" s="47"/>
      <c r="U42" s="104"/>
      <c r="V42" s="97" t="str">
        <f>IF(OR(SUMPRODUCT(--(V14:V41=""),--(W14:W41=""))&gt;0,COUNTIF(W14:W41,"M")&gt;0,COUNTIF(W14:W41,"X")=28),"",SUM(V14:V41))</f>
        <v/>
      </c>
      <c r="W42" s="22" t="str">
        <f>IF(AND(COUNTIF(W14:W41,"X")=28,SUM(V14:V41)=0,ISNUMBER(V42)),"",IF(COUNTIF(W14:W41,"M")&gt;0,"M",IF(AND(COUNTIF(W14:W41,W14)=28,OR(W14="X",W14="W",W14="Z")),UPPER(W14),"")))</f>
        <v/>
      </c>
      <c r="X42" s="23"/>
      <c r="Y42" s="21" t="str">
        <f>IF(OR(SUMPRODUCT(--(Y14:Y41=""),--(Z14:Z41=""))&gt;0,COUNTIF(Z14:Z41,"M")&gt;0,COUNTIF(Z14:Z41,"X")=28),"",SUM(Y14:Y41))</f>
        <v/>
      </c>
      <c r="Z42" s="22" t="str">
        <f>IF(AND(COUNTIF(Z14:Z41,"X")=28,SUM(Y14:Y41)=0,ISNUMBER(Y42)),"",IF(COUNTIF(Z14:Z41,"M")&gt;0,"M",IF(AND(COUNTIF(Z14:Z41,Z14)=28,OR(Z14="X",Z14="W",Z14="Z")),UPPER(Z14),"")))</f>
        <v/>
      </c>
      <c r="AA42" s="23"/>
      <c r="AB42" s="21" t="str">
        <f>IF(OR(SUMPRODUCT(--(AB14:AB41=""),--(AC14:AC41=""))&gt;0,COUNTIF(AC14:AC41,"M")&gt;0,COUNTIF(AC14:AC41,"X")=28),"",SUM(AB14:AB41))</f>
        <v/>
      </c>
      <c r="AC42" s="22" t="str">
        <f>IF(AND(COUNTIF(AC14:AC41,"X")=28,SUM(AB14:AB41)=0,ISNUMBER(AB42)),"",IF(COUNTIF(AC14:AC41,"M")&gt;0,"M",IF(AND(COUNTIF(AC14:AC41,AC14)=28,OR(AC14="X",AC14="W",AC14="Z")),UPPER(AC14),"")))</f>
        <v/>
      </c>
      <c r="AD42" s="23"/>
      <c r="AE42" s="255"/>
      <c r="BL42" s="53"/>
      <c r="BM42" s="53"/>
      <c r="BN42" s="53"/>
      <c r="BO42" s="53"/>
      <c r="BP42" s="53"/>
      <c r="BQ42" s="53"/>
      <c r="BR42" s="53"/>
      <c r="BS42" s="53"/>
      <c r="BT42" s="53"/>
      <c r="BU42" s="53"/>
      <c r="BV42" s="53"/>
      <c r="BW42" s="53"/>
      <c r="BX42" s="53"/>
      <c r="BY42" s="53"/>
      <c r="BZ42" s="53"/>
    </row>
    <row r="43" spans="3:78" ht="3" customHeight="1">
      <c r="C43" s="192"/>
      <c r="D43" s="257"/>
      <c r="E43" s="258"/>
      <c r="F43" s="259"/>
      <c r="G43" s="259"/>
      <c r="H43" s="259"/>
      <c r="I43" s="259"/>
      <c r="J43" s="259"/>
      <c r="K43" s="259"/>
      <c r="L43" s="259"/>
      <c r="M43" s="259"/>
      <c r="N43" s="105"/>
      <c r="O43" s="105"/>
      <c r="P43" s="105"/>
      <c r="Q43" s="105"/>
      <c r="R43" s="105"/>
      <c r="S43" s="105"/>
      <c r="T43" s="105"/>
      <c r="U43" s="105"/>
      <c r="V43" s="259"/>
      <c r="W43" s="259"/>
      <c r="X43" s="259"/>
      <c r="Y43" s="259"/>
      <c r="Z43" s="259"/>
      <c r="AA43" s="259"/>
      <c r="AB43" s="259"/>
      <c r="AC43" s="259"/>
      <c r="AD43" s="259"/>
      <c r="AE43" s="260"/>
      <c r="BL43" s="3"/>
      <c r="BM43" s="3"/>
      <c r="BN43" s="3"/>
      <c r="BO43" s="3"/>
      <c r="BP43" s="3"/>
      <c r="BQ43" s="3"/>
      <c r="BR43" s="3"/>
      <c r="BS43" s="3"/>
      <c r="BT43" s="3"/>
      <c r="BU43" s="3"/>
      <c r="BV43" s="3"/>
      <c r="BW43" s="3"/>
      <c r="BX43" s="3"/>
      <c r="BY43" s="3"/>
      <c r="BZ43" s="3"/>
    </row>
    <row r="44" spans="3:78" s="253" customFormat="1" ht="21" customHeight="1">
      <c r="C44" s="192"/>
      <c r="D44" s="418" t="s">
        <v>2286</v>
      </c>
      <c r="E44" s="254" t="s">
        <v>350</v>
      </c>
      <c r="F44" s="220"/>
      <c r="G44" s="220"/>
      <c r="H44" s="220" t="s">
        <v>61</v>
      </c>
      <c r="I44" s="220" t="s">
        <v>64</v>
      </c>
      <c r="J44" s="220" t="s">
        <v>351</v>
      </c>
      <c r="K44" s="220" t="s">
        <v>65</v>
      </c>
      <c r="L44" s="220" t="s">
        <v>0</v>
      </c>
      <c r="M44" s="220" t="s">
        <v>333</v>
      </c>
      <c r="N44" s="47" t="s">
        <v>333</v>
      </c>
      <c r="O44" s="47" t="s">
        <v>0</v>
      </c>
      <c r="P44" s="47" t="s">
        <v>378</v>
      </c>
      <c r="Q44" s="47"/>
      <c r="R44" s="47"/>
      <c r="S44" s="47"/>
      <c r="T44" s="47"/>
      <c r="U44" s="47"/>
      <c r="V44" s="96"/>
      <c r="W44" s="73"/>
      <c r="X44" s="74"/>
      <c r="Y44" s="72"/>
      <c r="Z44" s="73"/>
      <c r="AA44" s="74"/>
      <c r="AB44" s="72"/>
      <c r="AC44" s="73"/>
      <c r="AD44" s="74"/>
      <c r="AE44" s="255"/>
      <c r="BL44" s="53"/>
      <c r="BM44" s="53"/>
      <c r="BN44" s="53"/>
      <c r="BO44" s="53"/>
      <c r="BP44" s="53"/>
      <c r="BQ44" s="53"/>
      <c r="BR44" s="53"/>
      <c r="BS44" s="53"/>
      <c r="BT44" s="53"/>
      <c r="BU44" s="53"/>
      <c r="BV44" s="53"/>
      <c r="BW44" s="53"/>
      <c r="BX44" s="53"/>
      <c r="BY44" s="53"/>
      <c r="BZ44" s="53"/>
    </row>
    <row r="45" spans="3:78" s="253" customFormat="1" ht="21" customHeight="1">
      <c r="C45" s="192"/>
      <c r="D45" s="418"/>
      <c r="E45" s="254">
        <v>15</v>
      </c>
      <c r="F45" s="220"/>
      <c r="G45" s="220"/>
      <c r="H45" s="220" t="s">
        <v>61</v>
      </c>
      <c r="I45" s="220" t="s">
        <v>64</v>
      </c>
      <c r="J45" s="220" t="s">
        <v>352</v>
      </c>
      <c r="K45" s="220" t="s">
        <v>65</v>
      </c>
      <c r="L45" s="220" t="s">
        <v>0</v>
      </c>
      <c r="M45" s="220" t="s">
        <v>333</v>
      </c>
      <c r="N45" s="47" t="s">
        <v>333</v>
      </c>
      <c r="O45" s="47" t="s">
        <v>0</v>
      </c>
      <c r="P45" s="47" t="s">
        <v>378</v>
      </c>
      <c r="Q45" s="47"/>
      <c r="R45" s="47"/>
      <c r="S45" s="47"/>
      <c r="T45" s="47"/>
      <c r="U45" s="47"/>
      <c r="V45" s="96"/>
      <c r="W45" s="73"/>
      <c r="X45" s="74"/>
      <c r="Y45" s="72"/>
      <c r="Z45" s="73"/>
      <c r="AA45" s="74"/>
      <c r="AB45" s="72"/>
      <c r="AC45" s="73"/>
      <c r="AD45" s="74"/>
      <c r="AE45" s="255"/>
      <c r="BL45" s="53"/>
      <c r="BM45" s="53"/>
      <c r="BN45" s="53"/>
      <c r="BO45" s="53"/>
      <c r="BP45" s="53"/>
      <c r="BQ45" s="53"/>
      <c r="BR45" s="53"/>
      <c r="BS45" s="53"/>
      <c r="BT45" s="53"/>
      <c r="BU45" s="53"/>
      <c r="BV45" s="53"/>
      <c r="BW45" s="53"/>
      <c r="BX45" s="53"/>
      <c r="BY45" s="53"/>
      <c r="BZ45" s="53"/>
    </row>
    <row r="46" spans="3:78" s="253" customFormat="1" ht="21" customHeight="1">
      <c r="C46" s="192"/>
      <c r="D46" s="418"/>
      <c r="E46" s="254">
        <v>16</v>
      </c>
      <c r="F46" s="220"/>
      <c r="G46" s="220"/>
      <c r="H46" s="220" t="s">
        <v>61</v>
      </c>
      <c r="I46" s="220" t="s">
        <v>64</v>
      </c>
      <c r="J46" s="220" t="s">
        <v>81</v>
      </c>
      <c r="K46" s="220" t="s">
        <v>65</v>
      </c>
      <c r="L46" s="220" t="s">
        <v>0</v>
      </c>
      <c r="M46" s="220" t="s">
        <v>333</v>
      </c>
      <c r="N46" s="47" t="s">
        <v>333</v>
      </c>
      <c r="O46" s="47" t="s">
        <v>0</v>
      </c>
      <c r="P46" s="47" t="s">
        <v>378</v>
      </c>
      <c r="Q46" s="47"/>
      <c r="R46" s="47"/>
      <c r="S46" s="47"/>
      <c r="T46" s="47"/>
      <c r="U46" s="47"/>
      <c r="V46" s="96"/>
      <c r="W46" s="73"/>
      <c r="X46" s="74"/>
      <c r="Y46" s="72"/>
      <c r="Z46" s="73"/>
      <c r="AA46" s="74"/>
      <c r="AB46" s="72"/>
      <c r="AC46" s="73"/>
      <c r="AD46" s="74"/>
      <c r="AE46" s="255"/>
      <c r="BL46" s="53"/>
      <c r="BM46" s="53"/>
      <c r="BN46" s="53"/>
      <c r="BO46" s="53"/>
      <c r="BP46" s="53"/>
      <c r="BQ46" s="53"/>
      <c r="BR46" s="53"/>
      <c r="BS46" s="53"/>
      <c r="BT46" s="53"/>
      <c r="BU46" s="53"/>
      <c r="BV46" s="53"/>
      <c r="BW46" s="53"/>
      <c r="BX46" s="53"/>
      <c r="BY46" s="53"/>
      <c r="BZ46" s="53"/>
    </row>
    <row r="47" spans="3:78" s="253" customFormat="1" ht="21" customHeight="1">
      <c r="C47" s="192"/>
      <c r="D47" s="418"/>
      <c r="E47" s="254">
        <v>17</v>
      </c>
      <c r="F47" s="220"/>
      <c r="G47" s="220"/>
      <c r="H47" s="220" t="s">
        <v>61</v>
      </c>
      <c r="I47" s="220" t="s">
        <v>64</v>
      </c>
      <c r="J47" s="220" t="s">
        <v>82</v>
      </c>
      <c r="K47" s="220" t="s">
        <v>65</v>
      </c>
      <c r="L47" s="220" t="s">
        <v>0</v>
      </c>
      <c r="M47" s="220" t="s">
        <v>333</v>
      </c>
      <c r="N47" s="47" t="s">
        <v>333</v>
      </c>
      <c r="O47" s="47" t="s">
        <v>0</v>
      </c>
      <c r="P47" s="47" t="s">
        <v>378</v>
      </c>
      <c r="Q47" s="47"/>
      <c r="R47" s="47"/>
      <c r="S47" s="47"/>
      <c r="T47" s="47"/>
      <c r="U47" s="47"/>
      <c r="V47" s="96"/>
      <c r="W47" s="73"/>
      <c r="X47" s="74"/>
      <c r="Y47" s="72"/>
      <c r="Z47" s="73"/>
      <c r="AA47" s="74"/>
      <c r="AB47" s="72"/>
      <c r="AC47" s="73"/>
      <c r="AD47" s="74"/>
      <c r="AE47" s="255"/>
      <c r="BL47" s="53"/>
      <c r="BM47" s="53"/>
      <c r="BN47" s="53"/>
      <c r="BO47" s="53"/>
      <c r="BP47" s="53"/>
      <c r="BQ47" s="53"/>
      <c r="BR47" s="53"/>
      <c r="BS47" s="53"/>
      <c r="BT47" s="53"/>
      <c r="BU47" s="53"/>
      <c r="BV47" s="53"/>
      <c r="BW47" s="53"/>
      <c r="BX47" s="53"/>
      <c r="BY47" s="53"/>
      <c r="BZ47" s="53"/>
    </row>
    <row r="48" spans="3:78" s="253" customFormat="1" ht="21" customHeight="1">
      <c r="C48" s="192"/>
      <c r="D48" s="418"/>
      <c r="E48" s="254">
        <v>18</v>
      </c>
      <c r="F48" s="220"/>
      <c r="G48" s="220"/>
      <c r="H48" s="220" t="s">
        <v>61</v>
      </c>
      <c r="I48" s="220" t="s">
        <v>64</v>
      </c>
      <c r="J48" s="220" t="s">
        <v>83</v>
      </c>
      <c r="K48" s="220" t="s">
        <v>65</v>
      </c>
      <c r="L48" s="220" t="s">
        <v>0</v>
      </c>
      <c r="M48" s="220" t="s">
        <v>333</v>
      </c>
      <c r="N48" s="47" t="s">
        <v>333</v>
      </c>
      <c r="O48" s="47" t="s">
        <v>0</v>
      </c>
      <c r="P48" s="47" t="s">
        <v>378</v>
      </c>
      <c r="Q48" s="47"/>
      <c r="R48" s="47"/>
      <c r="S48" s="47"/>
      <c r="T48" s="47"/>
      <c r="U48" s="47"/>
      <c r="V48" s="96"/>
      <c r="W48" s="73"/>
      <c r="X48" s="74"/>
      <c r="Y48" s="72"/>
      <c r="Z48" s="73"/>
      <c r="AA48" s="74"/>
      <c r="AB48" s="72"/>
      <c r="AC48" s="73"/>
      <c r="AD48" s="74"/>
      <c r="AE48" s="255"/>
      <c r="BL48" s="53"/>
      <c r="BM48" s="53"/>
      <c r="BN48" s="53"/>
      <c r="BO48" s="53"/>
      <c r="BP48" s="53"/>
      <c r="BQ48" s="53"/>
      <c r="BR48" s="53"/>
      <c r="BS48" s="53"/>
      <c r="BT48" s="53"/>
      <c r="BU48" s="53"/>
      <c r="BV48" s="53"/>
      <c r="BW48" s="53"/>
      <c r="BX48" s="53"/>
      <c r="BY48" s="53"/>
      <c r="BZ48" s="53"/>
    </row>
    <row r="49" spans="3:78" s="253" customFormat="1" ht="21" customHeight="1">
      <c r="C49" s="192"/>
      <c r="D49" s="418"/>
      <c r="E49" s="254">
        <v>19</v>
      </c>
      <c r="F49" s="220"/>
      <c r="G49" s="220"/>
      <c r="H49" s="220" t="s">
        <v>61</v>
      </c>
      <c r="I49" s="220" t="s">
        <v>64</v>
      </c>
      <c r="J49" s="220" t="s">
        <v>84</v>
      </c>
      <c r="K49" s="220" t="s">
        <v>65</v>
      </c>
      <c r="L49" s="220" t="s">
        <v>0</v>
      </c>
      <c r="M49" s="220" t="s">
        <v>333</v>
      </c>
      <c r="N49" s="47" t="s">
        <v>333</v>
      </c>
      <c r="O49" s="47" t="s">
        <v>0</v>
      </c>
      <c r="P49" s="47" t="s">
        <v>378</v>
      </c>
      <c r="Q49" s="47"/>
      <c r="R49" s="47"/>
      <c r="S49" s="47"/>
      <c r="T49" s="47"/>
      <c r="U49" s="47"/>
      <c r="V49" s="96"/>
      <c r="W49" s="73"/>
      <c r="X49" s="74"/>
      <c r="Y49" s="72"/>
      <c r="Z49" s="73"/>
      <c r="AA49" s="74"/>
      <c r="AB49" s="72"/>
      <c r="AC49" s="73"/>
      <c r="AD49" s="74"/>
      <c r="AE49" s="255"/>
      <c r="BL49" s="53"/>
      <c r="BM49" s="53"/>
      <c r="BN49" s="53"/>
      <c r="BO49" s="53"/>
      <c r="BP49" s="53"/>
      <c r="BQ49" s="53"/>
      <c r="BR49" s="53"/>
      <c r="BS49" s="53"/>
      <c r="BT49" s="53"/>
      <c r="BU49" s="53"/>
      <c r="BV49" s="53"/>
      <c r="BW49" s="53"/>
      <c r="BX49" s="53"/>
      <c r="BY49" s="53"/>
      <c r="BZ49" s="53"/>
    </row>
    <row r="50" spans="3:78" s="253" customFormat="1" ht="21" customHeight="1">
      <c r="C50" s="192"/>
      <c r="D50" s="418"/>
      <c r="E50" s="254">
        <v>20</v>
      </c>
      <c r="F50" s="220"/>
      <c r="G50" s="220"/>
      <c r="H50" s="220" t="s">
        <v>61</v>
      </c>
      <c r="I50" s="220" t="s">
        <v>64</v>
      </c>
      <c r="J50" s="220" t="s">
        <v>85</v>
      </c>
      <c r="K50" s="220" t="s">
        <v>65</v>
      </c>
      <c r="L50" s="220" t="s">
        <v>0</v>
      </c>
      <c r="M50" s="220" t="s">
        <v>333</v>
      </c>
      <c r="N50" s="47" t="s">
        <v>333</v>
      </c>
      <c r="O50" s="47" t="s">
        <v>0</v>
      </c>
      <c r="P50" s="47" t="s">
        <v>378</v>
      </c>
      <c r="Q50" s="47"/>
      <c r="R50" s="47"/>
      <c r="S50" s="47"/>
      <c r="T50" s="47"/>
      <c r="U50" s="47"/>
      <c r="V50" s="96"/>
      <c r="W50" s="73"/>
      <c r="X50" s="74"/>
      <c r="Y50" s="72"/>
      <c r="Z50" s="73"/>
      <c r="AA50" s="74"/>
      <c r="AB50" s="72"/>
      <c r="AC50" s="73"/>
      <c r="AD50" s="74"/>
      <c r="AE50" s="255"/>
      <c r="BL50" s="53"/>
      <c r="BM50" s="53"/>
      <c r="BN50" s="53"/>
      <c r="BO50" s="53"/>
      <c r="BP50" s="53"/>
      <c r="BQ50" s="53"/>
      <c r="BR50" s="53"/>
      <c r="BS50" s="53"/>
      <c r="BT50" s="53"/>
      <c r="BU50" s="53"/>
      <c r="BV50" s="53"/>
      <c r="BW50" s="53"/>
      <c r="BX50" s="53"/>
      <c r="BY50" s="53"/>
      <c r="BZ50" s="53"/>
    </row>
    <row r="51" spans="3:78" s="253" customFormat="1" ht="21" customHeight="1">
      <c r="C51" s="192"/>
      <c r="D51" s="418"/>
      <c r="E51" s="254">
        <v>21</v>
      </c>
      <c r="F51" s="220"/>
      <c r="G51" s="220"/>
      <c r="H51" s="220" t="s">
        <v>61</v>
      </c>
      <c r="I51" s="220" t="s">
        <v>64</v>
      </c>
      <c r="J51" s="220" t="s">
        <v>86</v>
      </c>
      <c r="K51" s="220" t="s">
        <v>65</v>
      </c>
      <c r="L51" s="220" t="s">
        <v>0</v>
      </c>
      <c r="M51" s="220" t="s">
        <v>333</v>
      </c>
      <c r="N51" s="47" t="s">
        <v>333</v>
      </c>
      <c r="O51" s="47" t="s">
        <v>0</v>
      </c>
      <c r="P51" s="47" t="s">
        <v>378</v>
      </c>
      <c r="Q51" s="47"/>
      <c r="R51" s="47"/>
      <c r="S51" s="47"/>
      <c r="T51" s="47"/>
      <c r="U51" s="47"/>
      <c r="V51" s="96"/>
      <c r="W51" s="73"/>
      <c r="X51" s="74"/>
      <c r="Y51" s="72"/>
      <c r="Z51" s="73"/>
      <c r="AA51" s="74"/>
      <c r="AB51" s="72"/>
      <c r="AC51" s="73"/>
      <c r="AD51" s="74"/>
      <c r="AE51" s="255"/>
      <c r="BL51" s="53"/>
      <c r="BM51" s="53"/>
      <c r="BN51" s="53"/>
      <c r="BO51" s="53"/>
      <c r="BP51" s="53"/>
      <c r="BQ51" s="53"/>
      <c r="BR51" s="53"/>
      <c r="BS51" s="53"/>
      <c r="BT51" s="53"/>
      <c r="BU51" s="53"/>
      <c r="BV51" s="53"/>
      <c r="BW51" s="53"/>
      <c r="BX51" s="53"/>
      <c r="BY51" s="53"/>
      <c r="BZ51" s="53"/>
    </row>
    <row r="52" spans="3:78" s="253" customFormat="1" ht="21" customHeight="1">
      <c r="C52" s="192"/>
      <c r="D52" s="418"/>
      <c r="E52" s="254">
        <v>22</v>
      </c>
      <c r="F52" s="220"/>
      <c r="G52" s="220"/>
      <c r="H52" s="220" t="s">
        <v>61</v>
      </c>
      <c r="I52" s="220" t="s">
        <v>64</v>
      </c>
      <c r="J52" s="220" t="s">
        <v>87</v>
      </c>
      <c r="K52" s="220" t="s">
        <v>65</v>
      </c>
      <c r="L52" s="220" t="s">
        <v>0</v>
      </c>
      <c r="M52" s="220" t="s">
        <v>333</v>
      </c>
      <c r="N52" s="47" t="s">
        <v>333</v>
      </c>
      <c r="O52" s="47" t="s">
        <v>0</v>
      </c>
      <c r="P52" s="47" t="s">
        <v>378</v>
      </c>
      <c r="Q52" s="47"/>
      <c r="R52" s="47"/>
      <c r="S52" s="47"/>
      <c r="T52" s="47"/>
      <c r="U52" s="47"/>
      <c r="V52" s="96"/>
      <c r="W52" s="73"/>
      <c r="X52" s="74"/>
      <c r="Y52" s="72"/>
      <c r="Z52" s="73"/>
      <c r="AA52" s="74"/>
      <c r="AB52" s="72"/>
      <c r="AC52" s="73"/>
      <c r="AD52" s="74"/>
      <c r="AE52" s="255"/>
      <c r="BL52" s="53"/>
      <c r="BM52" s="53"/>
      <c r="BN52" s="53"/>
      <c r="BO52" s="53"/>
      <c r="BP52" s="53"/>
      <c r="BQ52" s="53"/>
      <c r="BR52" s="53"/>
      <c r="BS52" s="53"/>
      <c r="BT52" s="53"/>
      <c r="BU52" s="53"/>
      <c r="BV52" s="53"/>
      <c r="BW52" s="53"/>
      <c r="BX52" s="53"/>
      <c r="BY52" s="53"/>
      <c r="BZ52" s="53"/>
    </row>
    <row r="53" spans="3:78" s="253" customFormat="1" ht="21" customHeight="1">
      <c r="C53" s="192"/>
      <c r="D53" s="418"/>
      <c r="E53" s="254">
        <v>23</v>
      </c>
      <c r="F53" s="220"/>
      <c r="G53" s="220"/>
      <c r="H53" s="220" t="s">
        <v>61</v>
      </c>
      <c r="I53" s="220" t="s">
        <v>64</v>
      </c>
      <c r="J53" s="220" t="s">
        <v>88</v>
      </c>
      <c r="K53" s="220" t="s">
        <v>65</v>
      </c>
      <c r="L53" s="220" t="s">
        <v>0</v>
      </c>
      <c r="M53" s="220" t="s">
        <v>333</v>
      </c>
      <c r="N53" s="47" t="s">
        <v>333</v>
      </c>
      <c r="O53" s="47" t="s">
        <v>0</v>
      </c>
      <c r="P53" s="47" t="s">
        <v>378</v>
      </c>
      <c r="Q53" s="47"/>
      <c r="R53" s="47"/>
      <c r="S53" s="47"/>
      <c r="T53" s="47"/>
      <c r="U53" s="47"/>
      <c r="V53" s="96"/>
      <c r="W53" s="73"/>
      <c r="X53" s="74"/>
      <c r="Y53" s="72"/>
      <c r="Z53" s="73"/>
      <c r="AA53" s="74"/>
      <c r="AB53" s="72"/>
      <c r="AC53" s="73"/>
      <c r="AD53" s="74"/>
      <c r="AE53" s="255"/>
      <c r="BL53" s="53"/>
      <c r="BM53" s="53"/>
      <c r="BN53" s="53"/>
      <c r="BO53" s="53"/>
      <c r="BP53" s="53"/>
      <c r="BQ53" s="53"/>
      <c r="BR53" s="53"/>
      <c r="BS53" s="53"/>
      <c r="BT53" s="53"/>
      <c r="BU53" s="53"/>
      <c r="BV53" s="53"/>
      <c r="BW53" s="53"/>
      <c r="BX53" s="53"/>
      <c r="BY53" s="53"/>
      <c r="BZ53" s="53"/>
    </row>
    <row r="54" spans="3:78" s="253" customFormat="1" ht="21" customHeight="1">
      <c r="C54" s="192"/>
      <c r="D54" s="418"/>
      <c r="E54" s="254">
        <v>24</v>
      </c>
      <c r="F54" s="220"/>
      <c r="G54" s="220"/>
      <c r="H54" s="220" t="s">
        <v>61</v>
      </c>
      <c r="I54" s="220" t="s">
        <v>64</v>
      </c>
      <c r="J54" s="220" t="s">
        <v>89</v>
      </c>
      <c r="K54" s="220" t="s">
        <v>65</v>
      </c>
      <c r="L54" s="220" t="s">
        <v>0</v>
      </c>
      <c r="M54" s="220" t="s">
        <v>333</v>
      </c>
      <c r="N54" s="47" t="s">
        <v>333</v>
      </c>
      <c r="O54" s="47" t="s">
        <v>0</v>
      </c>
      <c r="P54" s="47" t="s">
        <v>378</v>
      </c>
      <c r="Q54" s="47"/>
      <c r="R54" s="47"/>
      <c r="S54" s="47"/>
      <c r="T54" s="47"/>
      <c r="U54" s="47"/>
      <c r="V54" s="96"/>
      <c r="W54" s="73"/>
      <c r="X54" s="74"/>
      <c r="Y54" s="72"/>
      <c r="Z54" s="73"/>
      <c r="AA54" s="74"/>
      <c r="AB54" s="72"/>
      <c r="AC54" s="73"/>
      <c r="AD54" s="74"/>
      <c r="AE54" s="255"/>
      <c r="BL54" s="53"/>
      <c r="BM54" s="53"/>
      <c r="BN54" s="53"/>
      <c r="BO54" s="53"/>
      <c r="BP54" s="53"/>
      <c r="BQ54" s="53"/>
      <c r="BR54" s="53"/>
      <c r="BS54" s="53"/>
      <c r="BT54" s="53"/>
      <c r="BU54" s="53"/>
      <c r="BV54" s="53"/>
      <c r="BW54" s="53"/>
      <c r="BX54" s="53"/>
      <c r="BY54" s="53"/>
      <c r="BZ54" s="53"/>
    </row>
    <row r="55" spans="3:78" s="253" customFormat="1" ht="21" customHeight="1">
      <c r="C55" s="192"/>
      <c r="D55" s="418"/>
      <c r="E55" s="254">
        <v>25</v>
      </c>
      <c r="F55" s="220"/>
      <c r="G55" s="220"/>
      <c r="H55" s="220" t="s">
        <v>61</v>
      </c>
      <c r="I55" s="220" t="s">
        <v>64</v>
      </c>
      <c r="J55" s="220" t="s">
        <v>90</v>
      </c>
      <c r="K55" s="220" t="s">
        <v>65</v>
      </c>
      <c r="L55" s="220" t="s">
        <v>0</v>
      </c>
      <c r="M55" s="220" t="s">
        <v>333</v>
      </c>
      <c r="N55" s="47" t="s">
        <v>333</v>
      </c>
      <c r="O55" s="47" t="s">
        <v>0</v>
      </c>
      <c r="P55" s="47" t="s">
        <v>378</v>
      </c>
      <c r="Q55" s="47"/>
      <c r="R55" s="47"/>
      <c r="S55" s="47"/>
      <c r="T55" s="47"/>
      <c r="U55" s="47"/>
      <c r="V55" s="96"/>
      <c r="W55" s="73"/>
      <c r="X55" s="74"/>
      <c r="Y55" s="72"/>
      <c r="Z55" s="73"/>
      <c r="AA55" s="74"/>
      <c r="AB55" s="72"/>
      <c r="AC55" s="73"/>
      <c r="AD55" s="74"/>
      <c r="AE55" s="255"/>
      <c r="BL55" s="53"/>
      <c r="BM55" s="53"/>
      <c r="BN55" s="53"/>
      <c r="BO55" s="53"/>
      <c r="BP55" s="53"/>
      <c r="BQ55" s="53"/>
      <c r="BR55" s="53"/>
      <c r="BS55" s="53"/>
      <c r="BT55" s="53"/>
      <c r="BU55" s="53"/>
      <c r="BV55" s="53"/>
      <c r="BW55" s="53"/>
      <c r="BX55" s="53"/>
      <c r="BY55" s="53"/>
      <c r="BZ55" s="53"/>
    </row>
    <row r="56" spans="3:78" s="253" customFormat="1" ht="21" customHeight="1">
      <c r="C56" s="192"/>
      <c r="D56" s="418"/>
      <c r="E56" s="254">
        <v>26</v>
      </c>
      <c r="F56" s="220"/>
      <c r="G56" s="220"/>
      <c r="H56" s="220" t="s">
        <v>61</v>
      </c>
      <c r="I56" s="220" t="s">
        <v>64</v>
      </c>
      <c r="J56" s="220" t="s">
        <v>91</v>
      </c>
      <c r="K56" s="220" t="s">
        <v>65</v>
      </c>
      <c r="L56" s="220" t="s">
        <v>0</v>
      </c>
      <c r="M56" s="220" t="s">
        <v>333</v>
      </c>
      <c r="N56" s="47" t="s">
        <v>333</v>
      </c>
      <c r="O56" s="47" t="s">
        <v>0</v>
      </c>
      <c r="P56" s="47" t="s">
        <v>378</v>
      </c>
      <c r="Q56" s="47"/>
      <c r="R56" s="47"/>
      <c r="S56" s="47"/>
      <c r="T56" s="47"/>
      <c r="U56" s="47"/>
      <c r="V56" s="96"/>
      <c r="W56" s="73"/>
      <c r="X56" s="74"/>
      <c r="Y56" s="72"/>
      <c r="Z56" s="73"/>
      <c r="AA56" s="74"/>
      <c r="AB56" s="72"/>
      <c r="AC56" s="73"/>
      <c r="AD56" s="74"/>
      <c r="AE56" s="255"/>
      <c r="BL56" s="53"/>
      <c r="BM56" s="53"/>
      <c r="BN56" s="53"/>
      <c r="BO56" s="53"/>
      <c r="BP56" s="53"/>
      <c r="BQ56" s="53"/>
      <c r="BR56" s="53"/>
      <c r="BS56" s="53"/>
      <c r="BT56" s="53"/>
      <c r="BU56" s="53"/>
      <c r="BV56" s="53"/>
      <c r="BW56" s="53"/>
      <c r="BX56" s="53"/>
      <c r="BY56" s="53"/>
      <c r="BZ56" s="53"/>
    </row>
    <row r="57" spans="3:78" s="253" customFormat="1" ht="21" customHeight="1">
      <c r="C57" s="192"/>
      <c r="D57" s="418"/>
      <c r="E57" s="254">
        <v>27</v>
      </c>
      <c r="F57" s="220"/>
      <c r="G57" s="220"/>
      <c r="H57" s="220" t="s">
        <v>61</v>
      </c>
      <c r="I57" s="220" t="s">
        <v>64</v>
      </c>
      <c r="J57" s="220" t="s">
        <v>92</v>
      </c>
      <c r="K57" s="220" t="s">
        <v>65</v>
      </c>
      <c r="L57" s="220" t="s">
        <v>0</v>
      </c>
      <c r="M57" s="220" t="s">
        <v>333</v>
      </c>
      <c r="N57" s="47" t="s">
        <v>333</v>
      </c>
      <c r="O57" s="47" t="s">
        <v>0</v>
      </c>
      <c r="P57" s="47" t="s">
        <v>378</v>
      </c>
      <c r="Q57" s="47"/>
      <c r="R57" s="47"/>
      <c r="S57" s="47"/>
      <c r="T57" s="47"/>
      <c r="U57" s="47"/>
      <c r="V57" s="96"/>
      <c r="W57" s="73"/>
      <c r="X57" s="74"/>
      <c r="Y57" s="72"/>
      <c r="Z57" s="73"/>
      <c r="AA57" s="74"/>
      <c r="AB57" s="72"/>
      <c r="AC57" s="73"/>
      <c r="AD57" s="74"/>
      <c r="AE57" s="255"/>
      <c r="BL57" s="53"/>
      <c r="BM57" s="53"/>
      <c r="BN57" s="53"/>
      <c r="BO57" s="53"/>
      <c r="BP57" s="53"/>
      <c r="BQ57" s="53"/>
      <c r="BR57" s="53"/>
      <c r="BS57" s="53"/>
      <c r="BT57" s="53"/>
      <c r="BU57" s="53"/>
      <c r="BV57" s="53"/>
      <c r="BW57" s="53"/>
      <c r="BX57" s="53"/>
      <c r="BY57" s="53"/>
      <c r="BZ57" s="53"/>
    </row>
    <row r="58" spans="3:78" s="253" customFormat="1" ht="21" customHeight="1">
      <c r="C58" s="192"/>
      <c r="D58" s="418"/>
      <c r="E58" s="254">
        <v>28</v>
      </c>
      <c r="F58" s="220"/>
      <c r="G58" s="220"/>
      <c r="H58" s="220" t="s">
        <v>61</v>
      </c>
      <c r="I58" s="220" t="s">
        <v>64</v>
      </c>
      <c r="J58" s="220" t="s">
        <v>93</v>
      </c>
      <c r="K58" s="220" t="s">
        <v>65</v>
      </c>
      <c r="L58" s="220" t="s">
        <v>0</v>
      </c>
      <c r="M58" s="220" t="s">
        <v>333</v>
      </c>
      <c r="N58" s="47" t="s">
        <v>333</v>
      </c>
      <c r="O58" s="47" t="s">
        <v>0</v>
      </c>
      <c r="P58" s="47" t="s">
        <v>378</v>
      </c>
      <c r="Q58" s="47"/>
      <c r="R58" s="47"/>
      <c r="S58" s="47"/>
      <c r="T58" s="47"/>
      <c r="U58" s="47"/>
      <c r="V58" s="96"/>
      <c r="W58" s="73"/>
      <c r="X58" s="74"/>
      <c r="Y58" s="72"/>
      <c r="Z58" s="73"/>
      <c r="AA58" s="74"/>
      <c r="AB58" s="72"/>
      <c r="AC58" s="73"/>
      <c r="AD58" s="74"/>
      <c r="AE58" s="255"/>
      <c r="BL58" s="53"/>
      <c r="BM58" s="53"/>
      <c r="BN58" s="53"/>
      <c r="BO58" s="53"/>
      <c r="BP58" s="53"/>
      <c r="BQ58" s="53"/>
      <c r="BR58" s="53"/>
      <c r="BS58" s="53"/>
      <c r="BT58" s="53"/>
      <c r="BU58" s="53"/>
      <c r="BV58" s="53"/>
      <c r="BW58" s="53"/>
      <c r="BX58" s="53"/>
      <c r="BY58" s="53"/>
      <c r="BZ58" s="53"/>
    </row>
    <row r="59" spans="3:78" s="253" customFormat="1" ht="21" customHeight="1">
      <c r="C59" s="192"/>
      <c r="D59" s="418"/>
      <c r="E59" s="254">
        <v>29</v>
      </c>
      <c r="F59" s="220"/>
      <c r="G59" s="220"/>
      <c r="H59" s="220" t="s">
        <v>61</v>
      </c>
      <c r="I59" s="220" t="s">
        <v>64</v>
      </c>
      <c r="J59" s="220" t="s">
        <v>94</v>
      </c>
      <c r="K59" s="220" t="s">
        <v>65</v>
      </c>
      <c r="L59" s="220" t="s">
        <v>0</v>
      </c>
      <c r="M59" s="220" t="s">
        <v>333</v>
      </c>
      <c r="N59" s="47" t="s">
        <v>333</v>
      </c>
      <c r="O59" s="47" t="s">
        <v>0</v>
      </c>
      <c r="P59" s="47" t="s">
        <v>378</v>
      </c>
      <c r="Q59" s="47"/>
      <c r="R59" s="47"/>
      <c r="S59" s="47"/>
      <c r="T59" s="47"/>
      <c r="U59" s="47"/>
      <c r="V59" s="96"/>
      <c r="W59" s="73"/>
      <c r="X59" s="74"/>
      <c r="Y59" s="72"/>
      <c r="Z59" s="73"/>
      <c r="AA59" s="74"/>
      <c r="AB59" s="72"/>
      <c r="AC59" s="73"/>
      <c r="AD59" s="74"/>
      <c r="AE59" s="255"/>
      <c r="BL59" s="53"/>
      <c r="BM59" s="53"/>
      <c r="BN59" s="53"/>
      <c r="BO59" s="53"/>
      <c r="BP59" s="53"/>
      <c r="BQ59" s="53"/>
      <c r="BR59" s="53"/>
      <c r="BS59" s="53"/>
      <c r="BT59" s="53"/>
      <c r="BU59" s="53"/>
      <c r="BV59" s="53"/>
      <c r="BW59" s="53"/>
      <c r="BX59" s="53"/>
      <c r="BY59" s="53"/>
      <c r="BZ59" s="53"/>
    </row>
    <row r="60" spans="3:78" s="253" customFormat="1" ht="21" customHeight="1">
      <c r="C60" s="192"/>
      <c r="D60" s="418"/>
      <c r="E60" s="254">
        <v>30</v>
      </c>
      <c r="F60" s="220"/>
      <c r="G60" s="220"/>
      <c r="H60" s="220" t="s">
        <v>61</v>
      </c>
      <c r="I60" s="220" t="s">
        <v>64</v>
      </c>
      <c r="J60" s="220" t="s">
        <v>95</v>
      </c>
      <c r="K60" s="220" t="s">
        <v>65</v>
      </c>
      <c r="L60" s="220" t="s">
        <v>0</v>
      </c>
      <c r="M60" s="220" t="s">
        <v>333</v>
      </c>
      <c r="N60" s="47" t="s">
        <v>333</v>
      </c>
      <c r="O60" s="47" t="s">
        <v>0</v>
      </c>
      <c r="P60" s="47" t="s">
        <v>378</v>
      </c>
      <c r="Q60" s="47"/>
      <c r="R60" s="47"/>
      <c r="S60" s="47"/>
      <c r="T60" s="47"/>
      <c r="U60" s="47"/>
      <c r="V60" s="96"/>
      <c r="W60" s="73"/>
      <c r="X60" s="74"/>
      <c r="Y60" s="72"/>
      <c r="Z60" s="73"/>
      <c r="AA60" s="74"/>
      <c r="AB60" s="72"/>
      <c r="AC60" s="73"/>
      <c r="AD60" s="74"/>
      <c r="AE60" s="255"/>
      <c r="BL60" s="53"/>
      <c r="BM60" s="53"/>
      <c r="BN60" s="53"/>
      <c r="BO60" s="53"/>
      <c r="BP60" s="53"/>
      <c r="BQ60" s="53"/>
      <c r="BR60" s="53"/>
      <c r="BS60" s="53"/>
      <c r="BT60" s="53"/>
      <c r="BU60" s="53"/>
      <c r="BV60" s="53"/>
      <c r="BW60" s="53"/>
      <c r="BX60" s="53"/>
      <c r="BY60" s="53"/>
      <c r="BZ60" s="53"/>
    </row>
    <row r="61" spans="3:78" s="253" customFormat="1" ht="21" customHeight="1">
      <c r="C61" s="192"/>
      <c r="D61" s="418"/>
      <c r="E61" s="254">
        <v>31</v>
      </c>
      <c r="F61" s="220"/>
      <c r="G61" s="220"/>
      <c r="H61" s="220" t="s">
        <v>61</v>
      </c>
      <c r="I61" s="220" t="s">
        <v>64</v>
      </c>
      <c r="J61" s="220" t="s">
        <v>96</v>
      </c>
      <c r="K61" s="220" t="s">
        <v>65</v>
      </c>
      <c r="L61" s="220" t="s">
        <v>0</v>
      </c>
      <c r="M61" s="220" t="s">
        <v>333</v>
      </c>
      <c r="N61" s="47" t="s">
        <v>333</v>
      </c>
      <c r="O61" s="47" t="s">
        <v>0</v>
      </c>
      <c r="P61" s="47" t="s">
        <v>378</v>
      </c>
      <c r="Q61" s="47"/>
      <c r="R61" s="47"/>
      <c r="S61" s="47"/>
      <c r="T61" s="47"/>
      <c r="U61" s="47"/>
      <c r="V61" s="96"/>
      <c r="W61" s="73"/>
      <c r="X61" s="74"/>
      <c r="Y61" s="72"/>
      <c r="Z61" s="73"/>
      <c r="AA61" s="74"/>
      <c r="AB61" s="72"/>
      <c r="AC61" s="73"/>
      <c r="AD61" s="74"/>
      <c r="AE61" s="255"/>
      <c r="BL61" s="53"/>
      <c r="BM61" s="53"/>
      <c r="BN61" s="53"/>
      <c r="BO61" s="53"/>
      <c r="BP61" s="53"/>
      <c r="BQ61" s="53"/>
      <c r="BR61" s="53"/>
      <c r="BS61" s="53"/>
      <c r="BT61" s="53"/>
      <c r="BU61" s="53"/>
      <c r="BV61" s="53"/>
      <c r="BW61" s="53"/>
      <c r="BX61" s="53"/>
      <c r="BY61" s="53"/>
      <c r="BZ61" s="53"/>
    </row>
    <row r="62" spans="3:78" s="253" customFormat="1" ht="21" customHeight="1">
      <c r="C62" s="192"/>
      <c r="D62" s="418"/>
      <c r="E62" s="254">
        <v>32</v>
      </c>
      <c r="F62" s="220"/>
      <c r="G62" s="220"/>
      <c r="H62" s="220" t="s">
        <v>61</v>
      </c>
      <c r="I62" s="220" t="s">
        <v>64</v>
      </c>
      <c r="J62" s="220" t="s">
        <v>97</v>
      </c>
      <c r="K62" s="220" t="s">
        <v>65</v>
      </c>
      <c r="L62" s="220" t="s">
        <v>0</v>
      </c>
      <c r="M62" s="220" t="s">
        <v>333</v>
      </c>
      <c r="N62" s="47" t="s">
        <v>333</v>
      </c>
      <c r="O62" s="47" t="s">
        <v>0</v>
      </c>
      <c r="P62" s="47" t="s">
        <v>378</v>
      </c>
      <c r="Q62" s="47"/>
      <c r="R62" s="47"/>
      <c r="S62" s="47"/>
      <c r="T62" s="47"/>
      <c r="U62" s="47"/>
      <c r="V62" s="96"/>
      <c r="W62" s="73"/>
      <c r="X62" s="74"/>
      <c r="Y62" s="72"/>
      <c r="Z62" s="73"/>
      <c r="AA62" s="74"/>
      <c r="AB62" s="72"/>
      <c r="AC62" s="73"/>
      <c r="AD62" s="74"/>
      <c r="AE62" s="255"/>
      <c r="BL62" s="53"/>
      <c r="BM62" s="53"/>
      <c r="BN62" s="53"/>
      <c r="BO62" s="53"/>
      <c r="BP62" s="53"/>
      <c r="BQ62" s="53"/>
      <c r="BR62" s="53"/>
      <c r="BS62" s="53"/>
      <c r="BT62" s="53"/>
      <c r="BU62" s="53"/>
      <c r="BV62" s="53"/>
      <c r="BW62" s="53"/>
      <c r="BX62" s="53"/>
      <c r="BY62" s="53"/>
      <c r="BZ62" s="53"/>
    </row>
    <row r="63" spans="3:78" s="253" customFormat="1" ht="21" customHeight="1">
      <c r="C63" s="192"/>
      <c r="D63" s="418"/>
      <c r="E63" s="254">
        <v>33</v>
      </c>
      <c r="F63" s="220"/>
      <c r="G63" s="220"/>
      <c r="H63" s="220" t="s">
        <v>61</v>
      </c>
      <c r="I63" s="220" t="s">
        <v>64</v>
      </c>
      <c r="J63" s="220" t="s">
        <v>98</v>
      </c>
      <c r="K63" s="220" t="s">
        <v>65</v>
      </c>
      <c r="L63" s="220" t="s">
        <v>0</v>
      </c>
      <c r="M63" s="220" t="s">
        <v>333</v>
      </c>
      <c r="N63" s="47" t="s">
        <v>333</v>
      </c>
      <c r="O63" s="47" t="s">
        <v>0</v>
      </c>
      <c r="P63" s="47" t="s">
        <v>378</v>
      </c>
      <c r="Q63" s="47"/>
      <c r="R63" s="47"/>
      <c r="S63" s="47"/>
      <c r="T63" s="47"/>
      <c r="U63" s="47"/>
      <c r="V63" s="96"/>
      <c r="W63" s="73"/>
      <c r="X63" s="74"/>
      <c r="Y63" s="72"/>
      <c r="Z63" s="73"/>
      <c r="AA63" s="74"/>
      <c r="AB63" s="72"/>
      <c r="AC63" s="73"/>
      <c r="AD63" s="74"/>
      <c r="AE63" s="255"/>
      <c r="BL63" s="53"/>
      <c r="BM63" s="53"/>
      <c r="BN63" s="53"/>
      <c r="BO63" s="53"/>
      <c r="BP63" s="53"/>
      <c r="BQ63" s="53"/>
      <c r="BR63" s="53"/>
      <c r="BS63" s="53"/>
      <c r="BT63" s="53"/>
      <c r="BU63" s="53"/>
      <c r="BV63" s="53"/>
      <c r="BW63" s="53"/>
      <c r="BX63" s="53"/>
      <c r="BY63" s="53"/>
      <c r="BZ63" s="53"/>
    </row>
    <row r="64" spans="3:78" s="253" customFormat="1" ht="21" customHeight="1">
      <c r="C64" s="192"/>
      <c r="D64" s="418"/>
      <c r="E64" s="254">
        <v>34</v>
      </c>
      <c r="F64" s="220"/>
      <c r="G64" s="220"/>
      <c r="H64" s="220" t="s">
        <v>61</v>
      </c>
      <c r="I64" s="220" t="s">
        <v>64</v>
      </c>
      <c r="J64" s="220" t="s">
        <v>99</v>
      </c>
      <c r="K64" s="220" t="s">
        <v>65</v>
      </c>
      <c r="L64" s="220" t="s">
        <v>0</v>
      </c>
      <c r="M64" s="220" t="s">
        <v>333</v>
      </c>
      <c r="N64" s="47" t="s">
        <v>333</v>
      </c>
      <c r="O64" s="47" t="s">
        <v>0</v>
      </c>
      <c r="P64" s="47" t="s">
        <v>378</v>
      </c>
      <c r="Q64" s="47"/>
      <c r="R64" s="47"/>
      <c r="S64" s="47"/>
      <c r="T64" s="47"/>
      <c r="U64" s="47"/>
      <c r="V64" s="96"/>
      <c r="W64" s="73"/>
      <c r="X64" s="74"/>
      <c r="Y64" s="72"/>
      <c r="Z64" s="73"/>
      <c r="AA64" s="74"/>
      <c r="AB64" s="72"/>
      <c r="AC64" s="73"/>
      <c r="AD64" s="74"/>
      <c r="AE64" s="255"/>
      <c r="BL64" s="53"/>
      <c r="BM64" s="53"/>
      <c r="BN64" s="53"/>
      <c r="BO64" s="53"/>
      <c r="BP64" s="53"/>
      <c r="BQ64" s="53"/>
      <c r="BR64" s="53"/>
      <c r="BS64" s="53"/>
      <c r="BT64" s="53"/>
      <c r="BU64" s="53"/>
      <c r="BV64" s="53"/>
      <c r="BW64" s="53"/>
      <c r="BX64" s="53"/>
      <c r="BY64" s="53"/>
      <c r="BZ64" s="53"/>
    </row>
    <row r="65" spans="3:78" s="253" customFormat="1" ht="21" customHeight="1">
      <c r="C65" s="192"/>
      <c r="D65" s="418"/>
      <c r="E65" s="254" t="s">
        <v>4</v>
      </c>
      <c r="F65" s="220"/>
      <c r="G65" s="220"/>
      <c r="H65" s="220" t="s">
        <v>61</v>
      </c>
      <c r="I65" s="220" t="s">
        <v>64</v>
      </c>
      <c r="J65" s="220" t="s">
        <v>100</v>
      </c>
      <c r="K65" s="220" t="s">
        <v>65</v>
      </c>
      <c r="L65" s="220" t="s">
        <v>0</v>
      </c>
      <c r="M65" s="220" t="s">
        <v>333</v>
      </c>
      <c r="N65" s="47" t="s">
        <v>333</v>
      </c>
      <c r="O65" s="47" t="s">
        <v>0</v>
      </c>
      <c r="P65" s="47" t="s">
        <v>378</v>
      </c>
      <c r="Q65" s="47"/>
      <c r="R65" s="47"/>
      <c r="S65" s="47"/>
      <c r="T65" s="47"/>
      <c r="U65" s="47"/>
      <c r="V65" s="96"/>
      <c r="W65" s="73"/>
      <c r="X65" s="74"/>
      <c r="Y65" s="72"/>
      <c r="Z65" s="73"/>
      <c r="AA65" s="74"/>
      <c r="AB65" s="72"/>
      <c r="AC65" s="73"/>
      <c r="AD65" s="74"/>
      <c r="AE65" s="255"/>
      <c r="BL65" s="53"/>
      <c r="BM65" s="53"/>
      <c r="BN65" s="53"/>
      <c r="BO65" s="53"/>
      <c r="BP65" s="53"/>
      <c r="BQ65" s="53"/>
      <c r="BR65" s="53"/>
      <c r="BS65" s="53"/>
      <c r="BT65" s="53"/>
      <c r="BU65" s="53"/>
      <c r="BV65" s="53"/>
      <c r="BW65" s="53"/>
      <c r="BX65" s="53"/>
      <c r="BY65" s="53"/>
      <c r="BZ65" s="53"/>
    </row>
    <row r="66" spans="3:78" s="253" customFormat="1" ht="21" customHeight="1">
      <c r="C66" s="192"/>
      <c r="D66" s="418"/>
      <c r="E66" s="254" t="s">
        <v>5</v>
      </c>
      <c r="F66" s="220"/>
      <c r="G66" s="220"/>
      <c r="H66" s="220" t="s">
        <v>61</v>
      </c>
      <c r="I66" s="220" t="s">
        <v>64</v>
      </c>
      <c r="J66" s="220" t="s">
        <v>101</v>
      </c>
      <c r="K66" s="220" t="s">
        <v>65</v>
      </c>
      <c r="L66" s="220" t="s">
        <v>0</v>
      </c>
      <c r="M66" s="220" t="s">
        <v>333</v>
      </c>
      <c r="N66" s="47" t="s">
        <v>333</v>
      </c>
      <c r="O66" s="47" t="s">
        <v>0</v>
      </c>
      <c r="P66" s="47" t="s">
        <v>378</v>
      </c>
      <c r="Q66" s="47"/>
      <c r="R66" s="47"/>
      <c r="S66" s="47"/>
      <c r="T66" s="47"/>
      <c r="U66" s="47"/>
      <c r="V66" s="96"/>
      <c r="W66" s="73"/>
      <c r="X66" s="74"/>
      <c r="Y66" s="72"/>
      <c r="Z66" s="73"/>
      <c r="AA66" s="74"/>
      <c r="AB66" s="72"/>
      <c r="AC66" s="73"/>
      <c r="AD66" s="74"/>
      <c r="AE66" s="255"/>
      <c r="BL66" s="53"/>
      <c r="BM66" s="53"/>
      <c r="BN66" s="53"/>
      <c r="BO66" s="53"/>
      <c r="BP66" s="53"/>
      <c r="BQ66" s="53"/>
      <c r="BR66" s="53"/>
      <c r="BS66" s="53"/>
      <c r="BT66" s="53"/>
      <c r="BU66" s="53"/>
      <c r="BV66" s="53"/>
      <c r="BW66" s="53"/>
      <c r="BX66" s="53"/>
      <c r="BY66" s="53"/>
      <c r="BZ66" s="53"/>
    </row>
    <row r="67" spans="3:78" s="253" customFormat="1" ht="21" customHeight="1">
      <c r="C67" s="192"/>
      <c r="D67" s="418"/>
      <c r="E67" s="254" t="s">
        <v>6</v>
      </c>
      <c r="F67" s="220"/>
      <c r="G67" s="220"/>
      <c r="H67" s="220" t="s">
        <v>61</v>
      </c>
      <c r="I67" s="220" t="s">
        <v>64</v>
      </c>
      <c r="J67" s="220" t="s">
        <v>102</v>
      </c>
      <c r="K67" s="220" t="s">
        <v>65</v>
      </c>
      <c r="L67" s="220" t="s">
        <v>0</v>
      </c>
      <c r="M67" s="220" t="s">
        <v>333</v>
      </c>
      <c r="N67" s="47" t="s">
        <v>333</v>
      </c>
      <c r="O67" s="47" t="s">
        <v>0</v>
      </c>
      <c r="P67" s="47" t="s">
        <v>378</v>
      </c>
      <c r="Q67" s="47"/>
      <c r="R67" s="47"/>
      <c r="S67" s="47"/>
      <c r="T67" s="47"/>
      <c r="U67" s="47"/>
      <c r="V67" s="96"/>
      <c r="W67" s="73"/>
      <c r="X67" s="74"/>
      <c r="Y67" s="72"/>
      <c r="Z67" s="73"/>
      <c r="AA67" s="74"/>
      <c r="AB67" s="72"/>
      <c r="AC67" s="73"/>
      <c r="AD67" s="74"/>
      <c r="AE67" s="255"/>
      <c r="BL67" s="53"/>
      <c r="BM67" s="53"/>
      <c r="BN67" s="53"/>
      <c r="BO67" s="53"/>
      <c r="BP67" s="53"/>
      <c r="BQ67" s="53"/>
      <c r="BR67" s="53"/>
      <c r="BS67" s="53"/>
      <c r="BT67" s="53"/>
      <c r="BU67" s="53"/>
      <c r="BV67" s="53"/>
      <c r="BW67" s="53"/>
      <c r="BX67" s="53"/>
      <c r="BY67" s="53"/>
      <c r="BZ67" s="53"/>
    </row>
    <row r="68" spans="3:78" s="253" customFormat="1" ht="21" customHeight="1">
      <c r="C68" s="192"/>
      <c r="D68" s="418"/>
      <c r="E68" s="254" t="s">
        <v>7</v>
      </c>
      <c r="F68" s="220"/>
      <c r="G68" s="220"/>
      <c r="H68" s="220" t="s">
        <v>61</v>
      </c>
      <c r="I68" s="220" t="s">
        <v>64</v>
      </c>
      <c r="J68" s="220" t="s">
        <v>103</v>
      </c>
      <c r="K68" s="220" t="s">
        <v>65</v>
      </c>
      <c r="L68" s="220" t="s">
        <v>0</v>
      </c>
      <c r="M68" s="220" t="s">
        <v>333</v>
      </c>
      <c r="N68" s="47" t="s">
        <v>333</v>
      </c>
      <c r="O68" s="47" t="s">
        <v>0</v>
      </c>
      <c r="P68" s="47" t="s">
        <v>378</v>
      </c>
      <c r="Q68" s="47"/>
      <c r="R68" s="47"/>
      <c r="S68" s="47"/>
      <c r="T68" s="47"/>
      <c r="U68" s="47"/>
      <c r="V68" s="96"/>
      <c r="W68" s="73"/>
      <c r="X68" s="74"/>
      <c r="Y68" s="72"/>
      <c r="Z68" s="73"/>
      <c r="AA68" s="74"/>
      <c r="AB68" s="72"/>
      <c r="AC68" s="73"/>
      <c r="AD68" s="74"/>
      <c r="AE68" s="255"/>
      <c r="BL68" s="53"/>
      <c r="BM68" s="53"/>
      <c r="BN68" s="53"/>
      <c r="BO68" s="53"/>
      <c r="BP68" s="53"/>
      <c r="BQ68" s="53"/>
      <c r="BR68" s="53"/>
      <c r="BS68" s="53"/>
      <c r="BT68" s="53"/>
      <c r="BU68" s="53"/>
      <c r="BV68" s="53"/>
      <c r="BW68" s="53"/>
      <c r="BX68" s="53"/>
      <c r="BY68" s="53"/>
      <c r="BZ68" s="53"/>
    </row>
    <row r="69" spans="3:78" s="253" customFormat="1" ht="21" customHeight="1">
      <c r="C69" s="192"/>
      <c r="D69" s="418"/>
      <c r="E69" s="254" t="s">
        <v>8</v>
      </c>
      <c r="F69" s="220"/>
      <c r="G69" s="220"/>
      <c r="H69" s="220" t="s">
        <v>61</v>
      </c>
      <c r="I69" s="220" t="s">
        <v>64</v>
      </c>
      <c r="J69" s="220" t="s">
        <v>104</v>
      </c>
      <c r="K69" s="220" t="s">
        <v>65</v>
      </c>
      <c r="L69" s="220" t="s">
        <v>0</v>
      </c>
      <c r="M69" s="220" t="s">
        <v>333</v>
      </c>
      <c r="N69" s="47" t="s">
        <v>333</v>
      </c>
      <c r="O69" s="47" t="s">
        <v>0</v>
      </c>
      <c r="P69" s="47" t="s">
        <v>378</v>
      </c>
      <c r="Q69" s="47"/>
      <c r="R69" s="47"/>
      <c r="S69" s="47"/>
      <c r="T69" s="47"/>
      <c r="U69" s="47"/>
      <c r="V69" s="96"/>
      <c r="W69" s="73"/>
      <c r="X69" s="74"/>
      <c r="Y69" s="72"/>
      <c r="Z69" s="73"/>
      <c r="AA69" s="74"/>
      <c r="AB69" s="72"/>
      <c r="AC69" s="73"/>
      <c r="AD69" s="74"/>
      <c r="AE69" s="255"/>
      <c r="BL69" s="53"/>
      <c r="BM69" s="53"/>
      <c r="BN69" s="53"/>
      <c r="BO69" s="53"/>
      <c r="BP69" s="53"/>
      <c r="BQ69" s="53"/>
      <c r="BR69" s="53"/>
      <c r="BS69" s="53"/>
      <c r="BT69" s="53"/>
      <c r="BU69" s="53"/>
      <c r="BV69" s="53"/>
      <c r="BW69" s="53"/>
      <c r="BX69" s="53"/>
      <c r="BY69" s="53"/>
      <c r="BZ69" s="53"/>
    </row>
    <row r="70" spans="3:78" s="253" customFormat="1" ht="21" customHeight="1">
      <c r="C70" s="192"/>
      <c r="D70" s="418"/>
      <c r="E70" s="254" t="s">
        <v>3</v>
      </c>
      <c r="F70" s="220"/>
      <c r="G70" s="220"/>
      <c r="H70" s="220" t="s">
        <v>61</v>
      </c>
      <c r="I70" s="220" t="s">
        <v>64</v>
      </c>
      <c r="J70" s="220" t="s">
        <v>105</v>
      </c>
      <c r="K70" s="220" t="s">
        <v>65</v>
      </c>
      <c r="L70" s="220" t="s">
        <v>0</v>
      </c>
      <c r="M70" s="220" t="s">
        <v>333</v>
      </c>
      <c r="N70" s="47" t="s">
        <v>333</v>
      </c>
      <c r="O70" s="47" t="s">
        <v>0</v>
      </c>
      <c r="P70" s="47" t="s">
        <v>378</v>
      </c>
      <c r="Q70" s="47"/>
      <c r="R70" s="47"/>
      <c r="S70" s="47"/>
      <c r="T70" s="47"/>
      <c r="U70" s="47"/>
      <c r="V70" s="96"/>
      <c r="W70" s="73"/>
      <c r="X70" s="74"/>
      <c r="Y70" s="72"/>
      <c r="Z70" s="73"/>
      <c r="AA70" s="74"/>
      <c r="AB70" s="72"/>
      <c r="AC70" s="73"/>
      <c r="AD70" s="74"/>
      <c r="AE70" s="255"/>
      <c r="BL70" s="53"/>
      <c r="BM70" s="53"/>
      <c r="BN70" s="53"/>
      <c r="BO70" s="53"/>
      <c r="BP70" s="53"/>
      <c r="BQ70" s="53"/>
      <c r="BR70" s="53"/>
      <c r="BS70" s="53"/>
      <c r="BT70" s="53"/>
      <c r="BU70" s="53"/>
      <c r="BV70" s="53"/>
      <c r="BW70" s="53"/>
      <c r="BX70" s="53"/>
      <c r="BY70" s="53"/>
      <c r="BZ70" s="53"/>
    </row>
    <row r="71" spans="3:78" s="253" customFormat="1" ht="21" customHeight="1">
      <c r="C71" s="192"/>
      <c r="D71" s="418"/>
      <c r="E71" s="254" t="s">
        <v>2300</v>
      </c>
      <c r="F71" s="220"/>
      <c r="G71" s="220"/>
      <c r="H71" s="220" t="s">
        <v>61</v>
      </c>
      <c r="I71" s="220" t="s">
        <v>64</v>
      </c>
      <c r="J71" s="220" t="s">
        <v>106</v>
      </c>
      <c r="K71" s="220" t="s">
        <v>65</v>
      </c>
      <c r="L71" s="220" t="s">
        <v>0</v>
      </c>
      <c r="M71" s="220" t="s">
        <v>333</v>
      </c>
      <c r="N71" s="47" t="s">
        <v>333</v>
      </c>
      <c r="O71" s="47" t="s">
        <v>0</v>
      </c>
      <c r="P71" s="47" t="s">
        <v>378</v>
      </c>
      <c r="Q71" s="47"/>
      <c r="R71" s="47"/>
      <c r="S71" s="47"/>
      <c r="T71" s="47"/>
      <c r="U71" s="47"/>
      <c r="V71" s="96"/>
      <c r="W71" s="73"/>
      <c r="X71" s="74"/>
      <c r="Y71" s="72"/>
      <c r="Z71" s="73"/>
      <c r="AA71" s="74"/>
      <c r="AB71" s="72"/>
      <c r="AC71" s="73"/>
      <c r="AD71" s="74"/>
      <c r="AE71" s="255"/>
      <c r="BL71" s="53"/>
      <c r="BM71" s="53"/>
      <c r="BN71" s="53"/>
      <c r="BO71" s="53"/>
      <c r="BP71" s="53"/>
      <c r="BQ71" s="53"/>
      <c r="BR71" s="53"/>
      <c r="BS71" s="53"/>
      <c r="BT71" s="53"/>
      <c r="BU71" s="53"/>
      <c r="BV71" s="53"/>
      <c r="BW71" s="53"/>
      <c r="BX71" s="53"/>
      <c r="BY71" s="53"/>
      <c r="BZ71" s="53"/>
    </row>
    <row r="72" spans="3:78" s="253" customFormat="1" ht="21" customHeight="1">
      <c r="C72" s="192"/>
      <c r="D72" s="418"/>
      <c r="E72" s="256" t="s">
        <v>2289</v>
      </c>
      <c r="F72" s="220"/>
      <c r="G72" s="220"/>
      <c r="H72" s="220" t="s">
        <v>61</v>
      </c>
      <c r="I72" s="220" t="s">
        <v>64</v>
      </c>
      <c r="J72" s="220" t="s">
        <v>0</v>
      </c>
      <c r="K72" s="220" t="s">
        <v>65</v>
      </c>
      <c r="L72" s="220" t="s">
        <v>0</v>
      </c>
      <c r="M72" s="220" t="s">
        <v>333</v>
      </c>
      <c r="N72" s="47" t="s">
        <v>333</v>
      </c>
      <c r="O72" s="47" t="s">
        <v>0</v>
      </c>
      <c r="P72" s="47" t="s">
        <v>378</v>
      </c>
      <c r="Q72" s="47"/>
      <c r="R72" s="47"/>
      <c r="S72" s="47"/>
      <c r="T72" s="47"/>
      <c r="U72" s="104"/>
      <c r="V72" s="97" t="str">
        <f>IF(OR(SUMPRODUCT(--(V44:V71=""),--(W44:W71=""))&gt;0,COUNTIF(W44:W71,"M")&gt;0,COUNTIF(W44:W71,"X")=28),"",SUM(V44:V71))</f>
        <v/>
      </c>
      <c r="W72" s="22" t="str">
        <f>IF(AND(COUNTIF(W44:W71,"X")=28,SUM(V44:V71)=0,ISNUMBER(V72)),"",IF(COUNTIF(W44:W71,"M")&gt;0,"M",IF(AND(COUNTIF(W44:W71,W44)=28,OR(W44="X",W44="W",W44="Z")),UPPER(W44),"")))</f>
        <v/>
      </c>
      <c r="X72" s="23"/>
      <c r="Y72" s="21" t="str">
        <f>IF(OR(SUMPRODUCT(--(Y44:Y71=""),--(Z44:Z71=""))&gt;0,COUNTIF(Z44:Z71,"M")&gt;0,COUNTIF(Z44:Z71,"X")=28),"",SUM(Y44:Y71))</f>
        <v/>
      </c>
      <c r="Z72" s="22" t="str">
        <f>IF(AND(COUNTIF(Z44:Z71,"X")=28,SUM(Y44:Y71)=0,ISNUMBER(Y72)),"",IF(COUNTIF(Z44:Z71,"M")&gt;0,"M",IF(AND(COUNTIF(Z44:Z71,Z44)=28,OR(Z44="X",Z44="W",Z44="Z")),UPPER(Z44),"")))</f>
        <v/>
      </c>
      <c r="AA72" s="23"/>
      <c r="AB72" s="21" t="str">
        <f>IF(OR(SUMPRODUCT(--(AB44:AB71=""),--(AC44:AC71=""))&gt;0,COUNTIF(AC44:AC71,"M")&gt;0,COUNTIF(AC44:AC71,"X")=28),"",SUM(AB44:AB71))</f>
        <v/>
      </c>
      <c r="AC72" s="22" t="str">
        <f>IF(AND(COUNTIF(AC44:AC71,"X")=28,SUM(AB44:AB71)=0,ISNUMBER(AB72)),"",IF(COUNTIF(AC44:AC71,"M")&gt;0,"M",IF(AND(COUNTIF(AC44:AC71,AC44)=28,OR(AC44="X",AC44="W",AC44="Z")),UPPER(AC44),"")))</f>
        <v/>
      </c>
      <c r="AD72" s="23"/>
      <c r="AE72" s="255"/>
      <c r="BL72" s="53"/>
      <c r="BM72" s="53"/>
      <c r="BN72" s="53"/>
      <c r="BO72" s="53"/>
      <c r="BP72" s="53"/>
      <c r="BQ72" s="53"/>
      <c r="BR72" s="53"/>
      <c r="BS72" s="53"/>
      <c r="BT72" s="53"/>
      <c r="BU72" s="53"/>
      <c r="BV72" s="53"/>
      <c r="BW72" s="53"/>
      <c r="BX72" s="53"/>
      <c r="BY72" s="53"/>
      <c r="BZ72" s="53"/>
    </row>
    <row r="73" spans="3:78" ht="3" customHeight="1">
      <c r="C73" s="192"/>
      <c r="D73" s="257"/>
      <c r="E73" s="258"/>
      <c r="F73" s="261"/>
      <c r="G73" s="261"/>
      <c r="H73" s="259"/>
      <c r="I73" s="259"/>
      <c r="J73" s="259"/>
      <c r="K73" s="259"/>
      <c r="L73" s="259"/>
      <c r="M73" s="259"/>
      <c r="N73" s="105"/>
      <c r="O73" s="105"/>
      <c r="P73" s="105"/>
      <c r="Q73" s="105"/>
      <c r="R73" s="54"/>
      <c r="S73" s="54"/>
      <c r="T73" s="54"/>
      <c r="U73" s="54"/>
      <c r="V73" s="259"/>
      <c r="W73" s="259"/>
      <c r="X73" s="259"/>
      <c r="Y73" s="259"/>
      <c r="Z73" s="259"/>
      <c r="AA73" s="259"/>
      <c r="AB73" s="259"/>
      <c r="AC73" s="259"/>
      <c r="AD73" s="259"/>
      <c r="AE73" s="260"/>
      <c r="BL73" s="3"/>
      <c r="BM73" s="3"/>
      <c r="BN73" s="3"/>
      <c r="BO73" s="3"/>
      <c r="BP73" s="3"/>
      <c r="BQ73" s="3"/>
      <c r="BR73" s="3"/>
      <c r="BS73" s="3"/>
      <c r="BT73" s="3"/>
      <c r="BU73" s="3"/>
      <c r="BV73" s="3"/>
      <c r="BW73" s="3"/>
      <c r="BX73" s="3"/>
      <c r="BY73" s="3"/>
      <c r="BZ73" s="3"/>
    </row>
    <row r="74" spans="3:78" s="253" customFormat="1" ht="21" customHeight="1">
      <c r="C74" s="192"/>
      <c r="D74" s="419" t="s">
        <v>2287</v>
      </c>
      <c r="E74" s="256" t="s">
        <v>350</v>
      </c>
      <c r="F74" s="220"/>
      <c r="G74" s="220"/>
      <c r="H74" s="220" t="s">
        <v>0</v>
      </c>
      <c r="I74" s="220" t="s">
        <v>64</v>
      </c>
      <c r="J74" s="220" t="s">
        <v>351</v>
      </c>
      <c r="K74" s="220" t="s">
        <v>65</v>
      </c>
      <c r="L74" s="220" t="s">
        <v>0</v>
      </c>
      <c r="M74" s="220" t="s">
        <v>333</v>
      </c>
      <c r="N74" s="47" t="s">
        <v>333</v>
      </c>
      <c r="O74" s="47" t="s">
        <v>0</v>
      </c>
      <c r="P74" s="47" t="s">
        <v>378</v>
      </c>
      <c r="Q74" s="47"/>
      <c r="R74" s="47"/>
      <c r="S74" s="47"/>
      <c r="T74" s="47"/>
      <c r="U74" s="47"/>
      <c r="V74" s="97" t="str">
        <f t="shared" ref="V74:V102" si="0">IF(OR(AND(V14="",W14=""),AND(V44="",W44=""),AND(W14="X",W44="X"),OR(W14="M",W44="M")),"",SUM(V14,V44))</f>
        <v/>
      </c>
      <c r="W74" s="22" t="str">
        <f t="shared" ref="W74:W102" si="1">IF(AND(AND(W14="X",W44="X"),SUM(V14,V44)=0,ISNUMBER(V74)),"",IF(OR(W14="M",W44="M"),"M",IF(AND(W14=W44,OR(W14="X",W14="W",W14="Z")),UPPER(W14),"")))</f>
        <v/>
      </c>
      <c r="X74" s="23"/>
      <c r="Y74" s="21" t="str">
        <f t="shared" ref="Y74:Y102" si="2">IF(OR(AND(Y14="",Z14=""),AND(Y44="",Z44=""),AND(Z14="X",Z44="X"),OR(Z14="M",Z44="M")),"",SUM(Y14,Y44))</f>
        <v/>
      </c>
      <c r="Z74" s="22" t="str">
        <f t="shared" ref="Z74:Z102" si="3">IF(AND(AND(Z14="X",Z44="X"),SUM(Y14,Y44)=0,ISNUMBER(Y74)),"",IF(OR(Z14="M",Z44="M"),"M",IF(AND(Z14=Z44,OR(Z14="X",Z14="W",Z14="Z")),UPPER(Z14),"")))</f>
        <v/>
      </c>
      <c r="AA74" s="23"/>
      <c r="AB74" s="21" t="str">
        <f t="shared" ref="AB74:AB102" si="4">IF(OR(AND(AB14="",AC14=""),AND(AB44="",AC44=""),AND(AC14="X",AC44="X"),OR(AC14="M",AC44="M")),"",SUM(AB14,AB44))</f>
        <v/>
      </c>
      <c r="AC74" s="22" t="str">
        <f t="shared" ref="AC74:AC102" si="5">IF(AND(AND(AC14="X",AC44="X"),SUM(AB14,AB44)=0,ISNUMBER(AB74)),"",IF(OR(AC14="M",AC44="M"),"M",IF(AND(AC14=AC44,OR(AC14="X",AC14="W",AC14="Z")),UPPER(AC14),"")))</f>
        <v/>
      </c>
      <c r="AD74" s="23"/>
      <c r="AE74" s="255"/>
      <c r="BL74" s="53"/>
      <c r="BM74" s="53"/>
      <c r="BN74" s="53"/>
      <c r="BO74" s="53"/>
      <c r="BP74" s="53"/>
      <c r="BQ74" s="53"/>
      <c r="BR74" s="53"/>
      <c r="BS74" s="53"/>
      <c r="BT74" s="53"/>
      <c r="BU74" s="53"/>
      <c r="BV74" s="53"/>
      <c r="BW74" s="53"/>
      <c r="BX74" s="53"/>
      <c r="BY74" s="53"/>
      <c r="BZ74" s="53"/>
    </row>
    <row r="75" spans="3:78" s="253" customFormat="1" ht="21" customHeight="1">
      <c r="C75" s="192"/>
      <c r="D75" s="419"/>
      <c r="E75" s="256">
        <v>15</v>
      </c>
      <c r="F75" s="220"/>
      <c r="G75" s="220"/>
      <c r="H75" s="220" t="s">
        <v>0</v>
      </c>
      <c r="I75" s="220" t="s">
        <v>64</v>
      </c>
      <c r="J75" s="220" t="s">
        <v>352</v>
      </c>
      <c r="K75" s="220" t="s">
        <v>65</v>
      </c>
      <c r="L75" s="220" t="s">
        <v>0</v>
      </c>
      <c r="M75" s="220" t="s">
        <v>333</v>
      </c>
      <c r="N75" s="47" t="s">
        <v>333</v>
      </c>
      <c r="O75" s="47" t="s">
        <v>0</v>
      </c>
      <c r="P75" s="47" t="s">
        <v>378</v>
      </c>
      <c r="Q75" s="47"/>
      <c r="R75" s="47"/>
      <c r="S75" s="47"/>
      <c r="T75" s="47"/>
      <c r="U75" s="47"/>
      <c r="V75" s="97" t="str">
        <f t="shared" si="0"/>
        <v/>
      </c>
      <c r="W75" s="22" t="str">
        <f t="shared" si="1"/>
        <v/>
      </c>
      <c r="X75" s="23"/>
      <c r="Y75" s="21" t="str">
        <f t="shared" si="2"/>
        <v/>
      </c>
      <c r="Z75" s="22" t="str">
        <f t="shared" si="3"/>
        <v/>
      </c>
      <c r="AA75" s="23"/>
      <c r="AB75" s="21" t="str">
        <f t="shared" si="4"/>
        <v/>
      </c>
      <c r="AC75" s="22" t="str">
        <f t="shared" si="5"/>
        <v/>
      </c>
      <c r="AD75" s="23"/>
      <c r="AE75" s="255"/>
      <c r="BL75" s="53"/>
      <c r="BM75" s="53"/>
      <c r="BN75" s="53"/>
      <c r="BO75" s="53"/>
      <c r="BP75" s="53"/>
      <c r="BQ75" s="53"/>
      <c r="BR75" s="53"/>
      <c r="BS75" s="53"/>
      <c r="BT75" s="53"/>
      <c r="BU75" s="53"/>
      <c r="BV75" s="53"/>
      <c r="BW75" s="53"/>
      <c r="BX75" s="53"/>
      <c r="BY75" s="53"/>
      <c r="BZ75" s="53"/>
    </row>
    <row r="76" spans="3:78" s="253" customFormat="1" ht="21" customHeight="1">
      <c r="C76" s="192"/>
      <c r="D76" s="419"/>
      <c r="E76" s="256">
        <v>16</v>
      </c>
      <c r="F76" s="220"/>
      <c r="G76" s="220"/>
      <c r="H76" s="220" t="s">
        <v>0</v>
      </c>
      <c r="I76" s="220" t="s">
        <v>64</v>
      </c>
      <c r="J76" s="220" t="s">
        <v>81</v>
      </c>
      <c r="K76" s="220" t="s">
        <v>65</v>
      </c>
      <c r="L76" s="220" t="s">
        <v>0</v>
      </c>
      <c r="M76" s="220" t="s">
        <v>333</v>
      </c>
      <c r="N76" s="47" t="s">
        <v>333</v>
      </c>
      <c r="O76" s="47" t="s">
        <v>0</v>
      </c>
      <c r="P76" s="47" t="s">
        <v>378</v>
      </c>
      <c r="Q76" s="47"/>
      <c r="R76" s="47"/>
      <c r="S76" s="47"/>
      <c r="T76" s="47"/>
      <c r="U76" s="47"/>
      <c r="V76" s="97" t="str">
        <f t="shared" si="0"/>
        <v/>
      </c>
      <c r="W76" s="22" t="str">
        <f t="shared" si="1"/>
        <v/>
      </c>
      <c r="X76" s="23"/>
      <c r="Y76" s="21" t="str">
        <f t="shared" si="2"/>
        <v/>
      </c>
      <c r="Z76" s="22" t="str">
        <f t="shared" si="3"/>
        <v/>
      </c>
      <c r="AA76" s="23"/>
      <c r="AB76" s="21" t="str">
        <f t="shared" si="4"/>
        <v/>
      </c>
      <c r="AC76" s="22" t="str">
        <f t="shared" si="5"/>
        <v/>
      </c>
      <c r="AD76" s="23"/>
      <c r="AE76" s="255"/>
      <c r="BL76" s="53"/>
      <c r="BM76" s="53"/>
      <c r="BN76" s="53"/>
      <c r="BO76" s="53"/>
      <c r="BP76" s="53"/>
      <c r="BQ76" s="53"/>
      <c r="BR76" s="53"/>
      <c r="BS76" s="53"/>
      <c r="BT76" s="53"/>
      <c r="BU76" s="53"/>
      <c r="BV76" s="53"/>
      <c r="BW76" s="53"/>
      <c r="BX76" s="53"/>
      <c r="BY76" s="53"/>
      <c r="BZ76" s="53"/>
    </row>
    <row r="77" spans="3:78" s="253" customFormat="1" ht="21" customHeight="1">
      <c r="C77" s="192"/>
      <c r="D77" s="419"/>
      <c r="E77" s="256">
        <v>17</v>
      </c>
      <c r="F77" s="220"/>
      <c r="G77" s="220"/>
      <c r="H77" s="220" t="s">
        <v>0</v>
      </c>
      <c r="I77" s="220" t="s">
        <v>64</v>
      </c>
      <c r="J77" s="220" t="s">
        <v>82</v>
      </c>
      <c r="K77" s="220" t="s">
        <v>65</v>
      </c>
      <c r="L77" s="220" t="s">
        <v>0</v>
      </c>
      <c r="M77" s="220" t="s">
        <v>333</v>
      </c>
      <c r="N77" s="47" t="s">
        <v>333</v>
      </c>
      <c r="O77" s="47" t="s">
        <v>0</v>
      </c>
      <c r="P77" s="47" t="s">
        <v>378</v>
      </c>
      <c r="Q77" s="47"/>
      <c r="R77" s="47"/>
      <c r="S77" s="47"/>
      <c r="T77" s="47"/>
      <c r="U77" s="47"/>
      <c r="V77" s="97" t="str">
        <f t="shared" si="0"/>
        <v/>
      </c>
      <c r="W77" s="22" t="str">
        <f t="shared" si="1"/>
        <v/>
      </c>
      <c r="X77" s="23"/>
      <c r="Y77" s="21" t="str">
        <f t="shared" si="2"/>
        <v/>
      </c>
      <c r="Z77" s="22" t="str">
        <f t="shared" si="3"/>
        <v/>
      </c>
      <c r="AA77" s="23"/>
      <c r="AB77" s="21" t="str">
        <f t="shared" si="4"/>
        <v/>
      </c>
      <c r="AC77" s="22" t="str">
        <f t="shared" si="5"/>
        <v/>
      </c>
      <c r="AD77" s="23"/>
      <c r="AE77" s="255"/>
      <c r="BL77" s="53"/>
      <c r="BM77" s="53"/>
      <c r="BN77" s="53"/>
      <c r="BO77" s="53"/>
      <c r="BP77" s="53"/>
      <c r="BQ77" s="53"/>
      <c r="BR77" s="53"/>
      <c r="BS77" s="53"/>
      <c r="BT77" s="53"/>
      <c r="BU77" s="53"/>
      <c r="BV77" s="53"/>
      <c r="BW77" s="53"/>
      <c r="BX77" s="53"/>
      <c r="BY77" s="53"/>
      <c r="BZ77" s="53"/>
    </row>
    <row r="78" spans="3:78" s="253" customFormat="1" ht="21" customHeight="1">
      <c r="C78" s="192"/>
      <c r="D78" s="419"/>
      <c r="E78" s="256">
        <v>18</v>
      </c>
      <c r="F78" s="220"/>
      <c r="G78" s="220"/>
      <c r="H78" s="220" t="s">
        <v>0</v>
      </c>
      <c r="I78" s="220" t="s">
        <v>64</v>
      </c>
      <c r="J78" s="220" t="s">
        <v>83</v>
      </c>
      <c r="K78" s="220" t="s">
        <v>65</v>
      </c>
      <c r="L78" s="220" t="s">
        <v>0</v>
      </c>
      <c r="M78" s="220" t="s">
        <v>333</v>
      </c>
      <c r="N78" s="47" t="s">
        <v>333</v>
      </c>
      <c r="O78" s="47" t="s">
        <v>0</v>
      </c>
      <c r="P78" s="47" t="s">
        <v>378</v>
      </c>
      <c r="Q78" s="47"/>
      <c r="R78" s="47"/>
      <c r="S78" s="47"/>
      <c r="T78" s="47"/>
      <c r="U78" s="47"/>
      <c r="V78" s="97" t="str">
        <f t="shared" si="0"/>
        <v/>
      </c>
      <c r="W78" s="22" t="str">
        <f t="shared" si="1"/>
        <v/>
      </c>
      <c r="X78" s="23"/>
      <c r="Y78" s="21" t="str">
        <f t="shared" si="2"/>
        <v/>
      </c>
      <c r="Z78" s="22" t="str">
        <f t="shared" si="3"/>
        <v/>
      </c>
      <c r="AA78" s="23"/>
      <c r="AB78" s="21" t="str">
        <f t="shared" si="4"/>
        <v/>
      </c>
      <c r="AC78" s="22" t="str">
        <f t="shared" si="5"/>
        <v/>
      </c>
      <c r="AD78" s="23"/>
      <c r="AE78" s="255"/>
      <c r="BL78" s="53"/>
      <c r="BM78" s="53"/>
      <c r="BN78" s="53"/>
      <c r="BO78" s="53"/>
      <c r="BP78" s="53"/>
      <c r="BQ78" s="53"/>
      <c r="BR78" s="53"/>
      <c r="BS78" s="53"/>
      <c r="BT78" s="53"/>
      <c r="BU78" s="53"/>
      <c r="BV78" s="53"/>
      <c r="BW78" s="53"/>
      <c r="BX78" s="53"/>
      <c r="BY78" s="53"/>
      <c r="BZ78" s="53"/>
    </row>
    <row r="79" spans="3:78" s="253" customFormat="1" ht="21" customHeight="1">
      <c r="C79" s="192"/>
      <c r="D79" s="419"/>
      <c r="E79" s="256">
        <v>19</v>
      </c>
      <c r="F79" s="220"/>
      <c r="G79" s="220"/>
      <c r="H79" s="220" t="s">
        <v>0</v>
      </c>
      <c r="I79" s="220" t="s">
        <v>64</v>
      </c>
      <c r="J79" s="220" t="s">
        <v>84</v>
      </c>
      <c r="K79" s="220" t="s">
        <v>65</v>
      </c>
      <c r="L79" s="220" t="s">
        <v>0</v>
      </c>
      <c r="M79" s="220" t="s">
        <v>333</v>
      </c>
      <c r="N79" s="47" t="s">
        <v>333</v>
      </c>
      <c r="O79" s="47" t="s">
        <v>0</v>
      </c>
      <c r="P79" s="47" t="s">
        <v>378</v>
      </c>
      <c r="Q79" s="47"/>
      <c r="R79" s="47"/>
      <c r="S79" s="47"/>
      <c r="T79" s="47"/>
      <c r="U79" s="47"/>
      <c r="V79" s="97" t="str">
        <f t="shared" si="0"/>
        <v/>
      </c>
      <c r="W79" s="22" t="str">
        <f t="shared" si="1"/>
        <v/>
      </c>
      <c r="X79" s="23"/>
      <c r="Y79" s="21" t="str">
        <f t="shared" si="2"/>
        <v/>
      </c>
      <c r="Z79" s="22" t="str">
        <f t="shared" si="3"/>
        <v/>
      </c>
      <c r="AA79" s="23"/>
      <c r="AB79" s="21" t="str">
        <f t="shared" si="4"/>
        <v/>
      </c>
      <c r="AC79" s="22" t="str">
        <f t="shared" si="5"/>
        <v/>
      </c>
      <c r="AD79" s="23"/>
      <c r="AE79" s="255"/>
      <c r="BL79" s="53"/>
      <c r="BM79" s="53"/>
      <c r="BN79" s="53"/>
      <c r="BO79" s="53"/>
      <c r="BP79" s="53"/>
      <c r="BQ79" s="53"/>
      <c r="BR79" s="53"/>
      <c r="BS79" s="53"/>
      <c r="BT79" s="53"/>
      <c r="BU79" s="53"/>
      <c r="BV79" s="53"/>
      <c r="BW79" s="53"/>
      <c r="BX79" s="53"/>
      <c r="BY79" s="53"/>
      <c r="BZ79" s="53"/>
    </row>
    <row r="80" spans="3:78" s="253" customFormat="1" ht="21" customHeight="1">
      <c r="C80" s="192"/>
      <c r="D80" s="419"/>
      <c r="E80" s="256">
        <v>20</v>
      </c>
      <c r="F80" s="220"/>
      <c r="G80" s="220"/>
      <c r="H80" s="220" t="s">
        <v>0</v>
      </c>
      <c r="I80" s="220" t="s">
        <v>64</v>
      </c>
      <c r="J80" s="220" t="s">
        <v>85</v>
      </c>
      <c r="K80" s="220" t="s">
        <v>65</v>
      </c>
      <c r="L80" s="220" t="s">
        <v>0</v>
      </c>
      <c r="M80" s="220" t="s">
        <v>333</v>
      </c>
      <c r="N80" s="47" t="s">
        <v>333</v>
      </c>
      <c r="O80" s="47" t="s">
        <v>0</v>
      </c>
      <c r="P80" s="47" t="s">
        <v>378</v>
      </c>
      <c r="Q80" s="47"/>
      <c r="R80" s="47"/>
      <c r="S80" s="47"/>
      <c r="T80" s="47"/>
      <c r="U80" s="47"/>
      <c r="V80" s="97" t="str">
        <f t="shared" si="0"/>
        <v/>
      </c>
      <c r="W80" s="22" t="str">
        <f t="shared" si="1"/>
        <v/>
      </c>
      <c r="X80" s="23"/>
      <c r="Y80" s="21" t="str">
        <f t="shared" si="2"/>
        <v/>
      </c>
      <c r="Z80" s="22" t="str">
        <f t="shared" si="3"/>
        <v/>
      </c>
      <c r="AA80" s="23"/>
      <c r="AB80" s="21" t="str">
        <f t="shared" si="4"/>
        <v/>
      </c>
      <c r="AC80" s="22" t="str">
        <f t="shared" si="5"/>
        <v/>
      </c>
      <c r="AD80" s="23"/>
      <c r="AE80" s="255"/>
      <c r="BL80" s="53"/>
      <c r="BM80" s="53"/>
      <c r="BN80" s="53"/>
      <c r="BO80" s="53"/>
      <c r="BP80" s="53"/>
      <c r="BQ80" s="53"/>
      <c r="BR80" s="53"/>
      <c r="BS80" s="53"/>
      <c r="BT80" s="53"/>
      <c r="BU80" s="53"/>
      <c r="BV80" s="53"/>
      <c r="BW80" s="53"/>
      <c r="BX80" s="53"/>
      <c r="BY80" s="53"/>
      <c r="BZ80" s="53"/>
    </row>
    <row r="81" spans="3:78" s="253" customFormat="1" ht="21" customHeight="1">
      <c r="C81" s="192"/>
      <c r="D81" s="419"/>
      <c r="E81" s="256">
        <v>21</v>
      </c>
      <c r="F81" s="220"/>
      <c r="G81" s="220"/>
      <c r="H81" s="220" t="s">
        <v>0</v>
      </c>
      <c r="I81" s="220" t="s">
        <v>64</v>
      </c>
      <c r="J81" s="220" t="s">
        <v>86</v>
      </c>
      <c r="K81" s="220" t="s">
        <v>65</v>
      </c>
      <c r="L81" s="220" t="s">
        <v>0</v>
      </c>
      <c r="M81" s="220" t="s">
        <v>333</v>
      </c>
      <c r="N81" s="47" t="s">
        <v>333</v>
      </c>
      <c r="O81" s="47" t="s">
        <v>0</v>
      </c>
      <c r="P81" s="47" t="s">
        <v>378</v>
      </c>
      <c r="Q81" s="47"/>
      <c r="R81" s="47"/>
      <c r="S81" s="47"/>
      <c r="T81" s="47"/>
      <c r="U81" s="47"/>
      <c r="V81" s="97" t="str">
        <f t="shared" si="0"/>
        <v/>
      </c>
      <c r="W81" s="22" t="str">
        <f t="shared" si="1"/>
        <v/>
      </c>
      <c r="X81" s="23"/>
      <c r="Y81" s="21" t="str">
        <f t="shared" si="2"/>
        <v/>
      </c>
      <c r="Z81" s="22" t="str">
        <f t="shared" si="3"/>
        <v/>
      </c>
      <c r="AA81" s="23"/>
      <c r="AB81" s="21" t="str">
        <f t="shared" si="4"/>
        <v/>
      </c>
      <c r="AC81" s="22" t="str">
        <f t="shared" si="5"/>
        <v/>
      </c>
      <c r="AD81" s="23"/>
      <c r="AE81" s="255"/>
      <c r="BL81" s="53"/>
      <c r="BM81" s="53"/>
      <c r="BN81" s="53"/>
      <c r="BO81" s="53"/>
      <c r="BP81" s="53"/>
      <c r="BQ81" s="53"/>
      <c r="BR81" s="53"/>
      <c r="BS81" s="53"/>
      <c r="BT81" s="53"/>
      <c r="BU81" s="53"/>
      <c r="BV81" s="53"/>
      <c r="BW81" s="53"/>
      <c r="BX81" s="53"/>
      <c r="BY81" s="53"/>
      <c r="BZ81" s="53"/>
    </row>
    <row r="82" spans="3:78" s="253" customFormat="1" ht="21" customHeight="1">
      <c r="C82" s="192"/>
      <c r="D82" s="419"/>
      <c r="E82" s="256">
        <v>22</v>
      </c>
      <c r="F82" s="220"/>
      <c r="G82" s="220"/>
      <c r="H82" s="220" t="s">
        <v>0</v>
      </c>
      <c r="I82" s="220" t="s">
        <v>64</v>
      </c>
      <c r="J82" s="220" t="s">
        <v>87</v>
      </c>
      <c r="K82" s="220" t="s">
        <v>65</v>
      </c>
      <c r="L82" s="220" t="s">
        <v>0</v>
      </c>
      <c r="M82" s="220" t="s">
        <v>333</v>
      </c>
      <c r="N82" s="47" t="s">
        <v>333</v>
      </c>
      <c r="O82" s="47" t="s">
        <v>0</v>
      </c>
      <c r="P82" s="47" t="s">
        <v>378</v>
      </c>
      <c r="Q82" s="47"/>
      <c r="R82" s="47"/>
      <c r="S82" s="47"/>
      <c r="T82" s="47"/>
      <c r="U82" s="47"/>
      <c r="V82" s="97" t="str">
        <f t="shared" si="0"/>
        <v/>
      </c>
      <c r="W82" s="22" t="str">
        <f t="shared" si="1"/>
        <v/>
      </c>
      <c r="X82" s="23"/>
      <c r="Y82" s="21" t="str">
        <f t="shared" si="2"/>
        <v/>
      </c>
      <c r="Z82" s="22" t="str">
        <f t="shared" si="3"/>
        <v/>
      </c>
      <c r="AA82" s="23"/>
      <c r="AB82" s="21" t="str">
        <f t="shared" si="4"/>
        <v/>
      </c>
      <c r="AC82" s="22" t="str">
        <f t="shared" si="5"/>
        <v/>
      </c>
      <c r="AD82" s="23"/>
      <c r="AE82" s="255"/>
      <c r="BL82" s="53"/>
      <c r="BM82" s="53"/>
      <c r="BN82" s="53"/>
      <c r="BO82" s="53"/>
      <c r="BP82" s="53"/>
      <c r="BQ82" s="53"/>
      <c r="BR82" s="53"/>
      <c r="BS82" s="53"/>
      <c r="BT82" s="53"/>
      <c r="BU82" s="53"/>
      <c r="BV82" s="53"/>
      <c r="BW82" s="53"/>
      <c r="BX82" s="53"/>
      <c r="BY82" s="53"/>
      <c r="BZ82" s="53"/>
    </row>
    <row r="83" spans="3:78" s="253" customFormat="1" ht="21" customHeight="1">
      <c r="C83" s="192"/>
      <c r="D83" s="419"/>
      <c r="E83" s="256">
        <v>23</v>
      </c>
      <c r="F83" s="220"/>
      <c r="G83" s="220"/>
      <c r="H83" s="220" t="s">
        <v>0</v>
      </c>
      <c r="I83" s="220" t="s">
        <v>64</v>
      </c>
      <c r="J83" s="220" t="s">
        <v>88</v>
      </c>
      <c r="K83" s="220" t="s">
        <v>65</v>
      </c>
      <c r="L83" s="220" t="s">
        <v>0</v>
      </c>
      <c r="M83" s="220" t="s">
        <v>333</v>
      </c>
      <c r="N83" s="47" t="s">
        <v>333</v>
      </c>
      <c r="O83" s="47" t="s">
        <v>0</v>
      </c>
      <c r="P83" s="47" t="s">
        <v>378</v>
      </c>
      <c r="Q83" s="47"/>
      <c r="R83" s="47"/>
      <c r="S83" s="47"/>
      <c r="T83" s="47"/>
      <c r="U83" s="47"/>
      <c r="V83" s="97" t="str">
        <f t="shared" si="0"/>
        <v/>
      </c>
      <c r="W83" s="22" t="str">
        <f t="shared" si="1"/>
        <v/>
      </c>
      <c r="X83" s="23"/>
      <c r="Y83" s="21" t="str">
        <f t="shared" si="2"/>
        <v/>
      </c>
      <c r="Z83" s="22" t="str">
        <f t="shared" si="3"/>
        <v/>
      </c>
      <c r="AA83" s="23"/>
      <c r="AB83" s="21" t="str">
        <f t="shared" si="4"/>
        <v/>
      </c>
      <c r="AC83" s="22" t="str">
        <f t="shared" si="5"/>
        <v/>
      </c>
      <c r="AD83" s="23"/>
      <c r="AE83" s="255"/>
      <c r="BL83" s="53"/>
      <c r="BM83" s="53"/>
      <c r="BN83" s="53"/>
      <c r="BO83" s="53"/>
      <c r="BP83" s="53"/>
      <c r="BQ83" s="53"/>
      <c r="BR83" s="53"/>
      <c r="BS83" s="53"/>
      <c r="BT83" s="53"/>
      <c r="BU83" s="53"/>
      <c r="BV83" s="53"/>
      <c r="BW83" s="53"/>
      <c r="BX83" s="53"/>
      <c r="BY83" s="53"/>
      <c r="BZ83" s="53"/>
    </row>
    <row r="84" spans="3:78" s="253" customFormat="1" ht="21" customHeight="1">
      <c r="C84" s="192"/>
      <c r="D84" s="419"/>
      <c r="E84" s="256">
        <v>24</v>
      </c>
      <c r="F84" s="220"/>
      <c r="G84" s="220"/>
      <c r="H84" s="220" t="s">
        <v>0</v>
      </c>
      <c r="I84" s="220" t="s">
        <v>64</v>
      </c>
      <c r="J84" s="220" t="s">
        <v>89</v>
      </c>
      <c r="K84" s="220" t="s">
        <v>65</v>
      </c>
      <c r="L84" s="220" t="s">
        <v>0</v>
      </c>
      <c r="M84" s="220" t="s">
        <v>333</v>
      </c>
      <c r="N84" s="47" t="s">
        <v>333</v>
      </c>
      <c r="O84" s="47" t="s">
        <v>0</v>
      </c>
      <c r="P84" s="47" t="s">
        <v>378</v>
      </c>
      <c r="Q84" s="47"/>
      <c r="R84" s="47"/>
      <c r="S84" s="47"/>
      <c r="T84" s="47"/>
      <c r="U84" s="47"/>
      <c r="V84" s="97" t="str">
        <f t="shared" si="0"/>
        <v/>
      </c>
      <c r="W84" s="22" t="str">
        <f t="shared" si="1"/>
        <v/>
      </c>
      <c r="X84" s="23"/>
      <c r="Y84" s="21" t="str">
        <f t="shared" si="2"/>
        <v/>
      </c>
      <c r="Z84" s="22" t="str">
        <f t="shared" si="3"/>
        <v/>
      </c>
      <c r="AA84" s="23"/>
      <c r="AB84" s="21" t="str">
        <f t="shared" si="4"/>
        <v/>
      </c>
      <c r="AC84" s="22" t="str">
        <f t="shared" si="5"/>
        <v/>
      </c>
      <c r="AD84" s="23"/>
      <c r="AE84" s="255"/>
      <c r="BL84" s="53"/>
      <c r="BM84" s="53"/>
      <c r="BN84" s="53"/>
      <c r="BO84" s="53"/>
      <c r="BP84" s="53"/>
      <c r="BQ84" s="53"/>
      <c r="BR84" s="53"/>
      <c r="BS84" s="53"/>
      <c r="BT84" s="53"/>
      <c r="BU84" s="53"/>
      <c r="BV84" s="53"/>
      <c r="BW84" s="53"/>
      <c r="BX84" s="53"/>
      <c r="BY84" s="53"/>
      <c r="BZ84" s="53"/>
    </row>
    <row r="85" spans="3:78" s="253" customFormat="1" ht="21" customHeight="1">
      <c r="C85" s="192"/>
      <c r="D85" s="419"/>
      <c r="E85" s="256">
        <v>25</v>
      </c>
      <c r="F85" s="220"/>
      <c r="G85" s="220"/>
      <c r="H85" s="220" t="s">
        <v>0</v>
      </c>
      <c r="I85" s="220" t="s">
        <v>64</v>
      </c>
      <c r="J85" s="220" t="s">
        <v>90</v>
      </c>
      <c r="K85" s="220" t="s">
        <v>65</v>
      </c>
      <c r="L85" s="220" t="s">
        <v>0</v>
      </c>
      <c r="M85" s="220" t="s">
        <v>333</v>
      </c>
      <c r="N85" s="47" t="s">
        <v>333</v>
      </c>
      <c r="O85" s="47" t="s">
        <v>0</v>
      </c>
      <c r="P85" s="47" t="s">
        <v>378</v>
      </c>
      <c r="Q85" s="47"/>
      <c r="R85" s="47"/>
      <c r="S85" s="47"/>
      <c r="T85" s="47"/>
      <c r="U85" s="47"/>
      <c r="V85" s="97" t="str">
        <f t="shared" si="0"/>
        <v/>
      </c>
      <c r="W85" s="22" t="str">
        <f t="shared" si="1"/>
        <v/>
      </c>
      <c r="X85" s="23"/>
      <c r="Y85" s="21" t="str">
        <f t="shared" si="2"/>
        <v/>
      </c>
      <c r="Z85" s="22" t="str">
        <f t="shared" si="3"/>
        <v/>
      </c>
      <c r="AA85" s="23"/>
      <c r="AB85" s="21" t="str">
        <f t="shared" si="4"/>
        <v/>
      </c>
      <c r="AC85" s="22" t="str">
        <f t="shared" si="5"/>
        <v/>
      </c>
      <c r="AD85" s="23"/>
      <c r="AE85" s="255"/>
      <c r="BL85" s="53"/>
      <c r="BM85" s="53"/>
      <c r="BN85" s="53"/>
      <c r="BO85" s="53"/>
      <c r="BP85" s="53"/>
      <c r="BQ85" s="53"/>
      <c r="BR85" s="53"/>
      <c r="BS85" s="53"/>
      <c r="BT85" s="53"/>
      <c r="BU85" s="53"/>
      <c r="BV85" s="53"/>
      <c r="BW85" s="53"/>
      <c r="BX85" s="53"/>
      <c r="BY85" s="53"/>
      <c r="BZ85" s="53"/>
    </row>
    <row r="86" spans="3:78" s="253" customFormat="1" ht="21" customHeight="1">
      <c r="C86" s="192"/>
      <c r="D86" s="419"/>
      <c r="E86" s="256">
        <v>26</v>
      </c>
      <c r="F86" s="220"/>
      <c r="G86" s="220"/>
      <c r="H86" s="220" t="s">
        <v>0</v>
      </c>
      <c r="I86" s="220" t="s">
        <v>64</v>
      </c>
      <c r="J86" s="220" t="s">
        <v>91</v>
      </c>
      <c r="K86" s="220" t="s">
        <v>65</v>
      </c>
      <c r="L86" s="220" t="s">
        <v>0</v>
      </c>
      <c r="M86" s="220" t="s">
        <v>333</v>
      </c>
      <c r="N86" s="47" t="s">
        <v>333</v>
      </c>
      <c r="O86" s="47" t="s">
        <v>0</v>
      </c>
      <c r="P86" s="47" t="s">
        <v>378</v>
      </c>
      <c r="Q86" s="47"/>
      <c r="R86" s="47"/>
      <c r="S86" s="47"/>
      <c r="T86" s="47"/>
      <c r="U86" s="47"/>
      <c r="V86" s="97" t="str">
        <f t="shared" si="0"/>
        <v/>
      </c>
      <c r="W86" s="22" t="str">
        <f t="shared" si="1"/>
        <v/>
      </c>
      <c r="X86" s="23"/>
      <c r="Y86" s="21" t="str">
        <f t="shared" si="2"/>
        <v/>
      </c>
      <c r="Z86" s="22" t="str">
        <f t="shared" si="3"/>
        <v/>
      </c>
      <c r="AA86" s="23"/>
      <c r="AB86" s="21" t="str">
        <f t="shared" si="4"/>
        <v/>
      </c>
      <c r="AC86" s="22" t="str">
        <f t="shared" si="5"/>
        <v/>
      </c>
      <c r="AD86" s="23"/>
      <c r="AE86" s="255"/>
      <c r="BL86" s="53"/>
      <c r="BM86" s="53"/>
      <c r="BN86" s="53"/>
      <c r="BO86" s="53"/>
      <c r="BP86" s="53"/>
      <c r="BQ86" s="53"/>
      <c r="BR86" s="53"/>
      <c r="BS86" s="53"/>
      <c r="BT86" s="53"/>
      <c r="BU86" s="53"/>
      <c r="BV86" s="53"/>
      <c r="BW86" s="53"/>
      <c r="BX86" s="53"/>
      <c r="BY86" s="53"/>
      <c r="BZ86" s="53"/>
    </row>
    <row r="87" spans="3:78" s="253" customFormat="1" ht="21" customHeight="1">
      <c r="C87" s="192"/>
      <c r="D87" s="419"/>
      <c r="E87" s="256">
        <v>27</v>
      </c>
      <c r="F87" s="220"/>
      <c r="G87" s="220"/>
      <c r="H87" s="220" t="s">
        <v>0</v>
      </c>
      <c r="I87" s="220" t="s">
        <v>64</v>
      </c>
      <c r="J87" s="220" t="s">
        <v>92</v>
      </c>
      <c r="K87" s="220" t="s">
        <v>65</v>
      </c>
      <c r="L87" s="220" t="s">
        <v>0</v>
      </c>
      <c r="M87" s="220" t="s">
        <v>333</v>
      </c>
      <c r="N87" s="47" t="s">
        <v>333</v>
      </c>
      <c r="O87" s="47" t="s">
        <v>0</v>
      </c>
      <c r="P87" s="47" t="s">
        <v>378</v>
      </c>
      <c r="Q87" s="47"/>
      <c r="R87" s="47"/>
      <c r="S87" s="47"/>
      <c r="T87" s="47"/>
      <c r="U87" s="47"/>
      <c r="V87" s="97" t="str">
        <f t="shared" si="0"/>
        <v/>
      </c>
      <c r="W87" s="22" t="str">
        <f t="shared" si="1"/>
        <v/>
      </c>
      <c r="X87" s="23"/>
      <c r="Y87" s="21" t="str">
        <f t="shared" si="2"/>
        <v/>
      </c>
      <c r="Z87" s="22" t="str">
        <f t="shared" si="3"/>
        <v/>
      </c>
      <c r="AA87" s="23"/>
      <c r="AB87" s="21" t="str">
        <f t="shared" si="4"/>
        <v/>
      </c>
      <c r="AC87" s="22" t="str">
        <f t="shared" si="5"/>
        <v/>
      </c>
      <c r="AD87" s="23"/>
      <c r="AE87" s="255"/>
      <c r="BL87" s="53"/>
      <c r="BM87" s="53"/>
      <c r="BN87" s="53"/>
      <c r="BO87" s="53"/>
      <c r="BP87" s="53"/>
      <c r="BQ87" s="53"/>
      <c r="BR87" s="53"/>
      <c r="BS87" s="53"/>
      <c r="BT87" s="53"/>
      <c r="BU87" s="53"/>
      <c r="BV87" s="53"/>
      <c r="BW87" s="53"/>
      <c r="BX87" s="53"/>
      <c r="BY87" s="53"/>
      <c r="BZ87" s="53"/>
    </row>
    <row r="88" spans="3:78" s="253" customFormat="1" ht="21" customHeight="1">
      <c r="C88" s="192"/>
      <c r="D88" s="419"/>
      <c r="E88" s="256">
        <v>28</v>
      </c>
      <c r="F88" s="220"/>
      <c r="G88" s="220"/>
      <c r="H88" s="220" t="s">
        <v>0</v>
      </c>
      <c r="I88" s="220" t="s">
        <v>64</v>
      </c>
      <c r="J88" s="220" t="s">
        <v>93</v>
      </c>
      <c r="K88" s="220" t="s">
        <v>65</v>
      </c>
      <c r="L88" s="220" t="s">
        <v>0</v>
      </c>
      <c r="M88" s="220" t="s">
        <v>333</v>
      </c>
      <c r="N88" s="47" t="s">
        <v>333</v>
      </c>
      <c r="O88" s="47" t="s">
        <v>0</v>
      </c>
      <c r="P88" s="47" t="s">
        <v>378</v>
      </c>
      <c r="Q88" s="47"/>
      <c r="R88" s="47"/>
      <c r="S88" s="47"/>
      <c r="T88" s="47"/>
      <c r="U88" s="47"/>
      <c r="V88" s="97" t="str">
        <f t="shared" si="0"/>
        <v/>
      </c>
      <c r="W88" s="22" t="str">
        <f t="shared" si="1"/>
        <v/>
      </c>
      <c r="X88" s="23"/>
      <c r="Y88" s="21" t="str">
        <f t="shared" si="2"/>
        <v/>
      </c>
      <c r="Z88" s="22" t="str">
        <f t="shared" si="3"/>
        <v/>
      </c>
      <c r="AA88" s="23"/>
      <c r="AB88" s="21" t="str">
        <f t="shared" si="4"/>
        <v/>
      </c>
      <c r="AC88" s="22" t="str">
        <f t="shared" si="5"/>
        <v/>
      </c>
      <c r="AD88" s="23"/>
      <c r="AE88" s="255"/>
      <c r="BL88" s="53"/>
      <c r="BM88" s="53"/>
      <c r="BN88" s="53"/>
      <c r="BO88" s="53"/>
      <c r="BP88" s="53"/>
      <c r="BQ88" s="53"/>
      <c r="BR88" s="53"/>
      <c r="BS88" s="53"/>
      <c r="BT88" s="53"/>
      <c r="BU88" s="53"/>
      <c r="BV88" s="53"/>
      <c r="BW88" s="53"/>
      <c r="BX88" s="53"/>
      <c r="BY88" s="53"/>
      <c r="BZ88" s="53"/>
    </row>
    <row r="89" spans="3:78" s="253" customFormat="1" ht="21" customHeight="1">
      <c r="C89" s="192"/>
      <c r="D89" s="419"/>
      <c r="E89" s="256">
        <v>29</v>
      </c>
      <c r="F89" s="220"/>
      <c r="G89" s="220"/>
      <c r="H89" s="220" t="s">
        <v>0</v>
      </c>
      <c r="I89" s="220" t="s">
        <v>64</v>
      </c>
      <c r="J89" s="220" t="s">
        <v>94</v>
      </c>
      <c r="K89" s="220" t="s">
        <v>65</v>
      </c>
      <c r="L89" s="220" t="s">
        <v>0</v>
      </c>
      <c r="M89" s="220" t="s">
        <v>333</v>
      </c>
      <c r="N89" s="47" t="s">
        <v>333</v>
      </c>
      <c r="O89" s="47" t="s">
        <v>0</v>
      </c>
      <c r="P89" s="47" t="s">
        <v>378</v>
      </c>
      <c r="Q89" s="47"/>
      <c r="R89" s="47"/>
      <c r="S89" s="47"/>
      <c r="T89" s="47"/>
      <c r="U89" s="47"/>
      <c r="V89" s="97" t="str">
        <f t="shared" si="0"/>
        <v/>
      </c>
      <c r="W89" s="22" t="str">
        <f t="shared" si="1"/>
        <v/>
      </c>
      <c r="X89" s="23"/>
      <c r="Y89" s="21" t="str">
        <f t="shared" si="2"/>
        <v/>
      </c>
      <c r="Z89" s="22" t="str">
        <f t="shared" si="3"/>
        <v/>
      </c>
      <c r="AA89" s="23"/>
      <c r="AB89" s="21" t="str">
        <f t="shared" si="4"/>
        <v/>
      </c>
      <c r="AC89" s="22" t="str">
        <f t="shared" si="5"/>
        <v/>
      </c>
      <c r="AD89" s="23"/>
      <c r="AE89" s="255"/>
      <c r="BL89" s="53"/>
      <c r="BM89" s="53"/>
      <c r="BN89" s="53"/>
      <c r="BO89" s="53"/>
      <c r="BP89" s="53"/>
      <c r="BQ89" s="53"/>
      <c r="BR89" s="53"/>
      <c r="BS89" s="53"/>
      <c r="BT89" s="53"/>
      <c r="BU89" s="53"/>
      <c r="BV89" s="53"/>
      <c r="BW89" s="53"/>
      <c r="BX89" s="53"/>
      <c r="BY89" s="53"/>
      <c r="BZ89" s="53"/>
    </row>
    <row r="90" spans="3:78" s="253" customFormat="1" ht="21" customHeight="1">
      <c r="C90" s="192"/>
      <c r="D90" s="419"/>
      <c r="E90" s="256">
        <v>30</v>
      </c>
      <c r="F90" s="220"/>
      <c r="G90" s="220"/>
      <c r="H90" s="220" t="s">
        <v>0</v>
      </c>
      <c r="I90" s="220" t="s">
        <v>64</v>
      </c>
      <c r="J90" s="220" t="s">
        <v>95</v>
      </c>
      <c r="K90" s="220" t="s">
        <v>65</v>
      </c>
      <c r="L90" s="220" t="s">
        <v>0</v>
      </c>
      <c r="M90" s="220" t="s">
        <v>333</v>
      </c>
      <c r="N90" s="47" t="s">
        <v>333</v>
      </c>
      <c r="O90" s="47" t="s">
        <v>0</v>
      </c>
      <c r="P90" s="47" t="s">
        <v>378</v>
      </c>
      <c r="Q90" s="47"/>
      <c r="R90" s="47"/>
      <c r="S90" s="47"/>
      <c r="T90" s="47"/>
      <c r="U90" s="47"/>
      <c r="V90" s="97" t="str">
        <f t="shared" si="0"/>
        <v/>
      </c>
      <c r="W90" s="22" t="str">
        <f t="shared" si="1"/>
        <v/>
      </c>
      <c r="X90" s="23"/>
      <c r="Y90" s="21" t="str">
        <f t="shared" si="2"/>
        <v/>
      </c>
      <c r="Z90" s="22" t="str">
        <f t="shared" si="3"/>
        <v/>
      </c>
      <c r="AA90" s="23"/>
      <c r="AB90" s="21" t="str">
        <f t="shared" si="4"/>
        <v/>
      </c>
      <c r="AC90" s="22" t="str">
        <f t="shared" si="5"/>
        <v/>
      </c>
      <c r="AD90" s="23"/>
      <c r="AE90" s="255"/>
      <c r="BL90" s="53"/>
      <c r="BM90" s="53"/>
      <c r="BN90" s="53"/>
      <c r="BO90" s="53"/>
      <c r="BP90" s="53"/>
      <c r="BQ90" s="53"/>
      <c r="BR90" s="53"/>
      <c r="BS90" s="53"/>
      <c r="BT90" s="53"/>
      <c r="BU90" s="53"/>
      <c r="BV90" s="53"/>
      <c r="BW90" s="53"/>
      <c r="BX90" s="53"/>
      <c r="BY90" s="53"/>
      <c r="BZ90" s="53"/>
    </row>
    <row r="91" spans="3:78" s="253" customFormat="1" ht="21" customHeight="1">
      <c r="C91" s="192"/>
      <c r="D91" s="419"/>
      <c r="E91" s="256">
        <v>31</v>
      </c>
      <c r="F91" s="220"/>
      <c r="G91" s="220"/>
      <c r="H91" s="220" t="s">
        <v>0</v>
      </c>
      <c r="I91" s="220" t="s">
        <v>64</v>
      </c>
      <c r="J91" s="220" t="s">
        <v>96</v>
      </c>
      <c r="K91" s="220" t="s">
        <v>65</v>
      </c>
      <c r="L91" s="220" t="s">
        <v>0</v>
      </c>
      <c r="M91" s="220" t="s">
        <v>333</v>
      </c>
      <c r="N91" s="47" t="s">
        <v>333</v>
      </c>
      <c r="O91" s="47" t="s">
        <v>0</v>
      </c>
      <c r="P91" s="47" t="s">
        <v>378</v>
      </c>
      <c r="Q91" s="47"/>
      <c r="R91" s="47"/>
      <c r="S91" s="47"/>
      <c r="T91" s="47"/>
      <c r="U91" s="47"/>
      <c r="V91" s="97" t="str">
        <f t="shared" si="0"/>
        <v/>
      </c>
      <c r="W91" s="22" t="str">
        <f t="shared" si="1"/>
        <v/>
      </c>
      <c r="X91" s="23"/>
      <c r="Y91" s="21" t="str">
        <f t="shared" si="2"/>
        <v/>
      </c>
      <c r="Z91" s="22" t="str">
        <f t="shared" si="3"/>
        <v/>
      </c>
      <c r="AA91" s="23"/>
      <c r="AB91" s="21" t="str">
        <f t="shared" si="4"/>
        <v/>
      </c>
      <c r="AC91" s="22" t="str">
        <f t="shared" si="5"/>
        <v/>
      </c>
      <c r="AD91" s="23"/>
      <c r="AE91" s="255"/>
      <c r="BL91" s="53"/>
      <c r="BM91" s="53"/>
      <c r="BN91" s="53"/>
      <c r="BO91" s="53"/>
      <c r="BP91" s="53"/>
      <c r="BQ91" s="53"/>
      <c r="BR91" s="53"/>
      <c r="BS91" s="53"/>
      <c r="BT91" s="53"/>
      <c r="BU91" s="53"/>
      <c r="BV91" s="53"/>
      <c r="BW91" s="53"/>
      <c r="BX91" s="53"/>
      <c r="BY91" s="53"/>
      <c r="BZ91" s="53"/>
    </row>
    <row r="92" spans="3:78" s="253" customFormat="1" ht="21" customHeight="1">
      <c r="C92" s="192"/>
      <c r="D92" s="419"/>
      <c r="E92" s="256">
        <v>32</v>
      </c>
      <c r="F92" s="220"/>
      <c r="G92" s="220"/>
      <c r="H92" s="220" t="s">
        <v>0</v>
      </c>
      <c r="I92" s="220" t="s">
        <v>64</v>
      </c>
      <c r="J92" s="220" t="s">
        <v>97</v>
      </c>
      <c r="K92" s="220" t="s">
        <v>65</v>
      </c>
      <c r="L92" s="220" t="s">
        <v>0</v>
      </c>
      <c r="M92" s="220" t="s">
        <v>333</v>
      </c>
      <c r="N92" s="47" t="s">
        <v>333</v>
      </c>
      <c r="O92" s="47" t="s">
        <v>0</v>
      </c>
      <c r="P92" s="47" t="s">
        <v>378</v>
      </c>
      <c r="Q92" s="47"/>
      <c r="R92" s="47"/>
      <c r="S92" s="47"/>
      <c r="T92" s="47"/>
      <c r="U92" s="47"/>
      <c r="V92" s="97" t="str">
        <f t="shared" si="0"/>
        <v/>
      </c>
      <c r="W92" s="22" t="str">
        <f t="shared" si="1"/>
        <v/>
      </c>
      <c r="X92" s="23"/>
      <c r="Y92" s="21" t="str">
        <f t="shared" si="2"/>
        <v/>
      </c>
      <c r="Z92" s="22" t="str">
        <f t="shared" si="3"/>
        <v/>
      </c>
      <c r="AA92" s="23"/>
      <c r="AB92" s="21" t="str">
        <f t="shared" si="4"/>
        <v/>
      </c>
      <c r="AC92" s="22" t="str">
        <f t="shared" si="5"/>
        <v/>
      </c>
      <c r="AD92" s="23"/>
      <c r="AE92" s="255"/>
      <c r="BL92" s="53"/>
      <c r="BM92" s="53"/>
      <c r="BN92" s="53"/>
      <c r="BO92" s="53"/>
      <c r="BP92" s="53"/>
      <c r="BQ92" s="53"/>
      <c r="BR92" s="53"/>
      <c r="BS92" s="53"/>
      <c r="BT92" s="53"/>
      <c r="BU92" s="53"/>
      <c r="BV92" s="53"/>
      <c r="BW92" s="53"/>
      <c r="BX92" s="53"/>
      <c r="BY92" s="53"/>
      <c r="BZ92" s="53"/>
    </row>
    <row r="93" spans="3:78" s="253" customFormat="1" ht="21" customHeight="1">
      <c r="C93" s="192"/>
      <c r="D93" s="419"/>
      <c r="E93" s="256">
        <v>33</v>
      </c>
      <c r="F93" s="220"/>
      <c r="G93" s="220"/>
      <c r="H93" s="220" t="s">
        <v>0</v>
      </c>
      <c r="I93" s="220" t="s">
        <v>64</v>
      </c>
      <c r="J93" s="220" t="s">
        <v>98</v>
      </c>
      <c r="K93" s="220" t="s">
        <v>65</v>
      </c>
      <c r="L93" s="220" t="s">
        <v>0</v>
      </c>
      <c r="M93" s="220" t="s">
        <v>333</v>
      </c>
      <c r="N93" s="47" t="s">
        <v>333</v>
      </c>
      <c r="O93" s="47" t="s">
        <v>0</v>
      </c>
      <c r="P93" s="47" t="s">
        <v>378</v>
      </c>
      <c r="Q93" s="47"/>
      <c r="R93" s="47"/>
      <c r="S93" s="47"/>
      <c r="T93" s="47"/>
      <c r="U93" s="47"/>
      <c r="V93" s="97" t="str">
        <f t="shared" si="0"/>
        <v/>
      </c>
      <c r="W93" s="22" t="str">
        <f t="shared" si="1"/>
        <v/>
      </c>
      <c r="X93" s="23"/>
      <c r="Y93" s="21" t="str">
        <f t="shared" si="2"/>
        <v/>
      </c>
      <c r="Z93" s="22" t="str">
        <f t="shared" si="3"/>
        <v/>
      </c>
      <c r="AA93" s="23"/>
      <c r="AB93" s="21" t="str">
        <f t="shared" si="4"/>
        <v/>
      </c>
      <c r="AC93" s="22" t="str">
        <f t="shared" si="5"/>
        <v/>
      </c>
      <c r="AD93" s="23"/>
      <c r="AE93" s="255"/>
      <c r="BL93" s="53"/>
      <c r="BM93" s="53"/>
      <c r="BN93" s="53"/>
      <c r="BO93" s="53"/>
      <c r="BP93" s="53"/>
      <c r="BQ93" s="53"/>
      <c r="BR93" s="53"/>
      <c r="BS93" s="53"/>
      <c r="BT93" s="53"/>
      <c r="BU93" s="53"/>
      <c r="BV93" s="53"/>
      <c r="BW93" s="53"/>
      <c r="BX93" s="53"/>
      <c r="BY93" s="53"/>
      <c r="BZ93" s="53"/>
    </row>
    <row r="94" spans="3:78" s="253" customFormat="1" ht="21" customHeight="1">
      <c r="C94" s="192"/>
      <c r="D94" s="419"/>
      <c r="E94" s="256">
        <v>34</v>
      </c>
      <c r="F94" s="220"/>
      <c r="G94" s="220"/>
      <c r="H94" s="220" t="s">
        <v>0</v>
      </c>
      <c r="I94" s="220" t="s">
        <v>64</v>
      </c>
      <c r="J94" s="220" t="s">
        <v>99</v>
      </c>
      <c r="K94" s="220" t="s">
        <v>65</v>
      </c>
      <c r="L94" s="220" t="s">
        <v>0</v>
      </c>
      <c r="M94" s="220" t="s">
        <v>333</v>
      </c>
      <c r="N94" s="47" t="s">
        <v>333</v>
      </c>
      <c r="O94" s="47" t="s">
        <v>0</v>
      </c>
      <c r="P94" s="47" t="s">
        <v>378</v>
      </c>
      <c r="Q94" s="47"/>
      <c r="R94" s="47"/>
      <c r="S94" s="47"/>
      <c r="T94" s="47"/>
      <c r="U94" s="47"/>
      <c r="V94" s="97" t="str">
        <f t="shared" si="0"/>
        <v/>
      </c>
      <c r="W94" s="22" t="str">
        <f t="shared" si="1"/>
        <v/>
      </c>
      <c r="X94" s="23"/>
      <c r="Y94" s="21" t="str">
        <f t="shared" si="2"/>
        <v/>
      </c>
      <c r="Z94" s="22" t="str">
        <f t="shared" si="3"/>
        <v/>
      </c>
      <c r="AA94" s="23"/>
      <c r="AB94" s="21" t="str">
        <f t="shared" si="4"/>
        <v/>
      </c>
      <c r="AC94" s="22" t="str">
        <f t="shared" si="5"/>
        <v/>
      </c>
      <c r="AD94" s="23"/>
      <c r="AE94" s="255"/>
      <c r="BL94" s="53"/>
      <c r="BM94" s="53"/>
      <c r="BN94" s="53"/>
      <c r="BO94" s="53"/>
      <c r="BP94" s="53"/>
      <c r="BQ94" s="53"/>
      <c r="BR94" s="53"/>
      <c r="BS94" s="53"/>
      <c r="BT94" s="53"/>
      <c r="BU94" s="53"/>
      <c r="BV94" s="53"/>
      <c r="BW94" s="53"/>
      <c r="BX94" s="53"/>
      <c r="BY94" s="53"/>
      <c r="BZ94" s="53"/>
    </row>
    <row r="95" spans="3:78" s="253" customFormat="1" ht="21" customHeight="1">
      <c r="C95" s="192"/>
      <c r="D95" s="419"/>
      <c r="E95" s="256" t="s">
        <v>4</v>
      </c>
      <c r="F95" s="220"/>
      <c r="G95" s="220"/>
      <c r="H95" s="220" t="s">
        <v>0</v>
      </c>
      <c r="I95" s="220" t="s">
        <v>64</v>
      </c>
      <c r="J95" s="220" t="s">
        <v>100</v>
      </c>
      <c r="K95" s="220" t="s">
        <v>65</v>
      </c>
      <c r="L95" s="220" t="s">
        <v>0</v>
      </c>
      <c r="M95" s="220" t="s">
        <v>333</v>
      </c>
      <c r="N95" s="47" t="s">
        <v>333</v>
      </c>
      <c r="O95" s="47" t="s">
        <v>0</v>
      </c>
      <c r="P95" s="47" t="s">
        <v>378</v>
      </c>
      <c r="Q95" s="47"/>
      <c r="R95" s="47"/>
      <c r="S95" s="47"/>
      <c r="T95" s="47"/>
      <c r="U95" s="47"/>
      <c r="V95" s="97" t="str">
        <f t="shared" si="0"/>
        <v/>
      </c>
      <c r="W95" s="22" t="str">
        <f t="shared" si="1"/>
        <v/>
      </c>
      <c r="X95" s="23"/>
      <c r="Y95" s="21" t="str">
        <f t="shared" si="2"/>
        <v/>
      </c>
      <c r="Z95" s="22" t="str">
        <f t="shared" si="3"/>
        <v/>
      </c>
      <c r="AA95" s="23"/>
      <c r="AB95" s="21" t="str">
        <f t="shared" si="4"/>
        <v/>
      </c>
      <c r="AC95" s="22" t="str">
        <f t="shared" si="5"/>
        <v/>
      </c>
      <c r="AD95" s="23"/>
      <c r="AE95" s="255"/>
      <c r="BL95" s="53"/>
      <c r="BM95" s="53"/>
      <c r="BN95" s="53"/>
      <c r="BO95" s="53"/>
      <c r="BP95" s="53"/>
      <c r="BQ95" s="53"/>
      <c r="BR95" s="53"/>
      <c r="BS95" s="53"/>
      <c r="BT95" s="53"/>
      <c r="BU95" s="53"/>
      <c r="BV95" s="53"/>
      <c r="BW95" s="53"/>
      <c r="BX95" s="53"/>
      <c r="BY95" s="53"/>
      <c r="BZ95" s="53"/>
    </row>
    <row r="96" spans="3:78" s="253" customFormat="1" ht="21" customHeight="1">
      <c r="C96" s="192"/>
      <c r="D96" s="419"/>
      <c r="E96" s="256" t="s">
        <v>5</v>
      </c>
      <c r="F96" s="220"/>
      <c r="G96" s="220"/>
      <c r="H96" s="220" t="s">
        <v>0</v>
      </c>
      <c r="I96" s="220" t="s">
        <v>64</v>
      </c>
      <c r="J96" s="220" t="s">
        <v>101</v>
      </c>
      <c r="K96" s="220" t="s">
        <v>65</v>
      </c>
      <c r="L96" s="220" t="s">
        <v>0</v>
      </c>
      <c r="M96" s="220" t="s">
        <v>333</v>
      </c>
      <c r="N96" s="47" t="s">
        <v>333</v>
      </c>
      <c r="O96" s="47" t="s">
        <v>0</v>
      </c>
      <c r="P96" s="47" t="s">
        <v>378</v>
      </c>
      <c r="Q96" s="47"/>
      <c r="R96" s="47"/>
      <c r="S96" s="47"/>
      <c r="T96" s="47"/>
      <c r="U96" s="47"/>
      <c r="V96" s="97" t="str">
        <f t="shared" si="0"/>
        <v/>
      </c>
      <c r="W96" s="22" t="str">
        <f t="shared" si="1"/>
        <v/>
      </c>
      <c r="X96" s="23"/>
      <c r="Y96" s="21" t="str">
        <f t="shared" si="2"/>
        <v/>
      </c>
      <c r="Z96" s="22" t="str">
        <f t="shared" si="3"/>
        <v/>
      </c>
      <c r="AA96" s="23"/>
      <c r="AB96" s="21" t="str">
        <f t="shared" si="4"/>
        <v/>
      </c>
      <c r="AC96" s="22" t="str">
        <f t="shared" si="5"/>
        <v/>
      </c>
      <c r="AD96" s="23"/>
      <c r="AE96" s="255"/>
      <c r="BL96" s="53"/>
      <c r="BM96" s="53"/>
      <c r="BN96" s="53"/>
      <c r="BO96" s="53"/>
      <c r="BP96" s="53"/>
      <c r="BQ96" s="53"/>
      <c r="BR96" s="53"/>
      <c r="BS96" s="53"/>
      <c r="BT96" s="53"/>
      <c r="BU96" s="53"/>
      <c r="BV96" s="53"/>
      <c r="BW96" s="53"/>
      <c r="BX96" s="53"/>
      <c r="BY96" s="53"/>
      <c r="BZ96" s="53"/>
    </row>
    <row r="97" spans="3:78" s="253" customFormat="1" ht="21" customHeight="1">
      <c r="C97" s="192"/>
      <c r="D97" s="419"/>
      <c r="E97" s="256" t="s">
        <v>6</v>
      </c>
      <c r="F97" s="220"/>
      <c r="G97" s="220"/>
      <c r="H97" s="220" t="s">
        <v>0</v>
      </c>
      <c r="I97" s="220" t="s">
        <v>64</v>
      </c>
      <c r="J97" s="220" t="s">
        <v>102</v>
      </c>
      <c r="K97" s="220" t="s">
        <v>65</v>
      </c>
      <c r="L97" s="220" t="s">
        <v>0</v>
      </c>
      <c r="M97" s="220" t="s">
        <v>333</v>
      </c>
      <c r="N97" s="47" t="s">
        <v>333</v>
      </c>
      <c r="O97" s="47" t="s">
        <v>0</v>
      </c>
      <c r="P97" s="47" t="s">
        <v>378</v>
      </c>
      <c r="Q97" s="47"/>
      <c r="R97" s="47"/>
      <c r="S97" s="47"/>
      <c r="T97" s="47"/>
      <c r="U97" s="47"/>
      <c r="V97" s="97" t="str">
        <f t="shared" si="0"/>
        <v/>
      </c>
      <c r="W97" s="22" t="str">
        <f t="shared" si="1"/>
        <v/>
      </c>
      <c r="X97" s="23"/>
      <c r="Y97" s="21" t="str">
        <f t="shared" si="2"/>
        <v/>
      </c>
      <c r="Z97" s="22" t="str">
        <f t="shared" si="3"/>
        <v/>
      </c>
      <c r="AA97" s="23"/>
      <c r="AB97" s="21" t="str">
        <f t="shared" si="4"/>
        <v/>
      </c>
      <c r="AC97" s="22" t="str">
        <f t="shared" si="5"/>
        <v/>
      </c>
      <c r="AD97" s="23"/>
      <c r="AE97" s="255"/>
      <c r="BL97" s="53"/>
      <c r="BM97" s="53"/>
      <c r="BN97" s="53"/>
      <c r="BO97" s="53"/>
      <c r="BP97" s="53"/>
      <c r="BQ97" s="53"/>
      <c r="BR97" s="53"/>
      <c r="BS97" s="53"/>
      <c r="BT97" s="53"/>
      <c r="BU97" s="53"/>
      <c r="BV97" s="53"/>
      <c r="BW97" s="53"/>
      <c r="BX97" s="53"/>
      <c r="BY97" s="53"/>
      <c r="BZ97" s="53"/>
    </row>
    <row r="98" spans="3:78" s="253" customFormat="1" ht="21" customHeight="1">
      <c r="C98" s="192"/>
      <c r="D98" s="419"/>
      <c r="E98" s="256" t="s">
        <v>7</v>
      </c>
      <c r="F98" s="220"/>
      <c r="G98" s="220"/>
      <c r="H98" s="220" t="s">
        <v>0</v>
      </c>
      <c r="I98" s="220" t="s">
        <v>64</v>
      </c>
      <c r="J98" s="220" t="s">
        <v>103</v>
      </c>
      <c r="K98" s="220" t="s">
        <v>65</v>
      </c>
      <c r="L98" s="220" t="s">
        <v>0</v>
      </c>
      <c r="M98" s="220" t="s">
        <v>333</v>
      </c>
      <c r="N98" s="47" t="s">
        <v>333</v>
      </c>
      <c r="O98" s="47" t="s">
        <v>0</v>
      </c>
      <c r="P98" s="47" t="s">
        <v>378</v>
      </c>
      <c r="Q98" s="47"/>
      <c r="R98" s="47"/>
      <c r="S98" s="47"/>
      <c r="T98" s="47"/>
      <c r="U98" s="47"/>
      <c r="V98" s="97" t="str">
        <f t="shared" si="0"/>
        <v/>
      </c>
      <c r="W98" s="22" t="str">
        <f t="shared" si="1"/>
        <v/>
      </c>
      <c r="X98" s="23"/>
      <c r="Y98" s="21" t="str">
        <f t="shared" si="2"/>
        <v/>
      </c>
      <c r="Z98" s="22" t="str">
        <f t="shared" si="3"/>
        <v/>
      </c>
      <c r="AA98" s="23"/>
      <c r="AB98" s="21" t="str">
        <f t="shared" si="4"/>
        <v/>
      </c>
      <c r="AC98" s="22" t="str">
        <f t="shared" si="5"/>
        <v/>
      </c>
      <c r="AD98" s="23"/>
      <c r="AE98" s="255"/>
      <c r="BL98" s="53"/>
      <c r="BM98" s="53"/>
      <c r="BN98" s="53"/>
      <c r="BO98" s="53"/>
      <c r="BP98" s="53"/>
      <c r="BQ98" s="53"/>
      <c r="BR98" s="53"/>
      <c r="BS98" s="53"/>
      <c r="BT98" s="53"/>
      <c r="BU98" s="53"/>
      <c r="BV98" s="53"/>
      <c r="BW98" s="53"/>
      <c r="BX98" s="53"/>
      <c r="BY98" s="53"/>
      <c r="BZ98" s="53"/>
    </row>
    <row r="99" spans="3:78" s="253" customFormat="1" ht="21" customHeight="1">
      <c r="C99" s="192"/>
      <c r="D99" s="419"/>
      <c r="E99" s="256" t="s">
        <v>8</v>
      </c>
      <c r="F99" s="220"/>
      <c r="G99" s="220"/>
      <c r="H99" s="220" t="s">
        <v>0</v>
      </c>
      <c r="I99" s="220" t="s">
        <v>64</v>
      </c>
      <c r="J99" s="220" t="s">
        <v>104</v>
      </c>
      <c r="K99" s="220" t="s">
        <v>65</v>
      </c>
      <c r="L99" s="220" t="s">
        <v>0</v>
      </c>
      <c r="M99" s="220" t="s">
        <v>333</v>
      </c>
      <c r="N99" s="47" t="s">
        <v>333</v>
      </c>
      <c r="O99" s="47" t="s">
        <v>0</v>
      </c>
      <c r="P99" s="47" t="s">
        <v>378</v>
      </c>
      <c r="Q99" s="47"/>
      <c r="R99" s="47"/>
      <c r="S99" s="47"/>
      <c r="T99" s="47"/>
      <c r="U99" s="47"/>
      <c r="V99" s="97" t="str">
        <f t="shared" si="0"/>
        <v/>
      </c>
      <c r="W99" s="22" t="str">
        <f t="shared" si="1"/>
        <v/>
      </c>
      <c r="X99" s="23"/>
      <c r="Y99" s="21" t="str">
        <f t="shared" si="2"/>
        <v/>
      </c>
      <c r="Z99" s="22" t="str">
        <f t="shared" si="3"/>
        <v/>
      </c>
      <c r="AA99" s="23"/>
      <c r="AB99" s="21" t="str">
        <f t="shared" si="4"/>
        <v/>
      </c>
      <c r="AC99" s="22" t="str">
        <f t="shared" si="5"/>
        <v/>
      </c>
      <c r="AD99" s="23"/>
      <c r="AE99" s="255"/>
      <c r="BL99" s="53"/>
      <c r="BM99" s="53"/>
      <c r="BN99" s="53"/>
      <c r="BO99" s="53"/>
      <c r="BP99" s="53"/>
      <c r="BQ99" s="53"/>
      <c r="BR99" s="53"/>
      <c r="BS99" s="53"/>
      <c r="BT99" s="53"/>
      <c r="BU99" s="53"/>
      <c r="BV99" s="53"/>
      <c r="BW99" s="53"/>
      <c r="BX99" s="53"/>
      <c r="BY99" s="53"/>
      <c r="BZ99" s="53"/>
    </row>
    <row r="100" spans="3:78" s="253" customFormat="1" ht="21" customHeight="1">
      <c r="C100" s="192"/>
      <c r="D100" s="419"/>
      <c r="E100" s="256" t="s">
        <v>3</v>
      </c>
      <c r="F100" s="220"/>
      <c r="G100" s="220"/>
      <c r="H100" s="220" t="s">
        <v>0</v>
      </c>
      <c r="I100" s="220" t="s">
        <v>64</v>
      </c>
      <c r="J100" s="220" t="s">
        <v>105</v>
      </c>
      <c r="K100" s="220" t="s">
        <v>65</v>
      </c>
      <c r="L100" s="220" t="s">
        <v>0</v>
      </c>
      <c r="M100" s="220" t="s">
        <v>333</v>
      </c>
      <c r="N100" s="47" t="s">
        <v>333</v>
      </c>
      <c r="O100" s="47" t="s">
        <v>0</v>
      </c>
      <c r="P100" s="47" t="s">
        <v>378</v>
      </c>
      <c r="Q100" s="47"/>
      <c r="R100" s="47"/>
      <c r="S100" s="47"/>
      <c r="T100" s="47"/>
      <c r="U100" s="47"/>
      <c r="V100" s="97" t="str">
        <f t="shared" si="0"/>
        <v/>
      </c>
      <c r="W100" s="22" t="str">
        <f t="shared" si="1"/>
        <v/>
      </c>
      <c r="X100" s="23"/>
      <c r="Y100" s="21" t="str">
        <f t="shared" si="2"/>
        <v/>
      </c>
      <c r="Z100" s="22" t="str">
        <f t="shared" si="3"/>
        <v/>
      </c>
      <c r="AA100" s="23"/>
      <c r="AB100" s="21" t="str">
        <f t="shared" si="4"/>
        <v/>
      </c>
      <c r="AC100" s="22" t="str">
        <f t="shared" si="5"/>
        <v/>
      </c>
      <c r="AD100" s="23"/>
      <c r="AE100" s="255"/>
      <c r="BL100" s="53"/>
      <c r="BM100" s="53"/>
      <c r="BN100" s="53"/>
      <c r="BO100" s="53"/>
      <c r="BP100" s="53"/>
      <c r="BQ100" s="53"/>
      <c r="BR100" s="53"/>
      <c r="BS100" s="53"/>
      <c r="BT100" s="53"/>
      <c r="BU100" s="53"/>
      <c r="BV100" s="53"/>
      <c r="BW100" s="53"/>
      <c r="BX100" s="53"/>
      <c r="BY100" s="53"/>
      <c r="BZ100" s="53"/>
    </row>
    <row r="101" spans="3:78" s="253" customFormat="1" ht="21" customHeight="1">
      <c r="C101" s="192"/>
      <c r="D101" s="419"/>
      <c r="E101" s="256" t="s">
        <v>2300</v>
      </c>
      <c r="F101" s="220"/>
      <c r="G101" s="220"/>
      <c r="H101" s="220" t="s">
        <v>0</v>
      </c>
      <c r="I101" s="220" t="s">
        <v>64</v>
      </c>
      <c r="J101" s="220" t="s">
        <v>106</v>
      </c>
      <c r="K101" s="220" t="s">
        <v>65</v>
      </c>
      <c r="L101" s="220" t="s">
        <v>0</v>
      </c>
      <c r="M101" s="220" t="s">
        <v>333</v>
      </c>
      <c r="N101" s="47" t="s">
        <v>333</v>
      </c>
      <c r="O101" s="47" t="s">
        <v>0</v>
      </c>
      <c r="P101" s="47" t="s">
        <v>378</v>
      </c>
      <c r="Q101" s="47"/>
      <c r="R101" s="47"/>
      <c r="S101" s="47"/>
      <c r="T101" s="47"/>
      <c r="U101" s="47"/>
      <c r="V101" s="97" t="str">
        <f t="shared" si="0"/>
        <v/>
      </c>
      <c r="W101" s="22" t="str">
        <f t="shared" si="1"/>
        <v/>
      </c>
      <c r="X101" s="23"/>
      <c r="Y101" s="21" t="str">
        <f t="shared" si="2"/>
        <v/>
      </c>
      <c r="Z101" s="22" t="str">
        <f t="shared" si="3"/>
        <v/>
      </c>
      <c r="AA101" s="23"/>
      <c r="AB101" s="21" t="str">
        <f t="shared" si="4"/>
        <v/>
      </c>
      <c r="AC101" s="22" t="str">
        <f t="shared" si="5"/>
        <v/>
      </c>
      <c r="AD101" s="23"/>
      <c r="AE101" s="255"/>
      <c r="BL101" s="53"/>
      <c r="BM101" s="53"/>
      <c r="BN101" s="53"/>
      <c r="BO101" s="53"/>
      <c r="BP101" s="53"/>
      <c r="BQ101" s="53"/>
      <c r="BR101" s="53"/>
      <c r="BS101" s="53"/>
      <c r="BT101" s="53"/>
      <c r="BU101" s="53"/>
      <c r="BV101" s="53"/>
      <c r="BW101" s="53"/>
      <c r="BX101" s="53"/>
      <c r="BY101" s="53"/>
      <c r="BZ101" s="53"/>
    </row>
    <row r="102" spans="3:78" s="253" customFormat="1" ht="21" customHeight="1">
      <c r="C102" s="192"/>
      <c r="D102" s="419"/>
      <c r="E102" s="256" t="s">
        <v>2289</v>
      </c>
      <c r="F102" s="220"/>
      <c r="G102" s="220"/>
      <c r="H102" s="220" t="s">
        <v>0</v>
      </c>
      <c r="I102" s="220" t="s">
        <v>64</v>
      </c>
      <c r="J102" s="220" t="s">
        <v>0</v>
      </c>
      <c r="K102" s="220" t="s">
        <v>65</v>
      </c>
      <c r="L102" s="220" t="s">
        <v>0</v>
      </c>
      <c r="M102" s="220" t="s">
        <v>333</v>
      </c>
      <c r="N102" s="47" t="s">
        <v>333</v>
      </c>
      <c r="O102" s="47" t="s">
        <v>0</v>
      </c>
      <c r="P102" s="47" t="s">
        <v>378</v>
      </c>
      <c r="Q102" s="47"/>
      <c r="R102" s="47"/>
      <c r="S102" s="47"/>
      <c r="T102" s="47"/>
      <c r="U102" s="47"/>
      <c r="V102" s="97" t="str">
        <f t="shared" si="0"/>
        <v/>
      </c>
      <c r="W102" s="22" t="str">
        <f t="shared" si="1"/>
        <v/>
      </c>
      <c r="X102" s="23"/>
      <c r="Y102" s="21" t="str">
        <f t="shared" si="2"/>
        <v/>
      </c>
      <c r="Z102" s="22" t="str">
        <f t="shared" si="3"/>
        <v/>
      </c>
      <c r="AA102" s="23"/>
      <c r="AB102" s="21" t="str">
        <f t="shared" si="4"/>
        <v/>
      </c>
      <c r="AC102" s="22" t="str">
        <f t="shared" si="5"/>
        <v/>
      </c>
      <c r="AD102" s="23"/>
      <c r="AE102" s="255"/>
      <c r="BL102" s="53"/>
      <c r="BM102" s="53"/>
      <c r="BN102" s="53"/>
      <c r="BO102" s="53"/>
      <c r="BP102" s="53"/>
      <c r="BQ102" s="53"/>
      <c r="BR102" s="53"/>
      <c r="BS102" s="53"/>
      <c r="BT102" s="53"/>
      <c r="BU102" s="53"/>
      <c r="BV102" s="53"/>
      <c r="BW102" s="53"/>
      <c r="BX102" s="53"/>
      <c r="BY102" s="53"/>
      <c r="BZ102" s="53"/>
    </row>
    <row r="103" spans="3:78">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row>
    <row r="104" spans="3:78">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row>
    <row r="106" spans="3:78">
      <c r="V106" s="213">
        <f>SUMPRODUCT(--(V14:V42=0),--(V14:V42&lt;&gt;""),--(W14:W42="Z"))+SUMPRODUCT(--(V14:V42=0),--(V14:V42&lt;&gt;""),--(W14:W42=""))+SUMPRODUCT(--(V14:V42&gt;0),--(W14:W42="W"))+SUMPRODUCT(--(V14:V42&gt;0), --(V14:V42&lt;&gt;""),--(W14:W42=""))+SUMPRODUCT(--(V14:V42=""),--(W14:W42="Z"))
+SUMPRODUCT(--(V44:V72=0),--(V44:V72&lt;&gt;""),--(W44:W72="Z"))+SUMPRODUCT(--(V44:V72=0),--(V44:V72&lt;&gt;""),--(W44:W72=""))+SUMPRODUCT(--(V44:V72&gt;0),--(W44:W72="W"))+SUMPRODUCT(--(V44:V72&gt;0), --(V44:V72&lt;&gt;""),--(W44:W72=""))+SUMPRODUCT(--(V44:V72=""),--(W44:W72="Z"))
+SUMPRODUCT(--(V74:V102=0),--(V74:V102&lt;&gt;""),--(W74:W102="Z"))+SUMPRODUCT(--(V74:V102=0),--(V74:V102&lt;&gt;""),--(W74:W102=""))+SUMPRODUCT(--(V74:V102&gt;0),--(W74:W102="W"))+SUMPRODUCT(--(V74:V102&gt;0), --(V74:V102&lt;&gt;""),--(W74:W102=""))+SUMPRODUCT(--(V74:V102=""),--(W74:W102="Z"))</f>
        <v>0</v>
      </c>
      <c r="W106" s="214"/>
      <c r="X106" s="214"/>
      <c r="Y106" s="213">
        <f t="shared" ref="Y106" si="6">SUMPRODUCT(--(Y14:Y42=0),--(Y14:Y42&lt;&gt;""),--(Z14:Z42="Z"))+SUMPRODUCT(--(Y14:Y42=0),--(Y14:Y42&lt;&gt;""),--(Z14:Z42=""))+SUMPRODUCT(--(Y14:Y42&gt;0),--(Z14:Z42="W"))+SUMPRODUCT(--(Y14:Y42&gt;0), --(Y14:Y42&lt;&gt;""),--(Z14:Z42=""))+SUMPRODUCT(--(Y14:Y42=""),--(Z14:Z42="Z"))
+SUMPRODUCT(--(Y44:Y72=0),--(Y44:Y72&lt;&gt;""),--(Z44:Z72="Z"))+SUMPRODUCT(--(Y44:Y72=0),--(Y44:Y72&lt;&gt;""),--(Z44:Z72=""))+SUMPRODUCT(--(Y44:Y72&gt;0),--(Z44:Z72="W"))+SUMPRODUCT(--(Y44:Y72&gt;0), --(Y44:Y72&lt;&gt;""),--(Z44:Z72=""))+SUMPRODUCT(--(Y44:Y72=""),--(Z44:Z72="Z"))
+SUMPRODUCT(--(Y74:Y102=0),--(Y74:Y102&lt;&gt;""),--(Z74:Z102="Z"))+SUMPRODUCT(--(Y74:Y102=0),--(Y74:Y102&lt;&gt;""),--(Z74:Z102=""))+SUMPRODUCT(--(Y74:Y102&gt;0),--(Z74:Z102="W"))+SUMPRODUCT(--(Y74:Y102&gt;0), --(Y74:Y102&lt;&gt;""),--(Z74:Z102=""))+SUMPRODUCT(--(Y74:Y102=""),--(Z74:Z102="Z"))</f>
        <v>0</v>
      </c>
      <c r="Z106" s="214"/>
      <c r="AA106" s="214"/>
      <c r="AB106" s="213">
        <f t="shared" ref="AB106" si="7">SUMPRODUCT(--(AB14:AB42=0),--(AB14:AB42&lt;&gt;""),--(AC14:AC42="Z"))+SUMPRODUCT(--(AB14:AB42=0),--(AB14:AB42&lt;&gt;""),--(AC14:AC42=""))+SUMPRODUCT(--(AB14:AB42&gt;0),--(AC14:AC42="W"))+SUMPRODUCT(--(AB14:AB42&gt;0), --(AB14:AB42&lt;&gt;""),--(AC14:AC42=""))+SUMPRODUCT(--(AB14:AB42=""),--(AC14:AC42="Z"))
+SUMPRODUCT(--(AB44:AB72=0),--(AB44:AB72&lt;&gt;""),--(AC44:AC72="Z"))+SUMPRODUCT(--(AB44:AB72=0),--(AB44:AB72&lt;&gt;""),--(AC44:AC72=""))+SUMPRODUCT(--(AB44:AB72&gt;0),--(AC44:AC72="W"))+SUMPRODUCT(--(AB44:AB72&gt;0), --(AB44:AB72&lt;&gt;""),--(AC44:AC72=""))+SUMPRODUCT(--(AB44:AB72=""),--(AC44:AC72="Z"))
+SUMPRODUCT(--(AB74:AB102=0),--(AB74:AB102&lt;&gt;""),--(AC74:AC102="Z"))+SUMPRODUCT(--(AB74:AB102=0),--(AB74:AB102&lt;&gt;""),--(AC74:AC102=""))+SUMPRODUCT(--(AB74:AB102&gt;0),--(AC74:AC102="W"))+SUMPRODUCT(--(AB74:AB102&gt;0), --(AB74:AB102&lt;&gt;""),--(AC74:AC102=""))+SUMPRODUCT(--(AB74:AB102=""),--(AC74:AC102="Z"))</f>
        <v>0</v>
      </c>
      <c r="AC106" s="214"/>
      <c r="AD106" s="214"/>
    </row>
  </sheetData>
  <sheetProtection algorithmName="SHA-512" hashValue="+RbFolPIrSCo7weBL7BlriOq0vJz0X1fo8KNqNsua4csrfsIfysfoCA8F3Kkwk5OnZH+ZUUKlaknacDR9+stiA==" saltValue="lEkX3vlLoOZDEU2zM1zkMA==" spinCount="100000" sheet="1" objects="1" scenarios="1" formatCells="0" formatColumns="0" formatRows="0" sort="0" autoFilter="0"/>
  <mergeCells count="13">
    <mergeCell ref="D14:D42"/>
    <mergeCell ref="D44:D72"/>
    <mergeCell ref="D74:D102"/>
    <mergeCell ref="D1:AE1"/>
    <mergeCell ref="V3:AA3"/>
    <mergeCell ref="V4:X4"/>
    <mergeCell ref="Y4:AA4"/>
    <mergeCell ref="V5:X5"/>
    <mergeCell ref="Y5:AA5"/>
    <mergeCell ref="D3:E4"/>
    <mergeCell ref="AB3:AD3"/>
    <mergeCell ref="AB4:AD4"/>
    <mergeCell ref="AB5:AD5"/>
  </mergeCells>
  <conditionalFormatting sqref="V14:V42 V44:V72 V74:V102 Y14:Y42 Y44:Y72 Y74:Y102">
    <cfRule type="expression" dxfId="87" priority="14">
      <formula xml:space="preserve"> OR(AND(V14=0,V14&lt;&gt;"",W14&lt;&gt;"Z",W14&lt;&gt;""),AND(V14&gt;0,V14&lt;&gt;"",W14&lt;&gt;"W",W14&lt;&gt;""),AND(V14="", W14="W"))</formula>
    </cfRule>
  </conditionalFormatting>
  <conditionalFormatting sqref="W14:W42 W44:W72 W74:W102 Z14:Z42 Z44:Z72 Z74:Z102">
    <cfRule type="expression" dxfId="86" priority="13">
      <formula xml:space="preserve"> OR(AND(V14=0,V14&lt;&gt;"",W14&lt;&gt;"Z",W14&lt;&gt;""),AND(V14&gt;0,V14&lt;&gt;"",W14&lt;&gt;"W",W14&lt;&gt;""),AND(V14="", W14="W"))</formula>
    </cfRule>
  </conditionalFormatting>
  <conditionalFormatting sqref="X14:X42 X44:X72 X74:X102 AA14:AA42 AA44:AA72 AA74:AA102">
    <cfRule type="expression" dxfId="85" priority="12">
      <formula xml:space="preserve"> AND(OR(W14="X",W14="W"),X14="")</formula>
    </cfRule>
  </conditionalFormatting>
  <conditionalFormatting sqref="V42 Y42 V72 Y72">
    <cfRule type="expression" dxfId="84" priority="15">
      <formula>OR(COUNTIF(W14:W41,"M")=28,COUNTIF(W14:W41,"X")=28)</formula>
    </cfRule>
    <cfRule type="expression" dxfId="83" priority="16">
      <formula>IF(OR(SUMPRODUCT(--(V14:V41=""),--(W14:W41=""))&gt;0,COUNTIF(W14:W41,"M")&gt;0,COUNTIF(W14:W41,"X")=28),"",SUM(V14:V41)) &lt;&gt; V42</formula>
    </cfRule>
  </conditionalFormatting>
  <conditionalFormatting sqref="W42 Z42 W72 Z72">
    <cfRule type="expression" dxfId="82" priority="17">
      <formula>OR(COUNTIF(W14:W41,"M")=28,COUNTIF(W14:W41,"X")=28)</formula>
    </cfRule>
    <cfRule type="expression" dxfId="81" priority="18">
      <formula>IF(AND(COUNTIF(W14:W41,"X")=28,SUM(V14:V41)=0,ISNUMBER(V42)),"",IF(COUNTIF(W14:W41,"M")&gt;0,"M",IF(AND(COUNTIF(W14:W41,W14)=28,OR(W14="X",W14="W",W14="Z")),UPPER(W14),""))) &lt;&gt; W42</formula>
    </cfRule>
  </conditionalFormatting>
  <conditionalFormatting sqref="V74:V102 Y74:Y102">
    <cfRule type="expression" dxfId="80" priority="19">
      <formula>OR(AND(W14="X",W44="X"),AND(W14="M",W44="M"))</formula>
    </cfRule>
  </conditionalFormatting>
  <conditionalFormatting sqref="V74:V102 Y74:Y102">
    <cfRule type="expression" dxfId="79" priority="20">
      <formula>IF(OR(AND(V14="",W14=""),AND(V44="",W44=""),AND(W14="X",W44="X"),OR(W14="M",W44="M")),"",SUM(V14,V44)) &lt;&gt; V74</formula>
    </cfRule>
  </conditionalFormatting>
  <conditionalFormatting sqref="W74:W102 Z74:Z102">
    <cfRule type="expression" dxfId="78" priority="21">
      <formula>OR(AND(W14="X",W44="X"),AND(W14="M",W44="M"))</formula>
    </cfRule>
  </conditionalFormatting>
  <conditionalFormatting sqref="W74:W102 Z74:Z102">
    <cfRule type="expression" dxfId="77" priority="22">
      <formula>IF(AND(AND(W14="X",W44="X"),SUM(V14,V44)=0,ISNUMBER(V74)),"",IF(OR(W14="M",W44="M"),"M",IF(AND(W14=W44,OR(W14="X",W14="W",W14="Z")),UPPER(W14),""))) &lt;&gt; W74</formula>
    </cfRule>
  </conditionalFormatting>
  <conditionalFormatting sqref="AD14:AD42 AD44:AD72 AD74:AD102">
    <cfRule type="expression" dxfId="76" priority="1">
      <formula xml:space="preserve"> AND(OR(AC14="X",AC14="W"),AD14="")</formula>
    </cfRule>
  </conditionalFormatting>
  <conditionalFormatting sqref="AB14:AB42 AB44:AB72 AB74:AB102">
    <cfRule type="expression" dxfId="75" priority="3">
      <formula xml:space="preserve"> OR(AND(AB14=0,AB14&lt;&gt;"",AC14&lt;&gt;"Z",AC14&lt;&gt;""),AND(AB14&gt;0,AB14&lt;&gt;"",AC14&lt;&gt;"W",AC14&lt;&gt;""),AND(AB14="", AC14="W"))</formula>
    </cfRule>
  </conditionalFormatting>
  <conditionalFormatting sqref="AC14:AC42 AC44:AC72 AC74:AC102">
    <cfRule type="expression" dxfId="74" priority="2">
      <formula xml:space="preserve"> OR(AND(AB14=0,AB14&lt;&gt;"",AC14&lt;&gt;"Z",AC14&lt;&gt;""),AND(AB14&gt;0,AB14&lt;&gt;"",AC14&lt;&gt;"W",AC14&lt;&gt;""),AND(AB14="", AC14="W"))</formula>
    </cfRule>
  </conditionalFormatting>
  <conditionalFormatting sqref="AB42 AB72">
    <cfRule type="expression" dxfId="73" priority="4">
      <formula>OR(COUNTIF(AC14:AC41,"M")=28,COUNTIF(AC14:AC41,"X")=28)</formula>
    </cfRule>
    <cfRule type="expression" dxfId="72" priority="5">
      <formula>IF(OR(SUMPRODUCT(--(AB14:AB41=""),--(AC14:AC41=""))&gt;0,COUNTIF(AC14:AC41,"M")&gt;0,COUNTIF(AC14:AC41,"X")=28),"",SUM(AB14:AB41)) &lt;&gt; AB42</formula>
    </cfRule>
  </conditionalFormatting>
  <conditionalFormatting sqref="AC42 AC72">
    <cfRule type="expression" dxfId="71" priority="6">
      <formula>OR(COUNTIF(AC14:AC41,"M")=28,COUNTIF(AC14:AC41,"X")=28)</formula>
    </cfRule>
    <cfRule type="expression" dxfId="70" priority="7">
      <formula>IF(AND(COUNTIF(AC14:AC41,"X")=28,SUM(AB14:AB41)=0,ISNUMBER(AB42)),"",IF(COUNTIF(AC14:AC41,"M")&gt;0,"M",IF(AND(COUNTIF(AC14:AC41,AC14)=28,OR(AC14="X",AC14="W",AC14="Z")),UPPER(AC14),""))) &lt;&gt; AC42</formula>
    </cfRule>
  </conditionalFormatting>
  <conditionalFormatting sqref="AB74:AB102">
    <cfRule type="expression" dxfId="69" priority="8">
      <formula>OR(AND(AC14="X",AC44="X"),AND(AC14="M",AC44="M"))</formula>
    </cfRule>
  </conditionalFormatting>
  <conditionalFormatting sqref="AB74:AB102">
    <cfRule type="expression" dxfId="68" priority="9">
      <formula>IF(OR(AND(AB14="",AC14=""),AND(AB44="",AC44=""),AND(AC14="X",AC44="X"),OR(AC14="M",AC44="M")),"",SUM(AB14,AB44)) &lt;&gt; AB74</formula>
    </cfRule>
  </conditionalFormatting>
  <conditionalFormatting sqref="AC74:AC102">
    <cfRule type="expression" dxfId="67" priority="10">
      <formula>OR(AND(AC14="X",AC44="X"),AND(AC14="M",AC44="M"))</formula>
    </cfRule>
  </conditionalFormatting>
  <conditionalFormatting sqref="AC74:AC102">
    <cfRule type="expression" dxfId="66" priority="11">
      <formula>IF(AND(AND(AC14="X",AC44="X"),SUM(AB14,AB44)=0,ISNUMBER(AB74)),"",IF(OR(AC14="M",AC44="M"),"M",IF(AND(AC14=AC44,OR(AC14="X",AC14="W",AC14="Z")),UPPER(AC14),""))) &lt;&gt; AC74</formula>
    </cfRule>
  </conditionalFormatting>
  <dataValidations count="4">
    <dataValidation allowBlank="1" showInputMessage="1" showErrorMessage="1" sqref="AE1:XFD1048576 V103:AD1048576 A1:U1048576 V1:AA13 AB2:AB3 AB4:AD13 AC2:AD2"/>
    <dataValidation type="textLength" allowBlank="1" showInputMessage="1" showErrorMessage="1" errorTitle="Неверный ввод" error="Длина введённого текста должна быть между 2 и 500 символами" sqref="X14:X102 AA14:AA102 AD14:AD102">
      <formula1>2</formula1>
      <formula2>500</formula2>
    </dataValidation>
    <dataValidation type="list" allowBlank="1" showDropDown="1" showInputMessage="1" showErrorMessage="1" errorTitle="Неверный ввод" error="Пожалуйста, введите один из следующих кодов (заглавные буквы только):_x000a_Z - категория не применима_x000a_M - данные отсутствуют_x000a_X - данные включены в другую категорию _x000a_W - включает в себя данные из другой категории" sqref="W14:W102 Z14:Z102 AC14:AC102">
      <formula1>"Z,M,X,W"</formula1>
    </dataValidation>
    <dataValidation type="decimal" operator="greaterThanOrEqual" allowBlank="1" showInputMessage="1" showErrorMessage="1" errorTitle="Неверный ввод" error="Пожалуйста, введите числовое значение" sqref="V14:V102 Y14:Y102 AB14:AB102">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2" manualBreakCount="2">
    <brk id="42" max="16383" man="1"/>
    <brk id="72"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D702"/>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sheetView>
  </sheetViews>
  <sheetFormatPr defaultColWidth="9.140625" defaultRowHeight="15"/>
  <cols>
    <col min="1" max="1" width="18.28515625" style="264" hidden="1" customWidth="1"/>
    <col min="2" max="2" width="7.42578125" style="264" hidden="1" customWidth="1"/>
    <col min="3" max="3" width="5.7109375" style="264" customWidth="1"/>
    <col min="4" max="4" width="12.7109375" style="307" customWidth="1"/>
    <col min="5" max="5" width="14.42578125" style="264" customWidth="1"/>
    <col min="6" max="6" width="73.7109375" style="35" customWidth="1"/>
    <col min="7" max="7" width="8.7109375" style="308" hidden="1" customWidth="1"/>
    <col min="8" max="8" width="3" style="308" hidden="1" customWidth="1"/>
    <col min="9" max="9" width="5.85546875" style="308" hidden="1" customWidth="1"/>
    <col min="10" max="10" width="3" style="308" hidden="1" customWidth="1"/>
    <col min="11" max="11" width="5.28515625" style="308" hidden="1" customWidth="1"/>
    <col min="12" max="12" width="3.7109375" style="308" hidden="1" customWidth="1"/>
    <col min="13" max="13" width="3" style="308" hidden="1" customWidth="1"/>
    <col min="14" max="20" width="4.140625" style="308" hidden="1" customWidth="1"/>
    <col min="21" max="21" width="10.42578125" style="308" hidden="1" customWidth="1"/>
    <col min="22" max="22" width="12.7109375" style="264" customWidth="1"/>
    <col min="23" max="23" width="2.7109375" style="264" customWidth="1"/>
    <col min="24" max="24" width="5.7109375" style="264" customWidth="1"/>
    <col min="25" max="26" width="3.28515625" style="264" customWidth="1"/>
    <col min="27" max="16384" width="9.140625" style="264"/>
  </cols>
  <sheetData>
    <row r="1" spans="1:134" ht="45" customHeight="1">
      <c r="A1" s="29" t="s">
        <v>13</v>
      </c>
      <c r="B1" s="30" t="s">
        <v>363</v>
      </c>
      <c r="C1" s="31"/>
      <c r="D1" s="410" t="s">
        <v>2339</v>
      </c>
      <c r="E1" s="410"/>
      <c r="F1" s="410"/>
      <c r="G1" s="410"/>
      <c r="H1" s="410"/>
      <c r="I1" s="410"/>
      <c r="J1" s="410"/>
      <c r="K1" s="410"/>
      <c r="L1" s="410"/>
      <c r="M1" s="410"/>
      <c r="N1" s="410"/>
      <c r="O1" s="410"/>
      <c r="P1" s="410"/>
      <c r="Q1" s="410"/>
      <c r="R1" s="410"/>
      <c r="S1" s="410"/>
      <c r="T1" s="410"/>
      <c r="U1" s="410"/>
      <c r="V1" s="410"/>
      <c r="W1" s="410"/>
      <c r="X1" s="410"/>
      <c r="Y1" s="410"/>
      <c r="Z1" s="410"/>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55"/>
      <c r="BJ1" s="55"/>
      <c r="BK1" s="55"/>
      <c r="BL1" s="55"/>
      <c r="BM1" s="55"/>
      <c r="BN1" s="55"/>
      <c r="BO1" s="55"/>
      <c r="BP1" s="55"/>
      <c r="BQ1" s="55"/>
      <c r="BR1" s="55"/>
      <c r="BS1" s="55"/>
      <c r="BT1" s="55"/>
      <c r="BU1" s="55"/>
      <c r="BV1" s="55"/>
      <c r="BW1" s="55"/>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3"/>
      <c r="EC1" s="263"/>
      <c r="ED1" s="263"/>
    </row>
    <row r="2" spans="1:134" ht="30" customHeight="1">
      <c r="A2" s="29" t="s">
        <v>19</v>
      </c>
      <c r="B2" s="191" t="str">
        <f>VLOOKUP(VAL_C1!$B$2,VAL_Drop_Down_Lists!$A$3:$B$214,2,FALSE)</f>
        <v>_X</v>
      </c>
      <c r="C2" s="265"/>
      <c r="D2" s="443" t="s">
        <v>2340</v>
      </c>
      <c r="E2" s="444"/>
      <c r="F2" s="444"/>
      <c r="G2" s="266"/>
      <c r="H2" s="267"/>
      <c r="I2" s="267"/>
      <c r="J2" s="267"/>
      <c r="K2" s="267"/>
      <c r="L2" s="267"/>
      <c r="M2" s="267"/>
      <c r="N2" s="267"/>
      <c r="O2" s="267"/>
      <c r="P2" s="267"/>
      <c r="Q2" s="267"/>
      <c r="R2" s="267"/>
      <c r="S2" s="267"/>
      <c r="T2" s="267"/>
      <c r="U2" s="268"/>
      <c r="V2" s="425" t="s">
        <v>2274</v>
      </c>
      <c r="W2" s="425"/>
      <c r="X2" s="425"/>
      <c r="Y2" s="269"/>
      <c r="Z2" s="270"/>
      <c r="AA2" s="271"/>
      <c r="AB2" s="272"/>
      <c r="AC2" s="271"/>
      <c r="AD2" s="272"/>
      <c r="AE2" s="271"/>
      <c r="AF2" s="272"/>
      <c r="AG2" s="271"/>
      <c r="AH2" s="272"/>
      <c r="AI2" s="271"/>
      <c r="AJ2" s="272"/>
      <c r="AK2" s="271"/>
      <c r="AL2" s="272"/>
      <c r="AM2" s="271"/>
      <c r="AN2" s="272"/>
      <c r="AO2" s="271"/>
      <c r="AP2" s="262"/>
      <c r="AQ2" s="262"/>
      <c r="AR2" s="262"/>
      <c r="AS2" s="262"/>
      <c r="AT2" s="262"/>
      <c r="AU2" s="271"/>
      <c r="AV2" s="272"/>
      <c r="AW2" s="271"/>
      <c r="AX2" s="272"/>
      <c r="AY2" s="271"/>
      <c r="AZ2" s="272"/>
      <c r="BA2" s="271"/>
      <c r="BB2" s="272"/>
      <c r="BC2" s="271"/>
      <c r="BD2" s="272"/>
      <c r="BE2" s="271"/>
      <c r="BF2" s="272"/>
      <c r="BG2" s="271"/>
      <c r="BH2" s="272"/>
      <c r="BI2" s="57"/>
      <c r="BJ2" s="58"/>
      <c r="BK2" s="57"/>
      <c r="BL2" s="58"/>
      <c r="BM2" s="57"/>
      <c r="BN2" s="58"/>
      <c r="BO2" s="57"/>
      <c r="BP2" s="58"/>
      <c r="BQ2" s="57"/>
      <c r="BR2" s="58"/>
      <c r="BS2" s="57"/>
      <c r="BT2" s="58"/>
      <c r="BU2" s="57"/>
      <c r="BV2" s="58"/>
      <c r="BW2" s="57"/>
      <c r="BX2" s="272"/>
      <c r="BY2" s="271"/>
      <c r="BZ2" s="272"/>
      <c r="CA2" s="271"/>
      <c r="CB2" s="272"/>
      <c r="CC2" s="272"/>
      <c r="CD2" s="272"/>
      <c r="CE2" s="272"/>
      <c r="CF2" s="272"/>
      <c r="CG2" s="272"/>
      <c r="CH2" s="272"/>
      <c r="CI2" s="272"/>
      <c r="CJ2" s="272"/>
      <c r="CK2" s="272"/>
      <c r="CL2" s="272"/>
      <c r="CM2" s="272"/>
      <c r="CN2" s="272"/>
      <c r="CO2" s="272"/>
      <c r="CP2" s="272"/>
      <c r="CQ2" s="272"/>
      <c r="CR2" s="272"/>
      <c r="CS2" s="272"/>
      <c r="CT2" s="272"/>
      <c r="CU2" s="272"/>
      <c r="CV2" s="272"/>
      <c r="CW2" s="271"/>
      <c r="CX2" s="272"/>
      <c r="CY2" s="271"/>
      <c r="CZ2" s="272"/>
      <c r="DA2" s="271"/>
      <c r="DB2" s="272"/>
      <c r="DC2" s="271"/>
      <c r="DD2" s="272"/>
      <c r="DE2" s="271"/>
      <c r="DF2" s="272"/>
      <c r="DG2" s="271"/>
      <c r="DH2" s="271"/>
      <c r="DI2" s="271"/>
      <c r="DJ2" s="271"/>
      <c r="DK2" s="271"/>
      <c r="DL2" s="271"/>
      <c r="DM2" s="271"/>
      <c r="DN2" s="271"/>
      <c r="DO2" s="271"/>
      <c r="DP2" s="272"/>
      <c r="DQ2" s="271"/>
      <c r="DR2" s="272"/>
      <c r="DS2" s="271"/>
      <c r="DT2" s="271"/>
      <c r="DU2" s="271"/>
      <c r="DV2" s="271"/>
      <c r="DW2" s="271"/>
      <c r="DX2" s="273"/>
      <c r="DY2" s="273"/>
      <c r="DZ2" s="273"/>
      <c r="EA2" s="273"/>
      <c r="EB2" s="263"/>
      <c r="EC2" s="263"/>
      <c r="ED2" s="263"/>
    </row>
    <row r="3" spans="1:134" ht="21.75" customHeight="1">
      <c r="A3" s="29" t="s">
        <v>23</v>
      </c>
      <c r="B3" s="191" t="str">
        <f>IF(VAL_C1!$H$32&lt;&gt;"", YEAR(VAL_C1!$H$32),"")</f>
        <v/>
      </c>
      <c r="C3" s="265"/>
      <c r="D3" s="274" t="s">
        <v>2291</v>
      </c>
      <c r="E3" s="274" t="s">
        <v>2301</v>
      </c>
      <c r="F3" s="274" t="s">
        <v>2302</v>
      </c>
      <c r="G3" s="266"/>
      <c r="H3" s="267"/>
      <c r="I3" s="267"/>
      <c r="J3" s="267"/>
      <c r="K3" s="267"/>
      <c r="L3" s="267"/>
      <c r="M3" s="267"/>
      <c r="N3" s="267"/>
      <c r="O3" s="267"/>
      <c r="P3" s="267"/>
      <c r="Q3" s="267"/>
      <c r="R3" s="267"/>
      <c r="S3" s="267"/>
      <c r="T3" s="267"/>
      <c r="U3" s="268"/>
      <c r="V3" s="425" t="s">
        <v>2283</v>
      </c>
      <c r="W3" s="425"/>
      <c r="X3" s="425"/>
      <c r="Y3" s="269"/>
      <c r="Z3" s="270"/>
      <c r="AA3" s="263"/>
      <c r="AB3" s="263"/>
      <c r="AC3" s="263"/>
      <c r="AD3" s="263"/>
      <c r="AE3" s="263"/>
      <c r="AF3" s="263"/>
      <c r="AG3" s="263"/>
      <c r="AH3" s="263"/>
      <c r="AI3" s="263"/>
      <c r="AJ3" s="263"/>
      <c r="AK3" s="263"/>
      <c r="AL3" s="263"/>
      <c r="AM3" s="263"/>
      <c r="AN3" s="263"/>
      <c r="AO3" s="263"/>
      <c r="AP3" s="263"/>
      <c r="AQ3" s="263"/>
      <c r="AR3" s="263"/>
      <c r="AS3" s="263"/>
      <c r="AT3" s="275"/>
      <c r="AU3" s="275"/>
      <c r="AV3" s="275"/>
      <c r="AW3" s="275"/>
      <c r="AX3" s="275"/>
      <c r="AY3" s="275"/>
      <c r="AZ3" s="275"/>
      <c r="BA3" s="275"/>
      <c r="BB3" s="275"/>
      <c r="BC3" s="275"/>
      <c r="BD3" s="275"/>
      <c r="BE3" s="275"/>
      <c r="BF3" s="275"/>
      <c r="BG3" s="275"/>
      <c r="BH3" s="275"/>
      <c r="BI3" s="59"/>
      <c r="BJ3" s="59"/>
      <c r="BK3" s="59"/>
      <c r="BL3" s="59"/>
      <c r="BM3" s="59"/>
      <c r="BN3" s="59"/>
      <c r="BO3" s="59"/>
      <c r="BP3" s="59"/>
      <c r="BQ3" s="59"/>
      <c r="BR3" s="59"/>
      <c r="BS3" s="59"/>
      <c r="BT3" s="59"/>
      <c r="BU3" s="59"/>
      <c r="BV3" s="59"/>
      <c r="BW3" s="59"/>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c r="CV3" s="275"/>
      <c r="CW3" s="275"/>
      <c r="CX3" s="275"/>
      <c r="CY3" s="275"/>
      <c r="CZ3" s="275"/>
      <c r="DA3" s="275"/>
      <c r="DB3" s="275"/>
      <c r="DC3" s="275"/>
      <c r="DD3" s="275"/>
      <c r="DE3" s="275"/>
      <c r="DF3" s="275"/>
      <c r="DG3" s="275"/>
      <c r="DH3" s="275"/>
      <c r="DI3" s="275"/>
      <c r="DJ3" s="275"/>
      <c r="DK3" s="275"/>
      <c r="DL3" s="275"/>
      <c r="DM3" s="275"/>
      <c r="DN3" s="275"/>
      <c r="DO3" s="275"/>
      <c r="DP3" s="275"/>
      <c r="DQ3" s="275"/>
      <c r="DR3" s="275"/>
      <c r="DS3" s="275"/>
      <c r="DT3" s="275"/>
      <c r="DU3" s="275"/>
      <c r="DV3" s="275"/>
      <c r="DW3" s="275"/>
      <c r="DX3" s="275"/>
      <c r="DY3" s="275"/>
      <c r="DZ3" s="275"/>
      <c r="EA3" s="275"/>
      <c r="EB3" s="275"/>
      <c r="EC3" s="275"/>
      <c r="ED3" s="275"/>
    </row>
    <row r="4" spans="1:134" hidden="1">
      <c r="A4" s="29" t="s">
        <v>26</v>
      </c>
      <c r="B4" s="191" t="str">
        <f>IF(VAL_C1!$H$33&lt;&gt;"", YEAR(VAL_C1!$H$33),"")</f>
        <v/>
      </c>
      <c r="C4" s="265"/>
      <c r="D4" s="276"/>
      <c r="E4" s="100"/>
      <c r="F4" s="277"/>
      <c r="G4" s="278"/>
      <c r="H4" s="278"/>
      <c r="I4" s="278"/>
      <c r="J4" s="278"/>
      <c r="K4" s="278"/>
      <c r="L4" s="278"/>
      <c r="M4" s="278"/>
      <c r="N4" s="278"/>
      <c r="O4" s="220"/>
      <c r="P4" s="220"/>
      <c r="Q4" s="220"/>
      <c r="R4" s="220"/>
      <c r="S4" s="220"/>
      <c r="T4" s="220"/>
      <c r="U4" s="279"/>
      <c r="V4" s="280"/>
      <c r="W4" s="280"/>
      <c r="X4" s="280"/>
      <c r="Y4" s="269"/>
      <c r="Z4" s="270"/>
      <c r="AA4" s="281"/>
      <c r="AB4" s="281"/>
      <c r="AC4" s="281"/>
      <c r="AD4" s="281"/>
      <c r="AE4" s="281"/>
      <c r="AF4" s="281"/>
      <c r="AG4" s="281"/>
      <c r="AH4" s="281"/>
      <c r="AI4" s="281"/>
      <c r="AJ4" s="281"/>
      <c r="AK4" s="281"/>
      <c r="AL4" s="281"/>
      <c r="AM4" s="281"/>
      <c r="AN4" s="281"/>
      <c r="AO4" s="281"/>
      <c r="AP4" s="281"/>
      <c r="AQ4" s="281"/>
      <c r="AR4" s="281"/>
      <c r="AS4" s="281"/>
      <c r="AT4" s="282"/>
      <c r="AU4" s="282"/>
      <c r="AV4" s="282"/>
      <c r="AW4" s="282"/>
      <c r="AX4" s="282"/>
      <c r="AY4" s="282"/>
      <c r="AZ4" s="282"/>
      <c r="BA4" s="282"/>
      <c r="BB4" s="282"/>
      <c r="BC4" s="282"/>
      <c r="BD4" s="282"/>
      <c r="BE4" s="282"/>
      <c r="BF4" s="282"/>
      <c r="BG4" s="282"/>
      <c r="BH4" s="282"/>
      <c r="BI4" s="60"/>
      <c r="BJ4" s="60"/>
      <c r="BK4" s="60"/>
      <c r="BL4" s="60"/>
      <c r="BM4" s="60"/>
      <c r="BN4" s="60"/>
      <c r="BO4" s="60"/>
      <c r="BP4" s="60"/>
      <c r="BQ4" s="60"/>
      <c r="BR4" s="60"/>
      <c r="BS4" s="60"/>
      <c r="BT4" s="60"/>
      <c r="BU4" s="60"/>
      <c r="BV4" s="60"/>
      <c r="BW4" s="60"/>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row>
    <row r="5" spans="1:134" hidden="1">
      <c r="A5" s="29" t="s">
        <v>28</v>
      </c>
      <c r="B5" s="30" t="s">
        <v>0</v>
      </c>
      <c r="C5" s="265"/>
      <c r="D5" s="283"/>
      <c r="E5" s="284"/>
      <c r="F5" s="284"/>
      <c r="G5" s="278"/>
      <c r="H5" s="278"/>
      <c r="I5" s="278"/>
      <c r="J5" s="278"/>
      <c r="K5" s="278"/>
      <c r="L5" s="278"/>
      <c r="M5" s="278"/>
      <c r="N5" s="278"/>
      <c r="O5" s="220"/>
      <c r="P5" s="220"/>
      <c r="Q5" s="220"/>
      <c r="R5" s="220"/>
      <c r="S5" s="220"/>
      <c r="T5" s="220"/>
      <c r="U5" s="279"/>
      <c r="V5" s="279"/>
      <c r="W5" s="279"/>
      <c r="X5" s="279"/>
      <c r="Y5" s="269"/>
      <c r="Z5" s="270"/>
      <c r="AA5" s="281"/>
      <c r="AB5" s="281"/>
      <c r="AC5" s="281"/>
      <c r="AD5" s="281"/>
      <c r="AE5" s="281"/>
      <c r="AF5" s="281"/>
      <c r="AG5" s="281"/>
      <c r="AH5" s="281"/>
      <c r="AI5" s="281"/>
      <c r="AJ5" s="281"/>
      <c r="AK5" s="281"/>
      <c r="AL5" s="281"/>
      <c r="AM5" s="281"/>
      <c r="AN5" s="281"/>
      <c r="AO5" s="281"/>
      <c r="AP5" s="281"/>
      <c r="AQ5" s="281"/>
      <c r="AR5" s="281"/>
      <c r="AS5" s="281"/>
      <c r="AT5" s="282"/>
      <c r="AU5" s="282"/>
      <c r="AV5" s="282"/>
      <c r="AW5" s="282"/>
      <c r="AX5" s="282"/>
      <c r="AY5" s="282"/>
      <c r="AZ5" s="282"/>
      <c r="BA5" s="282"/>
      <c r="BB5" s="282"/>
      <c r="BC5" s="282"/>
      <c r="BD5" s="282"/>
      <c r="BE5" s="282"/>
      <c r="BF5" s="282"/>
      <c r="BG5" s="282"/>
      <c r="BH5" s="282"/>
      <c r="BI5" s="60"/>
      <c r="BJ5" s="60"/>
      <c r="BK5" s="60"/>
      <c r="BL5" s="60"/>
      <c r="BM5" s="60"/>
      <c r="BN5" s="60"/>
      <c r="BO5" s="60"/>
      <c r="BP5" s="60"/>
      <c r="BQ5" s="60"/>
      <c r="BR5" s="60"/>
      <c r="BS5" s="60"/>
      <c r="BT5" s="60"/>
      <c r="BU5" s="60"/>
      <c r="BV5" s="60"/>
      <c r="BW5" s="60"/>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row>
    <row r="6" spans="1:134" hidden="1">
      <c r="A6" s="29" t="s">
        <v>30</v>
      </c>
      <c r="B6" s="30"/>
      <c r="C6" s="265"/>
      <c r="D6" s="283"/>
      <c r="E6" s="284"/>
      <c r="F6" s="284"/>
      <c r="G6" s="278"/>
      <c r="H6" s="278"/>
      <c r="I6" s="278"/>
      <c r="J6" s="278"/>
      <c r="K6" s="278"/>
      <c r="L6" s="278"/>
      <c r="M6" s="278"/>
      <c r="N6" s="278"/>
      <c r="O6" s="220"/>
      <c r="P6" s="220"/>
      <c r="Q6" s="220"/>
      <c r="R6" s="220"/>
      <c r="S6" s="220"/>
      <c r="T6" s="220"/>
      <c r="U6" s="220" t="s">
        <v>1</v>
      </c>
      <c r="V6" s="220" t="s">
        <v>107</v>
      </c>
      <c r="W6" s="279"/>
      <c r="X6" s="279"/>
      <c r="Y6" s="269"/>
      <c r="Z6" s="270"/>
      <c r="AA6" s="281"/>
      <c r="AB6" s="281"/>
      <c r="AC6" s="281"/>
      <c r="AD6" s="281"/>
      <c r="AE6" s="281"/>
      <c r="AF6" s="281"/>
      <c r="AG6" s="281"/>
      <c r="AH6" s="281"/>
      <c r="AI6" s="281"/>
      <c r="AJ6" s="281"/>
      <c r="AK6" s="281"/>
      <c r="AL6" s="281"/>
      <c r="AM6" s="281"/>
      <c r="AN6" s="281"/>
      <c r="AO6" s="281"/>
      <c r="AP6" s="281"/>
      <c r="AQ6" s="281"/>
      <c r="AR6" s="281"/>
      <c r="AS6" s="281"/>
      <c r="AT6" s="282"/>
      <c r="AU6" s="282"/>
      <c r="AV6" s="282"/>
      <c r="AW6" s="282"/>
      <c r="AX6" s="282"/>
      <c r="AY6" s="282"/>
      <c r="AZ6" s="282"/>
      <c r="BA6" s="282"/>
      <c r="BB6" s="282"/>
      <c r="BC6" s="282"/>
      <c r="BD6" s="282"/>
      <c r="BE6" s="282"/>
      <c r="BF6" s="282"/>
      <c r="BG6" s="282"/>
      <c r="BH6" s="282"/>
      <c r="BI6" s="60"/>
      <c r="BJ6" s="60"/>
      <c r="BK6" s="60"/>
      <c r="BL6" s="60"/>
      <c r="BM6" s="60"/>
      <c r="BN6" s="60"/>
      <c r="BO6" s="60"/>
      <c r="BP6" s="60"/>
      <c r="BQ6" s="60"/>
      <c r="BR6" s="60"/>
      <c r="BS6" s="60"/>
      <c r="BT6" s="60"/>
      <c r="BU6" s="60"/>
      <c r="BV6" s="60"/>
      <c r="BW6" s="60"/>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row>
    <row r="7" spans="1:134" ht="15" hidden="1" customHeight="1">
      <c r="A7" s="29" t="s">
        <v>32</v>
      </c>
      <c r="B7" s="191" t="str">
        <f>IF(VAL_C1!$H$33&lt;&gt;"", YEAR(VAL_C1!$H$33),"")</f>
        <v/>
      </c>
      <c r="C7" s="265"/>
      <c r="D7" s="283"/>
      <c r="E7" s="284"/>
      <c r="F7" s="284"/>
      <c r="G7" s="278"/>
      <c r="H7" s="278"/>
      <c r="I7" s="278"/>
      <c r="J7" s="278"/>
      <c r="K7" s="278"/>
      <c r="L7" s="278"/>
      <c r="M7" s="278"/>
      <c r="N7" s="278"/>
      <c r="O7" s="220"/>
      <c r="P7" s="220"/>
      <c r="Q7" s="220"/>
      <c r="R7" s="220"/>
      <c r="S7" s="220"/>
      <c r="T7" s="220"/>
      <c r="U7" s="220" t="s">
        <v>54</v>
      </c>
      <c r="V7" s="220" t="s">
        <v>72</v>
      </c>
      <c r="W7" s="279"/>
      <c r="X7" s="279"/>
      <c r="Y7" s="269"/>
      <c r="Z7" s="270"/>
      <c r="AA7" s="281"/>
      <c r="AB7" s="281"/>
      <c r="AC7" s="281"/>
      <c r="AD7" s="281"/>
      <c r="AE7" s="281"/>
      <c r="AF7" s="281"/>
      <c r="AG7" s="281"/>
      <c r="AH7" s="281"/>
      <c r="AI7" s="281"/>
      <c r="AJ7" s="281"/>
      <c r="AK7" s="281"/>
      <c r="AL7" s="281"/>
      <c r="AM7" s="281"/>
      <c r="AN7" s="281"/>
      <c r="AO7" s="281"/>
      <c r="AP7" s="281"/>
      <c r="AQ7" s="281"/>
      <c r="AR7" s="281"/>
      <c r="AS7" s="281"/>
      <c r="AT7" s="282"/>
      <c r="AU7" s="282"/>
      <c r="AV7" s="282"/>
      <c r="AW7" s="282"/>
      <c r="AX7" s="282"/>
      <c r="AY7" s="282"/>
      <c r="AZ7" s="282"/>
      <c r="BA7" s="282"/>
      <c r="BB7" s="282"/>
      <c r="BC7" s="282"/>
      <c r="BD7" s="282"/>
      <c r="BE7" s="282"/>
      <c r="BF7" s="282"/>
      <c r="BG7" s="282"/>
      <c r="BH7" s="282"/>
      <c r="BI7" s="60"/>
      <c r="BJ7" s="60"/>
      <c r="BK7" s="60"/>
      <c r="BL7" s="60"/>
      <c r="BM7" s="60"/>
      <c r="BN7" s="60"/>
      <c r="BO7" s="60"/>
      <c r="BP7" s="60"/>
      <c r="BQ7" s="60"/>
      <c r="BR7" s="60"/>
      <c r="BS7" s="60"/>
      <c r="BT7" s="60"/>
      <c r="BU7" s="60"/>
      <c r="BV7" s="60"/>
      <c r="BW7" s="60"/>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2"/>
      <c r="DV7" s="282"/>
      <c r="DW7" s="282"/>
      <c r="DX7" s="282"/>
      <c r="DY7" s="282"/>
      <c r="DZ7" s="282"/>
      <c r="EA7" s="282"/>
      <c r="EB7" s="282"/>
      <c r="EC7" s="282"/>
      <c r="ED7" s="282"/>
    </row>
    <row r="8" spans="1:134" hidden="1">
      <c r="A8" s="29" t="s">
        <v>34</v>
      </c>
      <c r="B8" s="191" t="str">
        <f>IF(VAL_C1!$H$34&lt;&gt;"", YEAR(VAL_C1!$H$34),"")</f>
        <v/>
      </c>
      <c r="C8" s="265"/>
      <c r="D8" s="283"/>
      <c r="E8" s="284"/>
      <c r="F8" s="284"/>
      <c r="G8" s="278"/>
      <c r="H8" s="278"/>
      <c r="I8" s="278"/>
      <c r="J8" s="278"/>
      <c r="K8" s="278"/>
      <c r="L8" s="278"/>
      <c r="M8" s="278"/>
      <c r="N8" s="99"/>
      <c r="O8" s="47"/>
      <c r="P8" s="47"/>
      <c r="Q8" s="47"/>
      <c r="R8" s="47"/>
      <c r="S8" s="47"/>
      <c r="T8" s="47"/>
      <c r="U8" s="47" t="s">
        <v>55</v>
      </c>
      <c r="V8" s="220" t="s">
        <v>0</v>
      </c>
      <c r="W8" s="279"/>
      <c r="X8" s="279"/>
      <c r="Y8" s="269"/>
      <c r="Z8" s="270"/>
      <c r="AA8" s="281"/>
      <c r="AB8" s="281"/>
      <c r="AC8" s="281"/>
      <c r="AD8" s="281"/>
      <c r="AE8" s="281"/>
      <c r="AF8" s="281"/>
      <c r="AG8" s="281"/>
      <c r="AH8" s="281"/>
      <c r="AI8" s="281"/>
      <c r="AJ8" s="281"/>
      <c r="AK8" s="281"/>
      <c r="AL8" s="281"/>
      <c r="AM8" s="281"/>
      <c r="AN8" s="281"/>
      <c r="AO8" s="281"/>
      <c r="AP8" s="281"/>
      <c r="AQ8" s="281"/>
      <c r="AR8" s="281"/>
      <c r="AS8" s="281"/>
      <c r="AT8" s="282"/>
      <c r="AU8" s="282"/>
      <c r="AV8" s="282"/>
      <c r="AW8" s="282"/>
      <c r="AX8" s="282"/>
      <c r="AY8" s="282"/>
      <c r="AZ8" s="282"/>
      <c r="BA8" s="282"/>
      <c r="BB8" s="282"/>
      <c r="BC8" s="282"/>
      <c r="BD8" s="282"/>
      <c r="BE8" s="282"/>
      <c r="BF8" s="282"/>
      <c r="BG8" s="282"/>
      <c r="BH8" s="282"/>
      <c r="BI8" s="60"/>
      <c r="BJ8" s="60"/>
      <c r="BK8" s="60"/>
      <c r="BL8" s="60"/>
      <c r="BM8" s="60"/>
      <c r="BN8" s="60"/>
      <c r="BO8" s="60"/>
      <c r="BP8" s="60"/>
      <c r="BQ8" s="60"/>
      <c r="BR8" s="60"/>
      <c r="BS8" s="60"/>
      <c r="BT8" s="60"/>
      <c r="BU8" s="60"/>
      <c r="BV8" s="60"/>
      <c r="BW8" s="60"/>
      <c r="BX8" s="282"/>
      <c r="BY8" s="282"/>
      <c r="BZ8" s="282"/>
      <c r="CA8" s="282"/>
      <c r="CB8" s="282"/>
      <c r="CC8" s="282"/>
      <c r="CD8" s="282"/>
      <c r="CE8" s="282"/>
      <c r="CF8" s="282"/>
      <c r="CG8" s="282"/>
      <c r="CH8" s="282"/>
      <c r="CI8" s="282"/>
      <c r="CJ8" s="282"/>
      <c r="CK8" s="282"/>
      <c r="CL8" s="282"/>
      <c r="CM8" s="282"/>
      <c r="CN8" s="282"/>
      <c r="CO8" s="282"/>
      <c r="CP8" s="282"/>
      <c r="CQ8" s="282"/>
      <c r="CR8" s="282"/>
      <c r="CS8" s="282"/>
      <c r="CT8" s="282"/>
      <c r="CU8" s="282"/>
      <c r="CV8" s="282"/>
      <c r="CW8" s="282"/>
      <c r="CX8" s="282"/>
      <c r="CY8" s="282"/>
      <c r="CZ8" s="282"/>
      <c r="DA8" s="282"/>
      <c r="DB8" s="282"/>
      <c r="DC8" s="282"/>
      <c r="DD8" s="282"/>
      <c r="DE8" s="282"/>
      <c r="DF8" s="282"/>
      <c r="DG8" s="282"/>
      <c r="DH8" s="282"/>
      <c r="DI8" s="282"/>
      <c r="DJ8" s="282"/>
      <c r="DK8" s="282"/>
      <c r="DL8" s="282"/>
      <c r="DM8" s="282"/>
      <c r="DN8" s="282"/>
      <c r="DO8" s="282"/>
      <c r="DP8" s="282"/>
      <c r="DQ8" s="282"/>
      <c r="DR8" s="282"/>
      <c r="DS8" s="282"/>
      <c r="DT8" s="282"/>
      <c r="DU8" s="282"/>
      <c r="DV8" s="282"/>
      <c r="DW8" s="282"/>
      <c r="DX8" s="282"/>
      <c r="DY8" s="282"/>
      <c r="DZ8" s="282"/>
      <c r="EA8" s="282"/>
      <c r="EB8" s="282"/>
      <c r="EC8" s="282"/>
      <c r="ED8" s="282"/>
    </row>
    <row r="9" spans="1:134" hidden="1">
      <c r="A9" s="29" t="s">
        <v>36</v>
      </c>
      <c r="B9" s="30" t="str">
        <f>VLOOKUP(VAL_C1!$H$44,VAL_Drop_Down_Lists!$D$3:$F$7,2,FALSE)</f>
        <v>_X</v>
      </c>
      <c r="C9" s="265"/>
      <c r="D9" s="283"/>
      <c r="E9" s="284"/>
      <c r="F9" s="284"/>
      <c r="G9" s="278"/>
      <c r="H9" s="278"/>
      <c r="I9" s="278"/>
      <c r="J9" s="278"/>
      <c r="K9" s="278"/>
      <c r="L9" s="278"/>
      <c r="M9" s="278"/>
      <c r="N9" s="99"/>
      <c r="O9" s="47"/>
      <c r="P9" s="47"/>
      <c r="Q9" s="47"/>
      <c r="R9" s="47"/>
      <c r="S9" s="47"/>
      <c r="T9" s="47"/>
      <c r="U9" s="47" t="s">
        <v>56</v>
      </c>
      <c r="V9" s="220" t="s">
        <v>0</v>
      </c>
      <c r="W9" s="279"/>
      <c r="X9" s="279"/>
      <c r="Y9" s="269"/>
      <c r="Z9" s="270"/>
      <c r="AA9" s="281"/>
      <c r="AB9" s="281"/>
      <c r="AC9" s="281"/>
      <c r="AD9" s="281"/>
      <c r="AE9" s="281"/>
      <c r="AF9" s="281"/>
      <c r="AG9" s="281"/>
      <c r="AH9" s="281"/>
      <c r="AI9" s="281"/>
      <c r="AJ9" s="281"/>
      <c r="AK9" s="281"/>
      <c r="AL9" s="281"/>
      <c r="AM9" s="281"/>
      <c r="AN9" s="281"/>
      <c r="AO9" s="281"/>
      <c r="AP9" s="281"/>
      <c r="AQ9" s="281"/>
      <c r="AR9" s="281"/>
      <c r="AS9" s="281"/>
      <c r="AT9" s="282"/>
      <c r="AU9" s="282"/>
      <c r="AV9" s="282"/>
      <c r="AW9" s="282"/>
      <c r="AX9" s="282"/>
      <c r="AY9" s="282"/>
      <c r="AZ9" s="282"/>
      <c r="BA9" s="282"/>
      <c r="BB9" s="282"/>
      <c r="BC9" s="282"/>
      <c r="BD9" s="282"/>
      <c r="BE9" s="282"/>
      <c r="BF9" s="282"/>
      <c r="BG9" s="282"/>
      <c r="BH9" s="282"/>
      <c r="BI9" s="60"/>
      <c r="BJ9" s="60"/>
      <c r="BK9" s="60"/>
      <c r="BL9" s="60"/>
      <c r="BM9" s="60"/>
      <c r="BN9" s="60"/>
      <c r="BO9" s="60"/>
      <c r="BP9" s="60"/>
      <c r="BQ9" s="60"/>
      <c r="BR9" s="60"/>
      <c r="BS9" s="60"/>
      <c r="BT9" s="60"/>
      <c r="BU9" s="60"/>
      <c r="BV9" s="60"/>
      <c r="BW9" s="60"/>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282"/>
      <c r="DI9" s="282"/>
      <c r="DJ9" s="282"/>
      <c r="DK9" s="282"/>
      <c r="DL9" s="282"/>
      <c r="DM9" s="282"/>
      <c r="DN9" s="282"/>
      <c r="DO9" s="282"/>
      <c r="DP9" s="282"/>
      <c r="DQ9" s="282"/>
      <c r="DR9" s="282"/>
      <c r="DS9" s="282"/>
      <c r="DT9" s="282"/>
      <c r="DU9" s="282"/>
      <c r="DV9" s="282"/>
      <c r="DW9" s="282"/>
      <c r="DX9" s="282"/>
      <c r="DY9" s="282"/>
      <c r="DZ9" s="282"/>
      <c r="EA9" s="282"/>
      <c r="EB9" s="282"/>
      <c r="EC9" s="282"/>
      <c r="ED9" s="282"/>
    </row>
    <row r="10" spans="1:134" hidden="1">
      <c r="A10" s="29" t="s">
        <v>38</v>
      </c>
      <c r="B10" s="30">
        <v>0</v>
      </c>
      <c r="C10" s="265"/>
      <c r="D10" s="283"/>
      <c r="E10" s="284"/>
      <c r="F10" s="284"/>
      <c r="G10" s="278"/>
      <c r="H10" s="278"/>
      <c r="I10" s="278"/>
      <c r="J10" s="278"/>
      <c r="K10" s="278"/>
      <c r="L10" s="278"/>
      <c r="M10" s="278"/>
      <c r="N10" s="99"/>
      <c r="O10" s="47"/>
      <c r="P10" s="47"/>
      <c r="Q10" s="47"/>
      <c r="R10" s="47"/>
      <c r="S10" s="47"/>
      <c r="T10" s="47"/>
      <c r="U10" s="47" t="s">
        <v>2</v>
      </c>
      <c r="V10" s="220" t="s">
        <v>0</v>
      </c>
      <c r="W10" s="279"/>
      <c r="X10" s="279"/>
      <c r="Y10" s="269"/>
      <c r="Z10" s="270"/>
      <c r="AA10" s="281"/>
      <c r="AB10" s="281"/>
      <c r="AC10" s="281"/>
      <c r="AD10" s="281"/>
      <c r="AE10" s="281"/>
      <c r="AF10" s="281"/>
      <c r="AG10" s="281"/>
      <c r="AH10" s="281"/>
      <c r="AI10" s="281"/>
      <c r="AJ10" s="281"/>
      <c r="AK10" s="281"/>
      <c r="AL10" s="281"/>
      <c r="AM10" s="281"/>
      <c r="AN10" s="281"/>
      <c r="AO10" s="281"/>
      <c r="AP10" s="281"/>
      <c r="AQ10" s="281"/>
      <c r="AR10" s="281"/>
      <c r="AS10" s="281"/>
      <c r="AT10" s="282"/>
      <c r="AU10" s="282"/>
      <c r="AV10" s="282"/>
      <c r="AW10" s="282"/>
      <c r="AX10" s="282"/>
      <c r="AY10" s="282"/>
      <c r="AZ10" s="282"/>
      <c r="BA10" s="282"/>
      <c r="BB10" s="282"/>
      <c r="BC10" s="282"/>
      <c r="BD10" s="282"/>
      <c r="BE10" s="282"/>
      <c r="BF10" s="282"/>
      <c r="BG10" s="282"/>
      <c r="BH10" s="282"/>
      <c r="BI10" s="60"/>
      <c r="BJ10" s="60"/>
      <c r="BK10" s="60"/>
      <c r="BL10" s="60"/>
      <c r="BM10" s="60"/>
      <c r="BN10" s="60"/>
      <c r="BO10" s="60"/>
      <c r="BP10" s="60"/>
      <c r="BQ10" s="60"/>
      <c r="BR10" s="60"/>
      <c r="BS10" s="60"/>
      <c r="BT10" s="60"/>
      <c r="BU10" s="60"/>
      <c r="BV10" s="60"/>
      <c r="BW10" s="60"/>
      <c r="BX10" s="282"/>
      <c r="BY10" s="282"/>
      <c r="BZ10" s="282"/>
      <c r="CA10" s="282"/>
      <c r="CB10" s="282"/>
      <c r="CC10" s="282"/>
      <c r="CD10" s="282"/>
      <c r="CE10" s="282"/>
      <c r="CF10" s="282"/>
      <c r="CG10" s="282"/>
      <c r="CH10" s="282"/>
      <c r="CI10" s="282"/>
      <c r="CJ10" s="282"/>
      <c r="CK10" s="282"/>
      <c r="CL10" s="282"/>
      <c r="CM10" s="282"/>
      <c r="CN10" s="282"/>
      <c r="CO10" s="282"/>
      <c r="CP10" s="282"/>
      <c r="CQ10" s="282"/>
      <c r="CR10" s="282"/>
      <c r="CS10" s="282"/>
      <c r="CT10" s="282"/>
      <c r="CU10" s="282"/>
      <c r="CV10" s="282"/>
      <c r="CW10" s="282"/>
      <c r="CX10" s="282"/>
      <c r="CY10" s="282"/>
      <c r="CZ10" s="282"/>
      <c r="DA10" s="282"/>
      <c r="DB10" s="282"/>
      <c r="DC10" s="282"/>
      <c r="DD10" s="282"/>
      <c r="DE10" s="282"/>
      <c r="DF10" s="282"/>
      <c r="DG10" s="282"/>
      <c r="DH10" s="282"/>
      <c r="DI10" s="282"/>
      <c r="DJ10" s="282"/>
      <c r="DK10" s="282"/>
      <c r="DL10" s="282"/>
      <c r="DM10" s="282"/>
      <c r="DN10" s="282"/>
      <c r="DO10" s="282"/>
      <c r="DP10" s="282"/>
      <c r="DQ10" s="282"/>
      <c r="DR10" s="282"/>
      <c r="DS10" s="282"/>
      <c r="DT10" s="282"/>
      <c r="DU10" s="282"/>
      <c r="DV10" s="282"/>
      <c r="DW10" s="282"/>
      <c r="DX10" s="282"/>
      <c r="DY10" s="282"/>
      <c r="DZ10" s="282"/>
      <c r="EA10" s="282"/>
      <c r="EB10" s="282"/>
      <c r="EC10" s="282"/>
      <c r="ED10" s="282"/>
    </row>
    <row r="11" spans="1:134" hidden="1">
      <c r="A11" s="29" t="s">
        <v>40</v>
      </c>
      <c r="B11" s="30">
        <v>0</v>
      </c>
      <c r="C11" s="265"/>
      <c r="D11" s="283"/>
      <c r="E11" s="284"/>
      <c r="F11" s="284"/>
      <c r="G11" s="278"/>
      <c r="H11" s="278"/>
      <c r="I11" s="278"/>
      <c r="J11" s="278"/>
      <c r="K11" s="278"/>
      <c r="L11" s="278"/>
      <c r="M11" s="278"/>
      <c r="N11" s="99"/>
      <c r="O11" s="47"/>
      <c r="P11" s="47"/>
      <c r="Q11" s="47"/>
      <c r="R11" s="47"/>
      <c r="S11" s="47"/>
      <c r="T11" s="47"/>
      <c r="U11" s="47"/>
      <c r="V11" s="220"/>
      <c r="W11" s="279"/>
      <c r="X11" s="279"/>
      <c r="Y11" s="269"/>
      <c r="Z11" s="270"/>
      <c r="AA11" s="281"/>
      <c r="AB11" s="281"/>
      <c r="AC11" s="281"/>
      <c r="AD11" s="281"/>
      <c r="AE11" s="281"/>
      <c r="AF11" s="281"/>
      <c r="AG11" s="281"/>
      <c r="AH11" s="281"/>
      <c r="AI11" s="281"/>
      <c r="AJ11" s="281"/>
      <c r="AK11" s="281"/>
      <c r="AL11" s="281"/>
      <c r="AM11" s="281"/>
      <c r="AN11" s="281"/>
      <c r="AO11" s="281"/>
      <c r="AP11" s="281"/>
      <c r="AQ11" s="281"/>
      <c r="AR11" s="281"/>
      <c r="AS11" s="281"/>
      <c r="AT11" s="282"/>
      <c r="AU11" s="282"/>
      <c r="AV11" s="282"/>
      <c r="AW11" s="282"/>
      <c r="AX11" s="282"/>
      <c r="AY11" s="282"/>
      <c r="AZ11" s="282"/>
      <c r="BA11" s="282"/>
      <c r="BB11" s="282"/>
      <c r="BC11" s="282"/>
      <c r="BD11" s="282"/>
      <c r="BE11" s="282"/>
      <c r="BF11" s="282"/>
      <c r="BG11" s="282"/>
      <c r="BH11" s="282"/>
      <c r="BI11" s="60"/>
      <c r="BJ11" s="60"/>
      <c r="BK11" s="60"/>
      <c r="BL11" s="60"/>
      <c r="BM11" s="60"/>
      <c r="BN11" s="60"/>
      <c r="BO11" s="60"/>
      <c r="BP11" s="60"/>
      <c r="BQ11" s="60"/>
      <c r="BR11" s="60"/>
      <c r="BS11" s="60"/>
      <c r="BT11" s="60"/>
      <c r="BU11" s="60"/>
      <c r="BV11" s="60"/>
      <c r="BW11" s="60"/>
      <c r="BX11" s="282"/>
      <c r="BY11" s="282"/>
      <c r="BZ11" s="282"/>
      <c r="CA11" s="282"/>
      <c r="CB11" s="282"/>
      <c r="CC11" s="282"/>
      <c r="CD11" s="282"/>
      <c r="CE11" s="282"/>
      <c r="CF11" s="282"/>
      <c r="CG11" s="282"/>
      <c r="CH11" s="282"/>
      <c r="CI11" s="282"/>
      <c r="CJ11" s="282"/>
      <c r="CK11" s="282"/>
      <c r="CL11" s="282"/>
      <c r="CM11" s="282"/>
      <c r="CN11" s="282"/>
      <c r="CO11" s="282"/>
      <c r="CP11" s="282"/>
      <c r="CQ11" s="282"/>
      <c r="CR11" s="282"/>
      <c r="CS11" s="282"/>
      <c r="CT11" s="282"/>
      <c r="CU11" s="282"/>
      <c r="CV11" s="282"/>
      <c r="CW11" s="282"/>
      <c r="CX11" s="282"/>
      <c r="CY11" s="282"/>
      <c r="CZ11" s="282"/>
      <c r="DA11" s="282"/>
      <c r="DB11" s="282"/>
      <c r="DC11" s="282"/>
      <c r="DD11" s="282"/>
      <c r="DE11" s="282"/>
      <c r="DF11" s="282"/>
      <c r="DG11" s="282"/>
      <c r="DH11" s="282"/>
      <c r="DI11" s="282"/>
      <c r="DJ11" s="282"/>
      <c r="DK11" s="282"/>
      <c r="DL11" s="282"/>
      <c r="DM11" s="282"/>
      <c r="DN11" s="282"/>
      <c r="DO11" s="282"/>
      <c r="DP11" s="282"/>
      <c r="DQ11" s="282"/>
      <c r="DR11" s="282"/>
      <c r="DS11" s="282"/>
      <c r="DT11" s="282"/>
      <c r="DU11" s="282"/>
      <c r="DV11" s="282"/>
      <c r="DW11" s="282"/>
      <c r="DX11" s="282"/>
      <c r="DY11" s="282"/>
      <c r="DZ11" s="282"/>
      <c r="EA11" s="282"/>
      <c r="EB11" s="282"/>
      <c r="EC11" s="282"/>
      <c r="ED11" s="282"/>
    </row>
    <row r="12" spans="1:134" hidden="1">
      <c r="C12" s="265"/>
      <c r="D12" s="283"/>
      <c r="E12" s="284"/>
      <c r="F12" s="284"/>
      <c r="G12" s="278"/>
      <c r="H12" s="278"/>
      <c r="I12" s="278"/>
      <c r="J12" s="278"/>
      <c r="K12" s="278"/>
      <c r="L12" s="278"/>
      <c r="M12" s="278"/>
      <c r="N12" s="99"/>
      <c r="O12" s="47"/>
      <c r="P12" s="47"/>
      <c r="Q12" s="47"/>
      <c r="R12" s="47"/>
      <c r="S12" s="47"/>
      <c r="T12" s="47"/>
      <c r="U12" s="47"/>
      <c r="V12" s="220"/>
      <c r="W12" s="279"/>
      <c r="X12" s="279"/>
      <c r="Y12" s="269"/>
      <c r="Z12" s="270"/>
      <c r="AA12" s="281"/>
      <c r="AB12" s="281"/>
      <c r="AC12" s="281"/>
      <c r="AD12" s="281"/>
      <c r="AE12" s="281"/>
      <c r="AF12" s="281"/>
      <c r="AG12" s="281"/>
      <c r="AH12" s="281"/>
      <c r="AI12" s="281"/>
      <c r="AJ12" s="281"/>
      <c r="AK12" s="281"/>
      <c r="AL12" s="281"/>
      <c r="AM12" s="281"/>
      <c r="AN12" s="281"/>
      <c r="AO12" s="281"/>
      <c r="AP12" s="281"/>
      <c r="AQ12" s="281"/>
      <c r="AR12" s="281"/>
      <c r="AS12" s="281"/>
      <c r="AT12" s="282"/>
      <c r="AU12" s="282"/>
      <c r="AV12" s="282"/>
      <c r="AW12" s="282"/>
      <c r="AX12" s="282"/>
      <c r="AY12" s="282"/>
      <c r="AZ12" s="282"/>
      <c r="BA12" s="282"/>
      <c r="BB12" s="282"/>
      <c r="BC12" s="282"/>
      <c r="BD12" s="282"/>
      <c r="BE12" s="282"/>
      <c r="BF12" s="282"/>
      <c r="BG12" s="282"/>
      <c r="BH12" s="282"/>
      <c r="BI12" s="60"/>
      <c r="BJ12" s="60"/>
      <c r="BK12" s="60"/>
      <c r="BL12" s="60"/>
      <c r="BM12" s="60"/>
      <c r="BN12" s="60"/>
      <c r="BO12" s="60"/>
      <c r="BP12" s="60"/>
      <c r="BQ12" s="60"/>
      <c r="BR12" s="60"/>
      <c r="BS12" s="60"/>
      <c r="BT12" s="60"/>
      <c r="BU12" s="60"/>
      <c r="BV12" s="60"/>
      <c r="BW12" s="60"/>
      <c r="BX12" s="282"/>
      <c r="BY12" s="282"/>
      <c r="BZ12" s="282"/>
      <c r="CA12" s="282"/>
      <c r="CB12" s="282"/>
      <c r="CC12" s="282"/>
      <c r="CD12" s="282"/>
      <c r="CE12" s="282"/>
      <c r="CF12" s="282"/>
      <c r="CG12" s="282"/>
      <c r="CH12" s="282"/>
      <c r="CI12" s="282"/>
      <c r="CJ12" s="282"/>
      <c r="CK12" s="282"/>
      <c r="CL12" s="282"/>
      <c r="CM12" s="282"/>
      <c r="CN12" s="282"/>
      <c r="CO12" s="282"/>
      <c r="CP12" s="282"/>
      <c r="CQ12" s="282"/>
      <c r="CR12" s="282"/>
      <c r="CS12" s="282"/>
      <c r="CT12" s="282"/>
      <c r="CU12" s="282"/>
      <c r="CV12" s="282"/>
      <c r="CW12" s="282"/>
      <c r="CX12" s="282"/>
      <c r="CY12" s="282"/>
      <c r="CZ12" s="282"/>
      <c r="DA12" s="282"/>
      <c r="DB12" s="282"/>
      <c r="DC12" s="282"/>
      <c r="DD12" s="282"/>
      <c r="DE12" s="282"/>
      <c r="DF12" s="282"/>
      <c r="DG12" s="282"/>
      <c r="DH12" s="282"/>
      <c r="DI12" s="282"/>
      <c r="DJ12" s="282"/>
      <c r="DK12" s="282"/>
      <c r="DL12" s="282"/>
      <c r="DM12" s="282"/>
      <c r="DN12" s="282"/>
      <c r="DO12" s="282"/>
      <c r="DP12" s="282"/>
      <c r="DQ12" s="282"/>
      <c r="DR12" s="282"/>
      <c r="DS12" s="282"/>
      <c r="DT12" s="282"/>
      <c r="DU12" s="282"/>
      <c r="DV12" s="282"/>
      <c r="DW12" s="282"/>
      <c r="DX12" s="282"/>
      <c r="DY12" s="282"/>
      <c r="DZ12" s="282"/>
      <c r="EA12" s="282"/>
      <c r="EB12" s="282"/>
      <c r="EC12" s="282"/>
      <c r="ED12" s="282"/>
    </row>
    <row r="13" spans="1:134" ht="3.75" customHeight="1">
      <c r="C13" s="265"/>
      <c r="D13" s="270"/>
      <c r="E13" s="270"/>
      <c r="F13" s="270"/>
      <c r="G13" s="220"/>
      <c r="H13" s="246" t="s">
        <v>41</v>
      </c>
      <c r="I13" s="246" t="s">
        <v>44</v>
      </c>
      <c r="J13" s="246" t="s">
        <v>46</v>
      </c>
      <c r="K13" s="246" t="s">
        <v>48</v>
      </c>
      <c r="L13" s="246" t="s">
        <v>49</v>
      </c>
      <c r="M13" s="246" t="s">
        <v>50</v>
      </c>
      <c r="N13" s="94" t="s">
        <v>51</v>
      </c>
      <c r="O13" s="101" t="s">
        <v>386</v>
      </c>
      <c r="P13" s="101" t="s">
        <v>388</v>
      </c>
      <c r="Q13" s="94"/>
      <c r="R13" s="94"/>
      <c r="S13" s="94"/>
      <c r="T13" s="94"/>
      <c r="U13" s="47"/>
      <c r="V13" s="270"/>
      <c r="W13" s="270"/>
      <c r="X13" s="270"/>
      <c r="Y13" s="269"/>
      <c r="Z13" s="270"/>
      <c r="AA13" s="281"/>
      <c r="AB13" s="281"/>
      <c r="AC13" s="281"/>
      <c r="AD13" s="281"/>
      <c r="AE13" s="281"/>
      <c r="AF13" s="281"/>
      <c r="AG13" s="281"/>
      <c r="AH13" s="281"/>
      <c r="AI13" s="281"/>
      <c r="AJ13" s="281"/>
      <c r="AK13" s="281"/>
      <c r="AL13" s="281"/>
      <c r="AM13" s="281"/>
      <c r="AN13" s="281"/>
      <c r="AO13" s="281"/>
      <c r="AP13" s="281"/>
      <c r="AQ13" s="281"/>
      <c r="AR13" s="281"/>
      <c r="AS13" s="281"/>
      <c r="AT13" s="282"/>
      <c r="AU13" s="282"/>
      <c r="AV13" s="282"/>
      <c r="AW13" s="282"/>
      <c r="AX13" s="282"/>
      <c r="AY13" s="282"/>
      <c r="AZ13" s="282"/>
      <c r="BA13" s="282"/>
      <c r="BB13" s="282"/>
      <c r="BC13" s="282"/>
      <c r="BD13" s="282"/>
      <c r="BE13" s="282"/>
      <c r="BF13" s="282"/>
      <c r="BG13" s="282"/>
      <c r="BH13" s="282"/>
      <c r="BI13" s="60"/>
      <c r="BJ13" s="60"/>
      <c r="BK13" s="60"/>
      <c r="BL13" s="60"/>
      <c r="BM13" s="60"/>
      <c r="BN13" s="60"/>
      <c r="BO13" s="60"/>
      <c r="BP13" s="60"/>
      <c r="BQ13" s="60"/>
      <c r="BR13" s="60"/>
      <c r="BS13" s="60"/>
      <c r="BT13" s="60"/>
      <c r="BU13" s="60"/>
      <c r="BV13" s="60"/>
      <c r="BW13" s="60"/>
      <c r="BX13" s="282"/>
      <c r="BY13" s="282"/>
      <c r="BZ13" s="282"/>
      <c r="CA13" s="282"/>
      <c r="CB13" s="282"/>
      <c r="CC13" s="282"/>
      <c r="CD13" s="282"/>
      <c r="CE13" s="282"/>
      <c r="CF13" s="282"/>
      <c r="CG13" s="282"/>
      <c r="CH13" s="282"/>
      <c r="CI13" s="282"/>
      <c r="CJ13" s="282"/>
      <c r="CK13" s="282"/>
      <c r="CL13" s="282"/>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282"/>
      <c r="DM13" s="282"/>
      <c r="DN13" s="282"/>
      <c r="DO13" s="282"/>
      <c r="DP13" s="282"/>
      <c r="DQ13" s="282"/>
      <c r="DR13" s="282"/>
      <c r="DS13" s="282"/>
      <c r="DT13" s="282"/>
      <c r="DU13" s="282"/>
      <c r="DV13" s="282"/>
      <c r="DW13" s="282"/>
      <c r="DX13" s="282"/>
      <c r="DY13" s="282"/>
      <c r="DZ13" s="282"/>
      <c r="EA13" s="282"/>
      <c r="EB13" s="282"/>
      <c r="EC13" s="282"/>
      <c r="ED13" s="282"/>
    </row>
    <row r="14" spans="1:134" s="285" customFormat="1" ht="21" customHeight="1">
      <c r="C14" s="286"/>
      <c r="D14" s="425" t="s">
        <v>2285</v>
      </c>
      <c r="E14" s="435" t="s">
        <v>2303</v>
      </c>
      <c r="F14" s="287" t="s">
        <v>2341</v>
      </c>
      <c r="G14" s="249"/>
      <c r="H14" s="220" t="s">
        <v>60</v>
      </c>
      <c r="I14" s="220" t="s">
        <v>64</v>
      </c>
      <c r="J14" s="220" t="s">
        <v>0</v>
      </c>
      <c r="K14" s="220" t="s">
        <v>65</v>
      </c>
      <c r="L14" s="220" t="s">
        <v>0</v>
      </c>
      <c r="M14" s="220" t="s">
        <v>111</v>
      </c>
      <c r="N14" s="47" t="s">
        <v>67</v>
      </c>
      <c r="O14" s="47" t="s">
        <v>0</v>
      </c>
      <c r="P14" s="47" t="s">
        <v>378</v>
      </c>
      <c r="Q14" s="47"/>
      <c r="R14" s="47"/>
      <c r="S14" s="47"/>
      <c r="T14" s="47"/>
      <c r="U14" s="103"/>
      <c r="V14" s="72"/>
      <c r="W14" s="73"/>
      <c r="X14" s="74"/>
      <c r="Y14" s="288"/>
      <c r="Z14" s="289"/>
      <c r="BI14" s="61"/>
      <c r="BJ14" s="61"/>
      <c r="BK14" s="61"/>
      <c r="BL14" s="61"/>
      <c r="BM14" s="61"/>
      <c r="BN14" s="61"/>
      <c r="BO14" s="61"/>
      <c r="BP14" s="61"/>
      <c r="BQ14" s="61"/>
      <c r="BR14" s="61"/>
      <c r="BS14" s="61"/>
      <c r="BT14" s="61"/>
      <c r="BU14" s="61"/>
      <c r="BV14" s="61"/>
      <c r="BW14" s="61"/>
    </row>
    <row r="15" spans="1:134" s="285" customFormat="1" ht="21" customHeight="1">
      <c r="C15" s="286"/>
      <c r="D15" s="425"/>
      <c r="E15" s="436"/>
      <c r="F15" s="287" t="s">
        <v>2342</v>
      </c>
      <c r="G15" s="249"/>
      <c r="H15" s="220" t="s">
        <v>60</v>
      </c>
      <c r="I15" s="220" t="s">
        <v>64</v>
      </c>
      <c r="J15" s="220" t="s">
        <v>0</v>
      </c>
      <c r="K15" s="220" t="s">
        <v>65</v>
      </c>
      <c r="L15" s="220" t="s">
        <v>0</v>
      </c>
      <c r="M15" s="220" t="s">
        <v>112</v>
      </c>
      <c r="N15" s="47" t="s">
        <v>67</v>
      </c>
      <c r="O15" s="47" t="s">
        <v>0</v>
      </c>
      <c r="P15" s="47" t="s">
        <v>378</v>
      </c>
      <c r="Q15" s="47"/>
      <c r="R15" s="47"/>
      <c r="S15" s="47"/>
      <c r="T15" s="47"/>
      <c r="U15" s="103"/>
      <c r="V15" s="72"/>
      <c r="W15" s="73"/>
      <c r="X15" s="74"/>
      <c r="Y15" s="288"/>
      <c r="Z15" s="289"/>
      <c r="BI15" s="61"/>
      <c r="BJ15" s="61"/>
      <c r="BK15" s="61"/>
      <c r="BL15" s="61"/>
      <c r="BM15" s="61"/>
      <c r="BN15" s="61"/>
      <c r="BO15" s="61"/>
      <c r="BP15" s="61"/>
      <c r="BQ15" s="61"/>
      <c r="BR15" s="61"/>
      <c r="BS15" s="61"/>
      <c r="BT15" s="61"/>
      <c r="BU15" s="61"/>
      <c r="BV15" s="61"/>
      <c r="BW15" s="61"/>
    </row>
    <row r="16" spans="1:134" s="285" customFormat="1" ht="21" customHeight="1">
      <c r="C16" s="286"/>
      <c r="D16" s="425"/>
      <c r="E16" s="436"/>
      <c r="F16" s="287" t="s">
        <v>2343</v>
      </c>
      <c r="G16" s="249"/>
      <c r="H16" s="220" t="s">
        <v>60</v>
      </c>
      <c r="I16" s="220" t="s">
        <v>64</v>
      </c>
      <c r="J16" s="220" t="s">
        <v>0</v>
      </c>
      <c r="K16" s="220" t="s">
        <v>65</v>
      </c>
      <c r="L16" s="220" t="s">
        <v>0</v>
      </c>
      <c r="M16" s="220" t="s">
        <v>113</v>
      </c>
      <c r="N16" s="47" t="s">
        <v>67</v>
      </c>
      <c r="O16" s="47" t="s">
        <v>0</v>
      </c>
      <c r="P16" s="47" t="s">
        <v>378</v>
      </c>
      <c r="Q16" s="47"/>
      <c r="R16" s="47"/>
      <c r="S16" s="47"/>
      <c r="T16" s="47"/>
      <c r="U16" s="103"/>
      <c r="V16" s="72"/>
      <c r="W16" s="73"/>
      <c r="X16" s="74"/>
      <c r="Y16" s="288"/>
      <c r="Z16" s="289"/>
      <c r="BI16" s="61"/>
      <c r="BJ16" s="61"/>
      <c r="BK16" s="61"/>
      <c r="BL16" s="61"/>
      <c r="BM16" s="61"/>
      <c r="BN16" s="61"/>
      <c r="BO16" s="61"/>
      <c r="BP16" s="61"/>
      <c r="BQ16" s="61"/>
      <c r="BR16" s="61"/>
      <c r="BS16" s="61"/>
      <c r="BT16" s="61"/>
      <c r="BU16" s="61"/>
      <c r="BV16" s="61"/>
      <c r="BW16" s="61"/>
    </row>
    <row r="17" spans="3:75" s="285" customFormat="1" ht="21" customHeight="1">
      <c r="C17" s="286"/>
      <c r="D17" s="425"/>
      <c r="E17" s="436"/>
      <c r="F17" s="287" t="s">
        <v>2344</v>
      </c>
      <c r="G17" s="249"/>
      <c r="H17" s="220" t="s">
        <v>60</v>
      </c>
      <c r="I17" s="220" t="s">
        <v>64</v>
      </c>
      <c r="J17" s="220" t="s">
        <v>0</v>
      </c>
      <c r="K17" s="220" t="s">
        <v>65</v>
      </c>
      <c r="L17" s="220" t="s">
        <v>0</v>
      </c>
      <c r="M17" s="220" t="s">
        <v>114</v>
      </c>
      <c r="N17" s="47" t="s">
        <v>67</v>
      </c>
      <c r="O17" s="47" t="s">
        <v>0</v>
      </c>
      <c r="P17" s="47" t="s">
        <v>378</v>
      </c>
      <c r="Q17" s="47"/>
      <c r="R17" s="47"/>
      <c r="S17" s="47"/>
      <c r="T17" s="47"/>
      <c r="U17" s="103"/>
      <c r="V17" s="72"/>
      <c r="W17" s="73"/>
      <c r="X17" s="74"/>
      <c r="Y17" s="288"/>
      <c r="Z17" s="289"/>
      <c r="BI17" s="61"/>
      <c r="BJ17" s="61"/>
      <c r="BK17" s="61"/>
      <c r="BL17" s="61"/>
      <c r="BM17" s="61"/>
      <c r="BN17" s="61"/>
      <c r="BO17" s="61"/>
      <c r="BP17" s="61"/>
      <c r="BQ17" s="61"/>
      <c r="BR17" s="61"/>
      <c r="BS17" s="61"/>
      <c r="BT17" s="61"/>
      <c r="BU17" s="61"/>
      <c r="BV17" s="61"/>
      <c r="BW17" s="61"/>
    </row>
    <row r="18" spans="3:75" s="285" customFormat="1" ht="21" customHeight="1">
      <c r="C18" s="286"/>
      <c r="D18" s="425"/>
      <c r="E18" s="436"/>
      <c r="F18" s="287" t="s">
        <v>2345</v>
      </c>
      <c r="G18" s="249"/>
      <c r="H18" s="220" t="s">
        <v>60</v>
      </c>
      <c r="I18" s="220" t="s">
        <v>64</v>
      </c>
      <c r="J18" s="220" t="s">
        <v>0</v>
      </c>
      <c r="K18" s="220" t="s">
        <v>65</v>
      </c>
      <c r="L18" s="220" t="s">
        <v>0</v>
      </c>
      <c r="M18" s="220" t="s">
        <v>115</v>
      </c>
      <c r="N18" s="47" t="s">
        <v>67</v>
      </c>
      <c r="O18" s="47" t="s">
        <v>0</v>
      </c>
      <c r="P18" s="47" t="s">
        <v>378</v>
      </c>
      <c r="Q18" s="47"/>
      <c r="R18" s="47"/>
      <c r="S18" s="47"/>
      <c r="T18" s="47"/>
      <c r="U18" s="103"/>
      <c r="V18" s="72"/>
      <c r="W18" s="73"/>
      <c r="X18" s="74"/>
      <c r="Y18" s="288"/>
      <c r="Z18" s="289"/>
      <c r="BI18" s="61"/>
      <c r="BJ18" s="61"/>
      <c r="BK18" s="61"/>
      <c r="BL18" s="61"/>
      <c r="BM18" s="61"/>
      <c r="BN18" s="61"/>
      <c r="BO18" s="61"/>
      <c r="BP18" s="61"/>
      <c r="BQ18" s="61"/>
      <c r="BR18" s="61"/>
      <c r="BS18" s="61"/>
      <c r="BT18" s="61"/>
      <c r="BU18" s="61"/>
      <c r="BV18" s="61"/>
      <c r="BW18" s="61"/>
    </row>
    <row r="19" spans="3:75" s="285" customFormat="1" ht="21" customHeight="1">
      <c r="C19" s="286"/>
      <c r="D19" s="425"/>
      <c r="E19" s="436"/>
      <c r="F19" s="287" t="s">
        <v>2346</v>
      </c>
      <c r="G19" s="249"/>
      <c r="H19" s="220" t="s">
        <v>60</v>
      </c>
      <c r="I19" s="220" t="s">
        <v>64</v>
      </c>
      <c r="J19" s="220" t="s">
        <v>0</v>
      </c>
      <c r="K19" s="220" t="s">
        <v>65</v>
      </c>
      <c r="L19" s="220" t="s">
        <v>0</v>
      </c>
      <c r="M19" s="220" t="s">
        <v>116</v>
      </c>
      <c r="N19" s="47" t="s">
        <v>67</v>
      </c>
      <c r="O19" s="47" t="s">
        <v>0</v>
      </c>
      <c r="P19" s="47" t="s">
        <v>378</v>
      </c>
      <c r="Q19" s="47"/>
      <c r="R19" s="47"/>
      <c r="S19" s="47"/>
      <c r="T19" s="47"/>
      <c r="U19" s="103"/>
      <c r="V19" s="72"/>
      <c r="W19" s="73"/>
      <c r="X19" s="74"/>
      <c r="Y19" s="288"/>
      <c r="Z19" s="289"/>
      <c r="BI19" s="61"/>
      <c r="BJ19" s="61"/>
      <c r="BK19" s="61"/>
      <c r="BL19" s="61"/>
      <c r="BM19" s="61"/>
      <c r="BN19" s="61"/>
      <c r="BO19" s="61"/>
      <c r="BP19" s="61"/>
      <c r="BQ19" s="61"/>
      <c r="BR19" s="61"/>
      <c r="BS19" s="61"/>
      <c r="BT19" s="61"/>
      <c r="BU19" s="61"/>
      <c r="BV19" s="61"/>
      <c r="BW19" s="61"/>
    </row>
    <row r="20" spans="3:75" s="285" customFormat="1" ht="21" customHeight="1">
      <c r="C20" s="286"/>
      <c r="D20" s="425"/>
      <c r="E20" s="436"/>
      <c r="F20" s="287" t="s">
        <v>2347</v>
      </c>
      <c r="G20" s="249"/>
      <c r="H20" s="220" t="s">
        <v>60</v>
      </c>
      <c r="I20" s="220" t="s">
        <v>64</v>
      </c>
      <c r="J20" s="220" t="s">
        <v>0</v>
      </c>
      <c r="K20" s="220" t="s">
        <v>65</v>
      </c>
      <c r="L20" s="220" t="s">
        <v>0</v>
      </c>
      <c r="M20" s="220" t="s">
        <v>118</v>
      </c>
      <c r="N20" s="47" t="s">
        <v>67</v>
      </c>
      <c r="O20" s="47" t="s">
        <v>0</v>
      </c>
      <c r="P20" s="47" t="s">
        <v>378</v>
      </c>
      <c r="Q20" s="47"/>
      <c r="R20" s="47"/>
      <c r="S20" s="47"/>
      <c r="T20" s="47"/>
      <c r="U20" s="103"/>
      <c r="V20" s="72"/>
      <c r="W20" s="73"/>
      <c r="X20" s="74"/>
      <c r="Y20" s="288"/>
      <c r="Z20" s="289"/>
      <c r="BI20" s="61"/>
      <c r="BJ20" s="61"/>
      <c r="BK20" s="61"/>
      <c r="BL20" s="61"/>
      <c r="BM20" s="61"/>
      <c r="BN20" s="61"/>
      <c r="BO20" s="61"/>
      <c r="BP20" s="61"/>
      <c r="BQ20" s="61"/>
      <c r="BR20" s="61"/>
      <c r="BS20" s="61"/>
      <c r="BT20" s="61"/>
      <c r="BU20" s="61"/>
      <c r="BV20" s="61"/>
      <c r="BW20" s="61"/>
    </row>
    <row r="21" spans="3:75" s="285" customFormat="1" ht="21" customHeight="1">
      <c r="C21" s="286"/>
      <c r="D21" s="425"/>
      <c r="E21" s="436"/>
      <c r="F21" s="287" t="s">
        <v>2348</v>
      </c>
      <c r="G21" s="249"/>
      <c r="H21" s="220" t="s">
        <v>60</v>
      </c>
      <c r="I21" s="220" t="s">
        <v>64</v>
      </c>
      <c r="J21" s="220" t="s">
        <v>0</v>
      </c>
      <c r="K21" s="220" t="s">
        <v>65</v>
      </c>
      <c r="L21" s="220" t="s">
        <v>0</v>
      </c>
      <c r="M21" s="220" t="s">
        <v>117</v>
      </c>
      <c r="N21" s="47" t="s">
        <v>67</v>
      </c>
      <c r="O21" s="47" t="s">
        <v>0</v>
      </c>
      <c r="P21" s="47" t="s">
        <v>378</v>
      </c>
      <c r="Q21" s="47"/>
      <c r="R21" s="47"/>
      <c r="S21" s="47"/>
      <c r="T21" s="47"/>
      <c r="U21" s="103"/>
      <c r="V21" s="72"/>
      <c r="W21" s="73"/>
      <c r="X21" s="74"/>
      <c r="Y21" s="288"/>
      <c r="Z21" s="289"/>
      <c r="BI21" s="61"/>
      <c r="BJ21" s="61"/>
      <c r="BK21" s="61"/>
      <c r="BL21" s="61"/>
      <c r="BM21" s="61"/>
      <c r="BN21" s="61"/>
      <c r="BO21" s="61"/>
      <c r="BP21" s="61"/>
      <c r="BQ21" s="61"/>
      <c r="BR21" s="61"/>
      <c r="BS21" s="61"/>
      <c r="BT21" s="61"/>
      <c r="BU21" s="61"/>
      <c r="BV21" s="61"/>
      <c r="BW21" s="61"/>
    </row>
    <row r="22" spans="3:75" s="285" customFormat="1" ht="21" customHeight="1">
      <c r="C22" s="286"/>
      <c r="D22" s="425"/>
      <c r="E22" s="436"/>
      <c r="F22" s="287" t="s">
        <v>2349</v>
      </c>
      <c r="G22" s="249"/>
      <c r="H22" s="220" t="s">
        <v>60</v>
      </c>
      <c r="I22" s="220" t="s">
        <v>64</v>
      </c>
      <c r="J22" s="220" t="s">
        <v>0</v>
      </c>
      <c r="K22" s="220" t="s">
        <v>65</v>
      </c>
      <c r="L22" s="220" t="s">
        <v>0</v>
      </c>
      <c r="M22" s="220" t="s">
        <v>119</v>
      </c>
      <c r="N22" s="47" t="s">
        <v>67</v>
      </c>
      <c r="O22" s="47" t="s">
        <v>0</v>
      </c>
      <c r="P22" s="47" t="s">
        <v>378</v>
      </c>
      <c r="Q22" s="47"/>
      <c r="R22" s="47"/>
      <c r="S22" s="47"/>
      <c r="T22" s="47"/>
      <c r="U22" s="103"/>
      <c r="V22" s="72"/>
      <c r="W22" s="73"/>
      <c r="X22" s="74"/>
      <c r="Y22" s="288"/>
      <c r="Z22" s="289"/>
      <c r="BI22" s="61"/>
      <c r="BJ22" s="61"/>
      <c r="BK22" s="61"/>
      <c r="BL22" s="61"/>
      <c r="BM22" s="61"/>
      <c r="BN22" s="61"/>
      <c r="BO22" s="61"/>
      <c r="BP22" s="61"/>
      <c r="BQ22" s="61"/>
      <c r="BR22" s="61"/>
      <c r="BS22" s="61"/>
      <c r="BT22" s="61"/>
      <c r="BU22" s="61"/>
      <c r="BV22" s="61"/>
      <c r="BW22" s="61"/>
    </row>
    <row r="23" spans="3:75" s="285" customFormat="1" ht="21" customHeight="1">
      <c r="C23" s="286"/>
      <c r="D23" s="425"/>
      <c r="E23" s="436"/>
      <c r="F23" s="287" t="s">
        <v>2350</v>
      </c>
      <c r="G23" s="249"/>
      <c r="H23" s="220" t="s">
        <v>60</v>
      </c>
      <c r="I23" s="220" t="s">
        <v>64</v>
      </c>
      <c r="J23" s="220" t="s">
        <v>0</v>
      </c>
      <c r="K23" s="220" t="s">
        <v>65</v>
      </c>
      <c r="L23" s="220" t="s">
        <v>0</v>
      </c>
      <c r="M23" s="220" t="s">
        <v>120</v>
      </c>
      <c r="N23" s="47" t="s">
        <v>67</v>
      </c>
      <c r="O23" s="47" t="s">
        <v>0</v>
      </c>
      <c r="P23" s="47" t="s">
        <v>378</v>
      </c>
      <c r="Q23" s="47"/>
      <c r="R23" s="47"/>
      <c r="S23" s="47"/>
      <c r="T23" s="47"/>
      <c r="U23" s="103"/>
      <c r="V23" s="72"/>
      <c r="W23" s="73"/>
      <c r="X23" s="74"/>
      <c r="Y23" s="288"/>
      <c r="Z23" s="289"/>
      <c r="BI23" s="61"/>
      <c r="BJ23" s="61"/>
      <c r="BK23" s="61"/>
      <c r="BL23" s="61"/>
      <c r="BM23" s="61"/>
      <c r="BN23" s="61"/>
      <c r="BO23" s="61"/>
      <c r="BP23" s="61"/>
      <c r="BQ23" s="61"/>
      <c r="BR23" s="61"/>
      <c r="BS23" s="61"/>
      <c r="BT23" s="61"/>
      <c r="BU23" s="61"/>
      <c r="BV23" s="61"/>
      <c r="BW23" s="61"/>
    </row>
    <row r="24" spans="3:75" s="285" customFormat="1" ht="21" customHeight="1">
      <c r="C24" s="286"/>
      <c r="D24" s="425"/>
      <c r="E24" s="436"/>
      <c r="F24" s="287" t="s">
        <v>2351</v>
      </c>
      <c r="G24" s="249"/>
      <c r="H24" s="220" t="s">
        <v>60</v>
      </c>
      <c r="I24" s="220" t="s">
        <v>64</v>
      </c>
      <c r="J24" s="220" t="s">
        <v>0</v>
      </c>
      <c r="K24" s="220" t="s">
        <v>65</v>
      </c>
      <c r="L24" s="220" t="s">
        <v>0</v>
      </c>
      <c r="M24" s="220" t="s">
        <v>121</v>
      </c>
      <c r="N24" s="47" t="s">
        <v>67</v>
      </c>
      <c r="O24" s="47" t="s">
        <v>0</v>
      </c>
      <c r="P24" s="47" t="s">
        <v>378</v>
      </c>
      <c r="Q24" s="47"/>
      <c r="R24" s="47"/>
      <c r="S24" s="47"/>
      <c r="T24" s="47"/>
      <c r="U24" s="103"/>
      <c r="V24" s="72"/>
      <c r="W24" s="73"/>
      <c r="X24" s="74"/>
      <c r="Y24" s="288"/>
      <c r="Z24" s="289"/>
      <c r="BI24" s="61"/>
      <c r="BJ24" s="61"/>
      <c r="BK24" s="61"/>
      <c r="BL24" s="61"/>
      <c r="BM24" s="61"/>
      <c r="BN24" s="61"/>
      <c r="BO24" s="61"/>
      <c r="BP24" s="61"/>
      <c r="BQ24" s="61"/>
      <c r="BR24" s="61"/>
      <c r="BS24" s="61"/>
      <c r="BT24" s="61"/>
      <c r="BU24" s="61"/>
      <c r="BV24" s="61"/>
      <c r="BW24" s="61"/>
    </row>
    <row r="25" spans="3:75" s="285" customFormat="1" ht="21" customHeight="1">
      <c r="C25" s="286"/>
      <c r="D25" s="425"/>
      <c r="E25" s="436"/>
      <c r="F25" s="287" t="s">
        <v>2352</v>
      </c>
      <c r="G25" s="249"/>
      <c r="H25" s="220" t="s">
        <v>60</v>
      </c>
      <c r="I25" s="220" t="s">
        <v>64</v>
      </c>
      <c r="J25" s="220" t="s">
        <v>0</v>
      </c>
      <c r="K25" s="220" t="s">
        <v>65</v>
      </c>
      <c r="L25" s="220" t="s">
        <v>0</v>
      </c>
      <c r="M25" s="220" t="s">
        <v>122</v>
      </c>
      <c r="N25" s="47" t="s">
        <v>67</v>
      </c>
      <c r="O25" s="47" t="s">
        <v>0</v>
      </c>
      <c r="P25" s="47" t="s">
        <v>378</v>
      </c>
      <c r="Q25" s="47"/>
      <c r="R25" s="47"/>
      <c r="S25" s="47"/>
      <c r="T25" s="47"/>
      <c r="U25" s="103"/>
      <c r="V25" s="72"/>
      <c r="W25" s="73"/>
      <c r="X25" s="74"/>
      <c r="Y25" s="288"/>
      <c r="Z25" s="289"/>
      <c r="BI25" s="61"/>
      <c r="BJ25" s="61"/>
      <c r="BK25" s="61"/>
      <c r="BL25" s="61"/>
      <c r="BM25" s="61"/>
      <c r="BN25" s="61"/>
      <c r="BO25" s="61"/>
      <c r="BP25" s="61"/>
      <c r="BQ25" s="61"/>
      <c r="BR25" s="61"/>
      <c r="BS25" s="61"/>
      <c r="BT25" s="61"/>
      <c r="BU25" s="61"/>
      <c r="BV25" s="61"/>
      <c r="BW25" s="61"/>
    </row>
    <row r="26" spans="3:75" s="285" customFormat="1" ht="21" customHeight="1">
      <c r="C26" s="286"/>
      <c r="D26" s="425"/>
      <c r="E26" s="436"/>
      <c r="F26" s="287" t="s">
        <v>2353</v>
      </c>
      <c r="G26" s="249"/>
      <c r="H26" s="220" t="s">
        <v>60</v>
      </c>
      <c r="I26" s="220" t="s">
        <v>64</v>
      </c>
      <c r="J26" s="220" t="s">
        <v>0</v>
      </c>
      <c r="K26" s="220" t="s">
        <v>65</v>
      </c>
      <c r="L26" s="220" t="s">
        <v>0</v>
      </c>
      <c r="M26" s="220" t="s">
        <v>123</v>
      </c>
      <c r="N26" s="47" t="s">
        <v>67</v>
      </c>
      <c r="O26" s="47" t="s">
        <v>0</v>
      </c>
      <c r="P26" s="47" t="s">
        <v>378</v>
      </c>
      <c r="Q26" s="47"/>
      <c r="R26" s="47"/>
      <c r="S26" s="47"/>
      <c r="T26" s="47"/>
      <c r="U26" s="103"/>
      <c r="V26" s="72"/>
      <c r="W26" s="73"/>
      <c r="X26" s="74"/>
      <c r="Y26" s="288"/>
      <c r="Z26" s="289"/>
      <c r="BI26" s="61"/>
      <c r="BJ26" s="61"/>
      <c r="BK26" s="61"/>
      <c r="BL26" s="61"/>
      <c r="BM26" s="61"/>
      <c r="BN26" s="61"/>
      <c r="BO26" s="61"/>
      <c r="BP26" s="61"/>
      <c r="BQ26" s="61"/>
      <c r="BR26" s="61"/>
      <c r="BS26" s="61"/>
      <c r="BT26" s="61"/>
      <c r="BU26" s="61"/>
      <c r="BV26" s="61"/>
      <c r="BW26" s="61"/>
    </row>
    <row r="27" spans="3:75" s="285" customFormat="1" ht="21" customHeight="1">
      <c r="C27" s="286"/>
      <c r="D27" s="425"/>
      <c r="E27" s="436"/>
      <c r="F27" s="287" t="s">
        <v>2354</v>
      </c>
      <c r="G27" s="249"/>
      <c r="H27" s="220" t="s">
        <v>60</v>
      </c>
      <c r="I27" s="220" t="s">
        <v>64</v>
      </c>
      <c r="J27" s="220" t="s">
        <v>0</v>
      </c>
      <c r="K27" s="220" t="s">
        <v>65</v>
      </c>
      <c r="L27" s="220" t="s">
        <v>0</v>
      </c>
      <c r="M27" s="220" t="s">
        <v>339</v>
      </c>
      <c r="N27" s="47" t="s">
        <v>67</v>
      </c>
      <c r="O27" s="47" t="s">
        <v>0</v>
      </c>
      <c r="P27" s="47" t="s">
        <v>378</v>
      </c>
      <c r="Q27" s="47"/>
      <c r="R27" s="47"/>
      <c r="S27" s="47"/>
      <c r="T27" s="47"/>
      <c r="U27" s="103"/>
      <c r="V27" s="72"/>
      <c r="W27" s="73"/>
      <c r="X27" s="74"/>
      <c r="Y27" s="288"/>
      <c r="Z27" s="289"/>
      <c r="BI27" s="61"/>
      <c r="BJ27" s="61"/>
      <c r="BK27" s="61"/>
      <c r="BL27" s="61"/>
      <c r="BM27" s="61"/>
      <c r="BN27" s="61"/>
      <c r="BO27" s="61"/>
      <c r="BP27" s="61"/>
      <c r="BQ27" s="61"/>
      <c r="BR27" s="61"/>
      <c r="BS27" s="61"/>
      <c r="BT27" s="61"/>
      <c r="BU27" s="61"/>
      <c r="BV27" s="61"/>
      <c r="BW27" s="61"/>
    </row>
    <row r="28" spans="3:75" s="285" customFormat="1" ht="21" customHeight="1">
      <c r="C28" s="286"/>
      <c r="D28" s="425"/>
      <c r="E28" s="436"/>
      <c r="F28" s="287" t="s">
        <v>2355</v>
      </c>
      <c r="G28" s="249"/>
      <c r="H28" s="220" t="s">
        <v>60</v>
      </c>
      <c r="I28" s="220" t="s">
        <v>64</v>
      </c>
      <c r="J28" s="220" t="s">
        <v>0</v>
      </c>
      <c r="K28" s="220" t="s">
        <v>65</v>
      </c>
      <c r="L28" s="220" t="s">
        <v>0</v>
      </c>
      <c r="M28" s="220" t="s">
        <v>124</v>
      </c>
      <c r="N28" s="47" t="s">
        <v>67</v>
      </c>
      <c r="O28" s="47" t="s">
        <v>0</v>
      </c>
      <c r="P28" s="47" t="s">
        <v>378</v>
      </c>
      <c r="Q28" s="47"/>
      <c r="R28" s="47"/>
      <c r="S28" s="47"/>
      <c r="T28" s="47"/>
      <c r="U28" s="103"/>
      <c r="V28" s="72"/>
      <c r="W28" s="73"/>
      <c r="X28" s="74"/>
      <c r="Y28" s="288"/>
      <c r="Z28" s="289"/>
      <c r="BI28" s="61"/>
      <c r="BJ28" s="61"/>
      <c r="BK28" s="61"/>
      <c r="BL28" s="61"/>
      <c r="BM28" s="61"/>
      <c r="BN28" s="61"/>
      <c r="BO28" s="61"/>
      <c r="BP28" s="61"/>
      <c r="BQ28" s="61"/>
      <c r="BR28" s="61"/>
      <c r="BS28" s="61"/>
      <c r="BT28" s="61"/>
      <c r="BU28" s="61"/>
      <c r="BV28" s="61"/>
      <c r="BW28" s="61"/>
    </row>
    <row r="29" spans="3:75" s="285" customFormat="1" ht="21" customHeight="1">
      <c r="C29" s="286"/>
      <c r="D29" s="425"/>
      <c r="E29" s="436"/>
      <c r="F29" s="287" t="s">
        <v>2356</v>
      </c>
      <c r="G29" s="249"/>
      <c r="H29" s="220" t="s">
        <v>60</v>
      </c>
      <c r="I29" s="220" t="s">
        <v>64</v>
      </c>
      <c r="J29" s="220" t="s">
        <v>0</v>
      </c>
      <c r="K29" s="220" t="s">
        <v>65</v>
      </c>
      <c r="L29" s="220" t="s">
        <v>0</v>
      </c>
      <c r="M29" s="220" t="s">
        <v>125</v>
      </c>
      <c r="N29" s="47" t="s">
        <v>67</v>
      </c>
      <c r="O29" s="47" t="s">
        <v>0</v>
      </c>
      <c r="P29" s="47" t="s">
        <v>378</v>
      </c>
      <c r="Q29" s="47"/>
      <c r="R29" s="47"/>
      <c r="S29" s="47"/>
      <c r="T29" s="47"/>
      <c r="U29" s="103"/>
      <c r="V29" s="72"/>
      <c r="W29" s="73"/>
      <c r="X29" s="74"/>
      <c r="Y29" s="288"/>
      <c r="Z29" s="289"/>
      <c r="BI29" s="61"/>
      <c r="BJ29" s="61"/>
      <c r="BK29" s="61"/>
      <c r="BL29" s="61"/>
      <c r="BM29" s="61"/>
      <c r="BN29" s="61"/>
      <c r="BO29" s="61"/>
      <c r="BP29" s="61"/>
      <c r="BQ29" s="61"/>
      <c r="BR29" s="61"/>
      <c r="BS29" s="61"/>
      <c r="BT29" s="61"/>
      <c r="BU29" s="61"/>
      <c r="BV29" s="61"/>
      <c r="BW29" s="61"/>
    </row>
    <row r="30" spans="3:75" s="285" customFormat="1" ht="21" customHeight="1">
      <c r="C30" s="286"/>
      <c r="D30" s="425"/>
      <c r="E30" s="436"/>
      <c r="F30" s="287" t="s">
        <v>2357</v>
      </c>
      <c r="G30" s="249"/>
      <c r="H30" s="220" t="s">
        <v>60</v>
      </c>
      <c r="I30" s="220" t="s">
        <v>64</v>
      </c>
      <c r="J30" s="220" t="s">
        <v>0</v>
      </c>
      <c r="K30" s="220" t="s">
        <v>65</v>
      </c>
      <c r="L30" s="220" t="s">
        <v>0</v>
      </c>
      <c r="M30" s="220" t="s">
        <v>126</v>
      </c>
      <c r="N30" s="47" t="s">
        <v>67</v>
      </c>
      <c r="O30" s="47" t="s">
        <v>0</v>
      </c>
      <c r="P30" s="47" t="s">
        <v>378</v>
      </c>
      <c r="Q30" s="47"/>
      <c r="R30" s="47"/>
      <c r="S30" s="47"/>
      <c r="T30" s="47"/>
      <c r="U30" s="103"/>
      <c r="V30" s="72"/>
      <c r="W30" s="73"/>
      <c r="X30" s="74"/>
      <c r="Y30" s="288"/>
      <c r="Z30" s="289"/>
      <c r="BI30" s="61"/>
      <c r="BJ30" s="61"/>
      <c r="BK30" s="61"/>
      <c r="BL30" s="61"/>
      <c r="BM30" s="61"/>
      <c r="BN30" s="61"/>
      <c r="BO30" s="61"/>
      <c r="BP30" s="61"/>
      <c r="BQ30" s="61"/>
      <c r="BR30" s="61"/>
      <c r="BS30" s="61"/>
      <c r="BT30" s="61"/>
      <c r="BU30" s="61"/>
      <c r="BV30" s="61"/>
      <c r="BW30" s="61"/>
    </row>
    <row r="31" spans="3:75" s="285" customFormat="1" ht="21" customHeight="1">
      <c r="C31" s="286"/>
      <c r="D31" s="425"/>
      <c r="E31" s="436"/>
      <c r="F31" s="287" t="s">
        <v>2358</v>
      </c>
      <c r="G31" s="249"/>
      <c r="H31" s="220" t="s">
        <v>60</v>
      </c>
      <c r="I31" s="220" t="s">
        <v>64</v>
      </c>
      <c r="J31" s="220" t="s">
        <v>0</v>
      </c>
      <c r="K31" s="220" t="s">
        <v>65</v>
      </c>
      <c r="L31" s="220" t="s">
        <v>0</v>
      </c>
      <c r="M31" s="220" t="s">
        <v>127</v>
      </c>
      <c r="N31" s="47" t="s">
        <v>67</v>
      </c>
      <c r="O31" s="47" t="s">
        <v>0</v>
      </c>
      <c r="P31" s="47" t="s">
        <v>378</v>
      </c>
      <c r="Q31" s="47"/>
      <c r="R31" s="47"/>
      <c r="S31" s="47"/>
      <c r="T31" s="47"/>
      <c r="U31" s="103"/>
      <c r="V31" s="72"/>
      <c r="W31" s="73"/>
      <c r="X31" s="74"/>
      <c r="Y31" s="288"/>
      <c r="Z31" s="289"/>
      <c r="BI31" s="61"/>
      <c r="BJ31" s="61"/>
      <c r="BK31" s="61"/>
      <c r="BL31" s="61"/>
      <c r="BM31" s="61"/>
      <c r="BN31" s="61"/>
      <c r="BO31" s="61"/>
      <c r="BP31" s="61"/>
      <c r="BQ31" s="61"/>
      <c r="BR31" s="61"/>
      <c r="BS31" s="61"/>
      <c r="BT31" s="61"/>
      <c r="BU31" s="61"/>
      <c r="BV31" s="61"/>
      <c r="BW31" s="61"/>
    </row>
    <row r="32" spans="3:75" s="285" customFormat="1" ht="21" customHeight="1">
      <c r="C32" s="286"/>
      <c r="D32" s="425"/>
      <c r="E32" s="436"/>
      <c r="F32" s="287" t="s">
        <v>2606</v>
      </c>
      <c r="G32" s="249"/>
      <c r="H32" s="220" t="s">
        <v>60</v>
      </c>
      <c r="I32" s="220" t="s">
        <v>64</v>
      </c>
      <c r="J32" s="220" t="s">
        <v>0</v>
      </c>
      <c r="K32" s="220" t="s">
        <v>65</v>
      </c>
      <c r="L32" s="220" t="s">
        <v>0</v>
      </c>
      <c r="M32" s="220" t="s">
        <v>157</v>
      </c>
      <c r="N32" s="47" t="s">
        <v>67</v>
      </c>
      <c r="O32" s="47" t="s">
        <v>0</v>
      </c>
      <c r="P32" s="47" t="s">
        <v>378</v>
      </c>
      <c r="Q32" s="47"/>
      <c r="R32" s="47"/>
      <c r="S32" s="47"/>
      <c r="T32" s="47"/>
      <c r="U32" s="103"/>
      <c r="V32" s="72"/>
      <c r="W32" s="73"/>
      <c r="X32" s="74"/>
      <c r="Y32" s="288"/>
      <c r="Z32" s="289"/>
      <c r="BI32" s="61"/>
      <c r="BJ32" s="61"/>
      <c r="BK32" s="61"/>
      <c r="BL32" s="61"/>
      <c r="BM32" s="61"/>
      <c r="BN32" s="61"/>
      <c r="BO32" s="61"/>
      <c r="BP32" s="61"/>
      <c r="BQ32" s="61"/>
      <c r="BR32" s="61"/>
      <c r="BS32" s="61"/>
      <c r="BT32" s="61"/>
      <c r="BU32" s="61"/>
      <c r="BV32" s="61"/>
      <c r="BW32" s="61"/>
    </row>
    <row r="33" spans="3:75" s="285" customFormat="1" ht="21" customHeight="1">
      <c r="C33" s="286"/>
      <c r="D33" s="425"/>
      <c r="E33" s="436"/>
      <c r="F33" s="287" t="s">
        <v>2359</v>
      </c>
      <c r="G33" s="249"/>
      <c r="H33" s="220" t="s">
        <v>60</v>
      </c>
      <c r="I33" s="220" t="s">
        <v>64</v>
      </c>
      <c r="J33" s="220" t="s">
        <v>0</v>
      </c>
      <c r="K33" s="220" t="s">
        <v>65</v>
      </c>
      <c r="L33" s="220" t="s">
        <v>0</v>
      </c>
      <c r="M33" s="220" t="s">
        <v>128</v>
      </c>
      <c r="N33" s="47" t="s">
        <v>67</v>
      </c>
      <c r="O33" s="47" t="s">
        <v>0</v>
      </c>
      <c r="P33" s="47" t="s">
        <v>378</v>
      </c>
      <c r="Q33" s="47"/>
      <c r="R33" s="47"/>
      <c r="S33" s="47"/>
      <c r="T33" s="47"/>
      <c r="U33" s="103"/>
      <c r="V33" s="72"/>
      <c r="W33" s="73"/>
      <c r="X33" s="74"/>
      <c r="Y33" s="288"/>
      <c r="Z33" s="289"/>
      <c r="BI33" s="61"/>
      <c r="BJ33" s="61"/>
      <c r="BK33" s="61"/>
      <c r="BL33" s="61"/>
      <c r="BM33" s="61"/>
      <c r="BN33" s="61"/>
      <c r="BO33" s="61"/>
      <c r="BP33" s="61"/>
      <c r="BQ33" s="61"/>
      <c r="BR33" s="61"/>
      <c r="BS33" s="61"/>
      <c r="BT33" s="61"/>
      <c r="BU33" s="61"/>
      <c r="BV33" s="61"/>
      <c r="BW33" s="61"/>
    </row>
    <row r="34" spans="3:75" s="285" customFormat="1" ht="21" customHeight="1">
      <c r="C34" s="286"/>
      <c r="D34" s="425"/>
      <c r="E34" s="436"/>
      <c r="F34" s="287" t="s">
        <v>2360</v>
      </c>
      <c r="G34" s="249"/>
      <c r="H34" s="220" t="s">
        <v>60</v>
      </c>
      <c r="I34" s="220" t="s">
        <v>64</v>
      </c>
      <c r="J34" s="220" t="s">
        <v>0</v>
      </c>
      <c r="K34" s="220" t="s">
        <v>65</v>
      </c>
      <c r="L34" s="220" t="s">
        <v>0</v>
      </c>
      <c r="M34" s="220" t="s">
        <v>129</v>
      </c>
      <c r="N34" s="47" t="s">
        <v>67</v>
      </c>
      <c r="O34" s="47" t="s">
        <v>0</v>
      </c>
      <c r="P34" s="47" t="s">
        <v>378</v>
      </c>
      <c r="Q34" s="47"/>
      <c r="R34" s="47"/>
      <c r="S34" s="47"/>
      <c r="T34" s="47"/>
      <c r="U34" s="103"/>
      <c r="V34" s="72"/>
      <c r="W34" s="73"/>
      <c r="X34" s="74"/>
      <c r="Y34" s="288"/>
      <c r="Z34" s="289"/>
      <c r="BI34" s="61"/>
      <c r="BJ34" s="61"/>
      <c r="BK34" s="61"/>
      <c r="BL34" s="61"/>
      <c r="BM34" s="61"/>
      <c r="BN34" s="61"/>
      <c r="BO34" s="61"/>
      <c r="BP34" s="61"/>
      <c r="BQ34" s="61"/>
      <c r="BR34" s="61"/>
      <c r="BS34" s="61"/>
      <c r="BT34" s="61"/>
      <c r="BU34" s="61"/>
      <c r="BV34" s="61"/>
      <c r="BW34" s="61"/>
    </row>
    <row r="35" spans="3:75" s="285" customFormat="1" ht="21" customHeight="1">
      <c r="C35" s="286"/>
      <c r="D35" s="425"/>
      <c r="E35" s="436"/>
      <c r="F35" s="287" t="s">
        <v>2361</v>
      </c>
      <c r="G35" s="249"/>
      <c r="H35" s="220" t="s">
        <v>60</v>
      </c>
      <c r="I35" s="220" t="s">
        <v>64</v>
      </c>
      <c r="J35" s="220" t="s">
        <v>0</v>
      </c>
      <c r="K35" s="220" t="s">
        <v>65</v>
      </c>
      <c r="L35" s="220" t="s">
        <v>0</v>
      </c>
      <c r="M35" s="220" t="s">
        <v>130</v>
      </c>
      <c r="N35" s="47" t="s">
        <v>67</v>
      </c>
      <c r="O35" s="47" t="s">
        <v>0</v>
      </c>
      <c r="P35" s="47" t="s">
        <v>378</v>
      </c>
      <c r="Q35" s="47"/>
      <c r="R35" s="47"/>
      <c r="S35" s="47"/>
      <c r="T35" s="47"/>
      <c r="U35" s="103"/>
      <c r="V35" s="72"/>
      <c r="W35" s="73"/>
      <c r="X35" s="74"/>
      <c r="Y35" s="288"/>
      <c r="Z35" s="289"/>
      <c r="BI35" s="61"/>
      <c r="BJ35" s="61"/>
      <c r="BK35" s="61"/>
      <c r="BL35" s="61"/>
      <c r="BM35" s="61"/>
      <c r="BN35" s="61"/>
      <c r="BO35" s="61"/>
      <c r="BP35" s="61"/>
      <c r="BQ35" s="61"/>
      <c r="BR35" s="61"/>
      <c r="BS35" s="61"/>
      <c r="BT35" s="61"/>
      <c r="BU35" s="61"/>
      <c r="BV35" s="61"/>
      <c r="BW35" s="61"/>
    </row>
    <row r="36" spans="3:75" s="285" customFormat="1" ht="21" customHeight="1">
      <c r="C36" s="286"/>
      <c r="D36" s="425"/>
      <c r="E36" s="436"/>
      <c r="F36" s="287" t="s">
        <v>2362</v>
      </c>
      <c r="G36" s="249"/>
      <c r="H36" s="220" t="s">
        <v>60</v>
      </c>
      <c r="I36" s="220" t="s">
        <v>64</v>
      </c>
      <c r="J36" s="220" t="s">
        <v>0</v>
      </c>
      <c r="K36" s="220" t="s">
        <v>65</v>
      </c>
      <c r="L36" s="220" t="s">
        <v>0</v>
      </c>
      <c r="M36" s="220" t="s">
        <v>131</v>
      </c>
      <c r="N36" s="47" t="s">
        <v>67</v>
      </c>
      <c r="O36" s="47" t="s">
        <v>0</v>
      </c>
      <c r="P36" s="47" t="s">
        <v>378</v>
      </c>
      <c r="Q36" s="47"/>
      <c r="R36" s="47"/>
      <c r="S36" s="47"/>
      <c r="T36" s="47"/>
      <c r="U36" s="103"/>
      <c r="V36" s="72"/>
      <c r="W36" s="73"/>
      <c r="X36" s="74"/>
      <c r="Y36" s="288"/>
      <c r="Z36" s="289"/>
      <c r="BI36" s="61"/>
      <c r="BJ36" s="61"/>
      <c r="BK36" s="61"/>
      <c r="BL36" s="61"/>
      <c r="BM36" s="61"/>
      <c r="BN36" s="61"/>
      <c r="BO36" s="61"/>
      <c r="BP36" s="61"/>
      <c r="BQ36" s="61"/>
      <c r="BR36" s="61"/>
      <c r="BS36" s="61"/>
      <c r="BT36" s="61"/>
      <c r="BU36" s="61"/>
      <c r="BV36" s="61"/>
      <c r="BW36" s="61"/>
    </row>
    <row r="37" spans="3:75" s="285" customFormat="1" ht="21" customHeight="1">
      <c r="C37" s="286"/>
      <c r="D37" s="425"/>
      <c r="E37" s="436"/>
      <c r="F37" s="287" t="s">
        <v>2363</v>
      </c>
      <c r="G37" s="249"/>
      <c r="H37" s="220" t="s">
        <v>60</v>
      </c>
      <c r="I37" s="220" t="s">
        <v>64</v>
      </c>
      <c r="J37" s="220" t="s">
        <v>0</v>
      </c>
      <c r="K37" s="220" t="s">
        <v>65</v>
      </c>
      <c r="L37" s="220" t="s">
        <v>0</v>
      </c>
      <c r="M37" s="220" t="s">
        <v>132</v>
      </c>
      <c r="N37" s="47" t="s">
        <v>67</v>
      </c>
      <c r="O37" s="47" t="s">
        <v>0</v>
      </c>
      <c r="P37" s="47" t="s">
        <v>378</v>
      </c>
      <c r="Q37" s="47"/>
      <c r="R37" s="47"/>
      <c r="S37" s="47"/>
      <c r="T37" s="47"/>
      <c r="U37" s="103"/>
      <c r="V37" s="72"/>
      <c r="W37" s="73"/>
      <c r="X37" s="74"/>
      <c r="Y37" s="288"/>
      <c r="Z37" s="289"/>
      <c r="BI37" s="61"/>
      <c r="BJ37" s="61"/>
      <c r="BK37" s="61"/>
      <c r="BL37" s="61"/>
      <c r="BM37" s="61"/>
      <c r="BN37" s="61"/>
      <c r="BO37" s="61"/>
      <c r="BP37" s="61"/>
      <c r="BQ37" s="61"/>
      <c r="BR37" s="61"/>
      <c r="BS37" s="61"/>
      <c r="BT37" s="61"/>
      <c r="BU37" s="61"/>
      <c r="BV37" s="61"/>
      <c r="BW37" s="61"/>
    </row>
    <row r="38" spans="3:75" s="285" customFormat="1" ht="21" customHeight="1">
      <c r="C38" s="286"/>
      <c r="D38" s="425"/>
      <c r="E38" s="436"/>
      <c r="F38" s="287" t="s">
        <v>2364</v>
      </c>
      <c r="G38" s="249"/>
      <c r="H38" s="220" t="s">
        <v>60</v>
      </c>
      <c r="I38" s="220" t="s">
        <v>64</v>
      </c>
      <c r="J38" s="220" t="s">
        <v>0</v>
      </c>
      <c r="K38" s="220" t="s">
        <v>65</v>
      </c>
      <c r="L38" s="220" t="s">
        <v>0</v>
      </c>
      <c r="M38" s="220" t="s">
        <v>133</v>
      </c>
      <c r="N38" s="47" t="s">
        <v>67</v>
      </c>
      <c r="O38" s="47" t="s">
        <v>0</v>
      </c>
      <c r="P38" s="47" t="s">
        <v>378</v>
      </c>
      <c r="Q38" s="47"/>
      <c r="R38" s="47"/>
      <c r="S38" s="47"/>
      <c r="T38" s="47"/>
      <c r="U38" s="103"/>
      <c r="V38" s="72"/>
      <c r="W38" s="73"/>
      <c r="X38" s="74"/>
      <c r="Y38" s="288"/>
      <c r="Z38" s="289"/>
      <c r="BI38" s="61"/>
      <c r="BJ38" s="61"/>
      <c r="BK38" s="61"/>
      <c r="BL38" s="61"/>
      <c r="BM38" s="61"/>
      <c r="BN38" s="61"/>
      <c r="BO38" s="61"/>
      <c r="BP38" s="61"/>
      <c r="BQ38" s="61"/>
      <c r="BR38" s="61"/>
      <c r="BS38" s="61"/>
      <c r="BT38" s="61"/>
      <c r="BU38" s="61"/>
      <c r="BV38" s="61"/>
      <c r="BW38" s="61"/>
    </row>
    <row r="39" spans="3:75" s="285" customFormat="1" ht="21" customHeight="1">
      <c r="C39" s="286"/>
      <c r="D39" s="425"/>
      <c r="E39" s="436"/>
      <c r="F39" s="287" t="s">
        <v>2365</v>
      </c>
      <c r="G39" s="249"/>
      <c r="H39" s="220" t="s">
        <v>60</v>
      </c>
      <c r="I39" s="220" t="s">
        <v>64</v>
      </c>
      <c r="J39" s="220" t="s">
        <v>0</v>
      </c>
      <c r="K39" s="220" t="s">
        <v>65</v>
      </c>
      <c r="L39" s="220" t="s">
        <v>0</v>
      </c>
      <c r="M39" s="220" t="s">
        <v>134</v>
      </c>
      <c r="N39" s="47" t="s">
        <v>67</v>
      </c>
      <c r="O39" s="47" t="s">
        <v>0</v>
      </c>
      <c r="P39" s="47" t="s">
        <v>378</v>
      </c>
      <c r="Q39" s="47"/>
      <c r="R39" s="47"/>
      <c r="S39" s="47"/>
      <c r="T39" s="47"/>
      <c r="U39" s="103"/>
      <c r="V39" s="72"/>
      <c r="W39" s="73"/>
      <c r="X39" s="74"/>
      <c r="Y39" s="288"/>
      <c r="Z39" s="289"/>
      <c r="BI39" s="61"/>
      <c r="BJ39" s="61"/>
      <c r="BK39" s="61"/>
      <c r="BL39" s="61"/>
      <c r="BM39" s="61"/>
      <c r="BN39" s="61"/>
      <c r="BO39" s="61"/>
      <c r="BP39" s="61"/>
      <c r="BQ39" s="61"/>
      <c r="BR39" s="61"/>
      <c r="BS39" s="61"/>
      <c r="BT39" s="61"/>
      <c r="BU39" s="61"/>
      <c r="BV39" s="61"/>
      <c r="BW39" s="61"/>
    </row>
    <row r="40" spans="3:75" s="285" customFormat="1" ht="21" customHeight="1">
      <c r="C40" s="286"/>
      <c r="D40" s="425"/>
      <c r="E40" s="436"/>
      <c r="F40" s="287" t="s">
        <v>2366</v>
      </c>
      <c r="G40" s="249"/>
      <c r="H40" s="220" t="s">
        <v>60</v>
      </c>
      <c r="I40" s="220" t="s">
        <v>64</v>
      </c>
      <c r="J40" s="220" t="s">
        <v>0</v>
      </c>
      <c r="K40" s="220" t="s">
        <v>65</v>
      </c>
      <c r="L40" s="220" t="s">
        <v>0</v>
      </c>
      <c r="M40" s="220" t="s">
        <v>135</v>
      </c>
      <c r="N40" s="47" t="s">
        <v>67</v>
      </c>
      <c r="O40" s="47" t="s">
        <v>0</v>
      </c>
      <c r="P40" s="47" t="s">
        <v>378</v>
      </c>
      <c r="Q40" s="47"/>
      <c r="R40" s="47"/>
      <c r="S40" s="47"/>
      <c r="T40" s="47"/>
      <c r="U40" s="103"/>
      <c r="V40" s="72"/>
      <c r="W40" s="73"/>
      <c r="X40" s="74"/>
      <c r="Y40" s="288"/>
      <c r="Z40" s="289"/>
      <c r="BI40" s="61"/>
      <c r="BJ40" s="61"/>
      <c r="BK40" s="61"/>
      <c r="BL40" s="61"/>
      <c r="BM40" s="61"/>
      <c r="BN40" s="61"/>
      <c r="BO40" s="61"/>
      <c r="BP40" s="61"/>
      <c r="BQ40" s="61"/>
      <c r="BR40" s="61"/>
      <c r="BS40" s="61"/>
      <c r="BT40" s="61"/>
      <c r="BU40" s="61"/>
      <c r="BV40" s="61"/>
      <c r="BW40" s="61"/>
    </row>
    <row r="41" spans="3:75" s="285" customFormat="1" ht="21" customHeight="1">
      <c r="C41" s="286"/>
      <c r="D41" s="425"/>
      <c r="E41" s="436"/>
      <c r="F41" s="287" t="s">
        <v>2367</v>
      </c>
      <c r="G41" s="249"/>
      <c r="H41" s="220" t="s">
        <v>60</v>
      </c>
      <c r="I41" s="220" t="s">
        <v>64</v>
      </c>
      <c r="J41" s="220" t="s">
        <v>0</v>
      </c>
      <c r="K41" s="220" t="s">
        <v>65</v>
      </c>
      <c r="L41" s="220" t="s">
        <v>0</v>
      </c>
      <c r="M41" s="220" t="s">
        <v>136</v>
      </c>
      <c r="N41" s="47" t="s">
        <v>67</v>
      </c>
      <c r="O41" s="47" t="s">
        <v>0</v>
      </c>
      <c r="P41" s="47" t="s">
        <v>378</v>
      </c>
      <c r="Q41" s="47"/>
      <c r="R41" s="47"/>
      <c r="S41" s="47"/>
      <c r="T41" s="47"/>
      <c r="U41" s="103"/>
      <c r="V41" s="72"/>
      <c r="W41" s="73"/>
      <c r="X41" s="74"/>
      <c r="Y41" s="288"/>
      <c r="Z41" s="289"/>
      <c r="BI41" s="61"/>
      <c r="BJ41" s="61"/>
      <c r="BK41" s="61"/>
      <c r="BL41" s="61"/>
      <c r="BM41" s="61"/>
      <c r="BN41" s="61"/>
      <c r="BO41" s="61"/>
      <c r="BP41" s="61"/>
      <c r="BQ41" s="61"/>
      <c r="BR41" s="61"/>
      <c r="BS41" s="61"/>
      <c r="BT41" s="61"/>
      <c r="BU41" s="61"/>
      <c r="BV41" s="61"/>
      <c r="BW41" s="61"/>
    </row>
    <row r="42" spans="3:75" s="285" customFormat="1" ht="21" customHeight="1">
      <c r="C42" s="286"/>
      <c r="D42" s="425"/>
      <c r="E42" s="436"/>
      <c r="F42" s="287" t="s">
        <v>2368</v>
      </c>
      <c r="G42" s="249"/>
      <c r="H42" s="220" t="s">
        <v>60</v>
      </c>
      <c r="I42" s="220" t="s">
        <v>64</v>
      </c>
      <c r="J42" s="220" t="s">
        <v>0</v>
      </c>
      <c r="K42" s="220" t="s">
        <v>65</v>
      </c>
      <c r="L42" s="220" t="s">
        <v>0</v>
      </c>
      <c r="M42" s="220" t="s">
        <v>137</v>
      </c>
      <c r="N42" s="47" t="s">
        <v>67</v>
      </c>
      <c r="O42" s="47" t="s">
        <v>0</v>
      </c>
      <c r="P42" s="47" t="s">
        <v>378</v>
      </c>
      <c r="Q42" s="47"/>
      <c r="R42" s="47"/>
      <c r="S42" s="47"/>
      <c r="T42" s="47"/>
      <c r="U42" s="103"/>
      <c r="V42" s="72"/>
      <c r="W42" s="73"/>
      <c r="X42" s="74"/>
      <c r="Y42" s="288"/>
      <c r="Z42" s="289"/>
      <c r="BI42" s="61"/>
      <c r="BJ42" s="61"/>
      <c r="BK42" s="61"/>
      <c r="BL42" s="61"/>
      <c r="BM42" s="61"/>
      <c r="BN42" s="61"/>
      <c r="BO42" s="61"/>
      <c r="BP42" s="61"/>
      <c r="BQ42" s="61"/>
      <c r="BR42" s="61"/>
      <c r="BS42" s="61"/>
      <c r="BT42" s="61"/>
      <c r="BU42" s="61"/>
      <c r="BV42" s="61"/>
      <c r="BW42" s="61"/>
    </row>
    <row r="43" spans="3:75" s="285" customFormat="1" ht="21" customHeight="1">
      <c r="C43" s="286"/>
      <c r="D43" s="425"/>
      <c r="E43" s="436"/>
      <c r="F43" s="287" t="s">
        <v>2369</v>
      </c>
      <c r="G43" s="249"/>
      <c r="H43" s="220" t="s">
        <v>60</v>
      </c>
      <c r="I43" s="220" t="s">
        <v>64</v>
      </c>
      <c r="J43" s="220" t="s">
        <v>0</v>
      </c>
      <c r="K43" s="220" t="s">
        <v>65</v>
      </c>
      <c r="L43" s="220" t="s">
        <v>0</v>
      </c>
      <c r="M43" s="220" t="s">
        <v>138</v>
      </c>
      <c r="N43" s="47" t="s">
        <v>67</v>
      </c>
      <c r="O43" s="47" t="s">
        <v>0</v>
      </c>
      <c r="P43" s="47" t="s">
        <v>378</v>
      </c>
      <c r="Q43" s="47"/>
      <c r="R43" s="47"/>
      <c r="S43" s="47"/>
      <c r="T43" s="47"/>
      <c r="U43" s="103"/>
      <c r="V43" s="72"/>
      <c r="W43" s="73"/>
      <c r="X43" s="74"/>
      <c r="Y43" s="288"/>
      <c r="Z43" s="289"/>
      <c r="BI43" s="61"/>
      <c r="BJ43" s="61"/>
      <c r="BK43" s="61"/>
      <c r="BL43" s="61"/>
      <c r="BM43" s="61"/>
      <c r="BN43" s="61"/>
      <c r="BO43" s="61"/>
      <c r="BP43" s="61"/>
      <c r="BQ43" s="61"/>
      <c r="BR43" s="61"/>
      <c r="BS43" s="61"/>
      <c r="BT43" s="61"/>
      <c r="BU43" s="61"/>
      <c r="BV43" s="61"/>
      <c r="BW43" s="61"/>
    </row>
    <row r="44" spans="3:75" s="285" customFormat="1" ht="21" customHeight="1">
      <c r="C44" s="286"/>
      <c r="D44" s="425"/>
      <c r="E44" s="436"/>
      <c r="F44" s="287" t="s">
        <v>2370</v>
      </c>
      <c r="G44" s="249"/>
      <c r="H44" s="220" t="s">
        <v>60</v>
      </c>
      <c r="I44" s="220" t="s">
        <v>64</v>
      </c>
      <c r="J44" s="220" t="s">
        <v>0</v>
      </c>
      <c r="K44" s="220" t="s">
        <v>65</v>
      </c>
      <c r="L44" s="220" t="s">
        <v>0</v>
      </c>
      <c r="M44" s="220" t="s">
        <v>139</v>
      </c>
      <c r="N44" s="47" t="s">
        <v>67</v>
      </c>
      <c r="O44" s="47" t="s">
        <v>0</v>
      </c>
      <c r="P44" s="47" t="s">
        <v>378</v>
      </c>
      <c r="Q44" s="47"/>
      <c r="R44" s="47"/>
      <c r="S44" s="47"/>
      <c r="T44" s="47"/>
      <c r="U44" s="103"/>
      <c r="V44" s="72"/>
      <c r="W44" s="73"/>
      <c r="X44" s="74"/>
      <c r="Y44" s="288"/>
      <c r="Z44" s="289"/>
      <c r="BI44" s="61"/>
      <c r="BJ44" s="61"/>
      <c r="BK44" s="61"/>
      <c r="BL44" s="61"/>
      <c r="BM44" s="61"/>
      <c r="BN44" s="61"/>
      <c r="BO44" s="61"/>
      <c r="BP44" s="61"/>
      <c r="BQ44" s="61"/>
      <c r="BR44" s="61"/>
      <c r="BS44" s="61"/>
      <c r="BT44" s="61"/>
      <c r="BU44" s="61"/>
      <c r="BV44" s="61"/>
      <c r="BW44" s="61"/>
    </row>
    <row r="45" spans="3:75" s="285" customFormat="1" ht="21" customHeight="1">
      <c r="C45" s="286"/>
      <c r="D45" s="425"/>
      <c r="E45" s="436"/>
      <c r="F45" s="287" t="s">
        <v>2371</v>
      </c>
      <c r="G45" s="249"/>
      <c r="H45" s="220" t="s">
        <v>60</v>
      </c>
      <c r="I45" s="220" t="s">
        <v>64</v>
      </c>
      <c r="J45" s="220" t="s">
        <v>0</v>
      </c>
      <c r="K45" s="220" t="s">
        <v>65</v>
      </c>
      <c r="L45" s="220" t="s">
        <v>0</v>
      </c>
      <c r="M45" s="220" t="s">
        <v>140</v>
      </c>
      <c r="N45" s="47" t="s">
        <v>67</v>
      </c>
      <c r="O45" s="47" t="s">
        <v>0</v>
      </c>
      <c r="P45" s="47" t="s">
        <v>378</v>
      </c>
      <c r="Q45" s="47"/>
      <c r="R45" s="47"/>
      <c r="S45" s="47"/>
      <c r="T45" s="47"/>
      <c r="U45" s="103"/>
      <c r="V45" s="72"/>
      <c r="W45" s="73"/>
      <c r="X45" s="74"/>
      <c r="Y45" s="288"/>
      <c r="Z45" s="289"/>
      <c r="BI45" s="61"/>
      <c r="BJ45" s="61"/>
      <c r="BK45" s="61"/>
      <c r="BL45" s="61"/>
      <c r="BM45" s="61"/>
      <c r="BN45" s="61"/>
      <c r="BO45" s="61"/>
      <c r="BP45" s="61"/>
      <c r="BQ45" s="61"/>
      <c r="BR45" s="61"/>
      <c r="BS45" s="61"/>
      <c r="BT45" s="61"/>
      <c r="BU45" s="61"/>
      <c r="BV45" s="61"/>
      <c r="BW45" s="61"/>
    </row>
    <row r="46" spans="3:75" s="285" customFormat="1" ht="21" customHeight="1">
      <c r="C46" s="286"/>
      <c r="D46" s="425"/>
      <c r="E46" s="436"/>
      <c r="F46" s="287" t="s">
        <v>2372</v>
      </c>
      <c r="G46" s="249"/>
      <c r="H46" s="220" t="s">
        <v>60</v>
      </c>
      <c r="I46" s="220" t="s">
        <v>64</v>
      </c>
      <c r="J46" s="220" t="s">
        <v>0</v>
      </c>
      <c r="K46" s="220" t="s">
        <v>65</v>
      </c>
      <c r="L46" s="220" t="s">
        <v>0</v>
      </c>
      <c r="M46" s="220" t="s">
        <v>141</v>
      </c>
      <c r="N46" s="47" t="s">
        <v>67</v>
      </c>
      <c r="O46" s="47" t="s">
        <v>0</v>
      </c>
      <c r="P46" s="47" t="s">
        <v>378</v>
      </c>
      <c r="Q46" s="47"/>
      <c r="R46" s="47"/>
      <c r="S46" s="47"/>
      <c r="T46" s="47"/>
      <c r="U46" s="103"/>
      <c r="V46" s="72"/>
      <c r="W46" s="73"/>
      <c r="X46" s="74"/>
      <c r="Y46" s="288"/>
      <c r="Z46" s="288"/>
      <c r="AB46" s="290"/>
      <c r="AC46" s="290"/>
      <c r="AD46" s="290"/>
      <c r="AE46" s="290"/>
      <c r="AF46" s="290"/>
      <c r="AG46" s="290"/>
      <c r="AH46" s="290"/>
      <c r="AI46" s="290"/>
      <c r="AJ46" s="290"/>
      <c r="AK46" s="290"/>
      <c r="AL46" s="290"/>
      <c r="AM46" s="290"/>
      <c r="AN46" s="290"/>
      <c r="AO46" s="290"/>
      <c r="AP46" s="290"/>
      <c r="AQ46" s="290"/>
      <c r="AR46" s="290"/>
      <c r="AS46" s="290"/>
      <c r="BI46" s="61"/>
      <c r="BJ46" s="61"/>
      <c r="BK46" s="61"/>
      <c r="BL46" s="61"/>
      <c r="BM46" s="61"/>
      <c r="BN46" s="61"/>
      <c r="BO46" s="61"/>
      <c r="BP46" s="61"/>
      <c r="BQ46" s="61"/>
      <c r="BR46" s="61"/>
      <c r="BS46" s="61"/>
      <c r="BT46" s="61"/>
      <c r="BU46" s="61"/>
      <c r="BV46" s="61"/>
      <c r="BW46" s="61"/>
    </row>
    <row r="47" spans="3:75" s="285" customFormat="1" ht="21" customHeight="1">
      <c r="C47" s="286"/>
      <c r="D47" s="425"/>
      <c r="E47" s="436"/>
      <c r="F47" s="287" t="s">
        <v>2373</v>
      </c>
      <c r="G47" s="249"/>
      <c r="H47" s="220" t="s">
        <v>60</v>
      </c>
      <c r="I47" s="220" t="s">
        <v>64</v>
      </c>
      <c r="J47" s="220" t="s">
        <v>0</v>
      </c>
      <c r="K47" s="220" t="s">
        <v>65</v>
      </c>
      <c r="L47" s="220" t="s">
        <v>0</v>
      </c>
      <c r="M47" s="220" t="s">
        <v>142</v>
      </c>
      <c r="N47" s="47" t="s">
        <v>67</v>
      </c>
      <c r="O47" s="47" t="s">
        <v>0</v>
      </c>
      <c r="P47" s="47" t="s">
        <v>378</v>
      </c>
      <c r="Q47" s="47"/>
      <c r="R47" s="47"/>
      <c r="S47" s="47"/>
      <c r="T47" s="47"/>
      <c r="U47" s="103"/>
      <c r="V47" s="72"/>
      <c r="W47" s="73"/>
      <c r="X47" s="74"/>
      <c r="Y47" s="288"/>
      <c r="Z47" s="288"/>
      <c r="AB47" s="290"/>
      <c r="AC47" s="290"/>
      <c r="AD47" s="290"/>
      <c r="AE47" s="290"/>
      <c r="AF47" s="290"/>
      <c r="AG47" s="290"/>
      <c r="AH47" s="290"/>
      <c r="AI47" s="290"/>
      <c r="AJ47" s="290"/>
      <c r="AK47" s="290"/>
      <c r="AL47" s="290"/>
      <c r="AM47" s="290"/>
      <c r="AN47" s="290"/>
      <c r="AO47" s="290"/>
      <c r="AP47" s="290"/>
      <c r="AQ47" s="290"/>
      <c r="AR47" s="290"/>
      <c r="AS47" s="290"/>
      <c r="BI47" s="61"/>
      <c r="BJ47" s="61"/>
      <c r="BK47" s="61"/>
      <c r="BL47" s="61"/>
      <c r="BM47" s="61"/>
      <c r="BN47" s="61"/>
      <c r="BO47" s="61"/>
      <c r="BP47" s="61"/>
      <c r="BQ47" s="61"/>
      <c r="BR47" s="61"/>
      <c r="BS47" s="61"/>
      <c r="BT47" s="61"/>
      <c r="BU47" s="61"/>
      <c r="BV47" s="61"/>
      <c r="BW47" s="61"/>
    </row>
    <row r="48" spans="3:75" s="285" customFormat="1" ht="21" customHeight="1">
      <c r="C48" s="286"/>
      <c r="D48" s="425"/>
      <c r="E48" s="436"/>
      <c r="F48" s="287" t="s">
        <v>2374</v>
      </c>
      <c r="G48" s="249"/>
      <c r="H48" s="220" t="s">
        <v>60</v>
      </c>
      <c r="I48" s="220" t="s">
        <v>64</v>
      </c>
      <c r="J48" s="220" t="s">
        <v>0</v>
      </c>
      <c r="K48" s="220" t="s">
        <v>65</v>
      </c>
      <c r="L48" s="220" t="s">
        <v>0</v>
      </c>
      <c r="M48" s="220" t="s">
        <v>143</v>
      </c>
      <c r="N48" s="47" t="s">
        <v>67</v>
      </c>
      <c r="O48" s="47" t="s">
        <v>0</v>
      </c>
      <c r="P48" s="47" t="s">
        <v>378</v>
      </c>
      <c r="Q48" s="47"/>
      <c r="R48" s="47"/>
      <c r="S48" s="47"/>
      <c r="T48" s="47"/>
      <c r="U48" s="103"/>
      <c r="V48" s="72"/>
      <c r="W48" s="73"/>
      <c r="X48" s="74"/>
      <c r="Y48" s="288"/>
      <c r="Z48" s="288"/>
      <c r="AB48" s="290"/>
      <c r="AC48" s="290"/>
      <c r="AD48" s="290"/>
      <c r="AE48" s="290"/>
      <c r="AF48" s="290"/>
      <c r="AG48" s="290"/>
      <c r="AH48" s="290"/>
      <c r="AI48" s="290"/>
      <c r="AJ48" s="290"/>
      <c r="AK48" s="290"/>
      <c r="AL48" s="290"/>
      <c r="AM48" s="290"/>
      <c r="AN48" s="290"/>
      <c r="AO48" s="290"/>
      <c r="AP48" s="290"/>
      <c r="AQ48" s="290"/>
      <c r="AR48" s="290"/>
      <c r="AS48" s="290"/>
      <c r="BI48" s="61"/>
      <c r="BJ48" s="61"/>
      <c r="BK48" s="61"/>
      <c r="BL48" s="61"/>
      <c r="BM48" s="61"/>
      <c r="BN48" s="61"/>
      <c r="BO48" s="61"/>
      <c r="BP48" s="61"/>
      <c r="BQ48" s="61"/>
      <c r="BR48" s="61"/>
      <c r="BS48" s="61"/>
      <c r="BT48" s="61"/>
      <c r="BU48" s="61"/>
      <c r="BV48" s="61"/>
      <c r="BW48" s="61"/>
    </row>
    <row r="49" spans="3:75" s="285" customFormat="1" ht="21" customHeight="1">
      <c r="C49" s="286"/>
      <c r="D49" s="425"/>
      <c r="E49" s="436"/>
      <c r="F49" s="287" t="s">
        <v>2375</v>
      </c>
      <c r="G49" s="249"/>
      <c r="H49" s="220" t="s">
        <v>60</v>
      </c>
      <c r="I49" s="220" t="s">
        <v>64</v>
      </c>
      <c r="J49" s="220" t="s">
        <v>0</v>
      </c>
      <c r="K49" s="220" t="s">
        <v>65</v>
      </c>
      <c r="L49" s="220" t="s">
        <v>0</v>
      </c>
      <c r="M49" s="220" t="s">
        <v>144</v>
      </c>
      <c r="N49" s="47" t="s">
        <v>67</v>
      </c>
      <c r="O49" s="47" t="s">
        <v>0</v>
      </c>
      <c r="P49" s="47" t="s">
        <v>378</v>
      </c>
      <c r="Q49" s="47"/>
      <c r="R49" s="47"/>
      <c r="S49" s="47"/>
      <c r="T49" s="47"/>
      <c r="U49" s="103"/>
      <c r="V49" s="72"/>
      <c r="W49" s="73"/>
      <c r="X49" s="74"/>
      <c r="Y49" s="288"/>
      <c r="Z49" s="288"/>
      <c r="AB49" s="290"/>
      <c r="AC49" s="290"/>
      <c r="AD49" s="290"/>
      <c r="AE49" s="290"/>
      <c r="AF49" s="290"/>
      <c r="AG49" s="290"/>
      <c r="AH49" s="290"/>
      <c r="AI49" s="290"/>
      <c r="AJ49" s="290"/>
      <c r="AK49" s="290"/>
      <c r="AL49" s="290"/>
      <c r="AM49" s="290"/>
      <c r="AN49" s="290"/>
      <c r="AO49" s="290"/>
      <c r="AP49" s="290"/>
      <c r="AQ49" s="290"/>
      <c r="AR49" s="290"/>
      <c r="AS49" s="290"/>
      <c r="BI49" s="61"/>
      <c r="BJ49" s="61"/>
      <c r="BK49" s="61"/>
      <c r="BL49" s="61"/>
      <c r="BM49" s="61"/>
      <c r="BN49" s="61"/>
      <c r="BO49" s="61"/>
      <c r="BP49" s="61"/>
      <c r="BQ49" s="61"/>
      <c r="BR49" s="61"/>
      <c r="BS49" s="61"/>
      <c r="BT49" s="61"/>
      <c r="BU49" s="61"/>
      <c r="BV49" s="61"/>
      <c r="BW49" s="61"/>
    </row>
    <row r="50" spans="3:75" s="285" customFormat="1" ht="21" customHeight="1">
      <c r="C50" s="286"/>
      <c r="D50" s="425"/>
      <c r="E50" s="436"/>
      <c r="F50" s="287" t="s">
        <v>2376</v>
      </c>
      <c r="G50" s="249"/>
      <c r="H50" s="220" t="s">
        <v>60</v>
      </c>
      <c r="I50" s="220" t="s">
        <v>64</v>
      </c>
      <c r="J50" s="220" t="s">
        <v>0</v>
      </c>
      <c r="K50" s="220" t="s">
        <v>65</v>
      </c>
      <c r="L50" s="220" t="s">
        <v>0</v>
      </c>
      <c r="M50" s="220" t="s">
        <v>145</v>
      </c>
      <c r="N50" s="47" t="s">
        <v>67</v>
      </c>
      <c r="O50" s="47" t="s">
        <v>0</v>
      </c>
      <c r="P50" s="47" t="s">
        <v>378</v>
      </c>
      <c r="Q50" s="47"/>
      <c r="R50" s="47"/>
      <c r="S50" s="47"/>
      <c r="T50" s="47"/>
      <c r="U50" s="103"/>
      <c r="V50" s="72"/>
      <c r="W50" s="73"/>
      <c r="X50" s="74"/>
      <c r="Y50" s="288"/>
      <c r="Z50" s="288"/>
      <c r="AB50" s="290"/>
      <c r="AC50" s="290"/>
      <c r="AD50" s="290"/>
      <c r="AE50" s="290"/>
      <c r="AF50" s="290"/>
      <c r="AG50" s="290"/>
      <c r="AH50" s="290"/>
      <c r="AI50" s="290"/>
      <c r="AJ50" s="290"/>
      <c r="AK50" s="290"/>
      <c r="AL50" s="290"/>
      <c r="AM50" s="290"/>
      <c r="AN50" s="290"/>
      <c r="AO50" s="290"/>
      <c r="AP50" s="290"/>
      <c r="AQ50" s="290"/>
      <c r="AR50" s="290"/>
      <c r="AS50" s="290"/>
      <c r="BI50" s="61"/>
      <c r="BJ50" s="61"/>
      <c r="BK50" s="61"/>
      <c r="BL50" s="61"/>
      <c r="BM50" s="61"/>
      <c r="BN50" s="61"/>
      <c r="BO50" s="61"/>
      <c r="BP50" s="61"/>
      <c r="BQ50" s="61"/>
      <c r="BR50" s="61"/>
      <c r="BS50" s="61"/>
      <c r="BT50" s="61"/>
      <c r="BU50" s="61"/>
      <c r="BV50" s="61"/>
      <c r="BW50" s="61"/>
    </row>
    <row r="51" spans="3:75" s="285" customFormat="1" ht="21" customHeight="1">
      <c r="C51" s="286"/>
      <c r="D51" s="425"/>
      <c r="E51" s="436"/>
      <c r="F51" s="287" t="s">
        <v>2377</v>
      </c>
      <c r="G51" s="249"/>
      <c r="H51" s="220" t="s">
        <v>60</v>
      </c>
      <c r="I51" s="220" t="s">
        <v>64</v>
      </c>
      <c r="J51" s="220" t="s">
        <v>0</v>
      </c>
      <c r="K51" s="220" t="s">
        <v>65</v>
      </c>
      <c r="L51" s="220" t="s">
        <v>0</v>
      </c>
      <c r="M51" s="220" t="s">
        <v>146</v>
      </c>
      <c r="N51" s="47" t="s">
        <v>67</v>
      </c>
      <c r="O51" s="47" t="s">
        <v>0</v>
      </c>
      <c r="P51" s="47" t="s">
        <v>378</v>
      </c>
      <c r="Q51" s="47"/>
      <c r="R51" s="47"/>
      <c r="S51" s="47"/>
      <c r="T51" s="47"/>
      <c r="U51" s="103"/>
      <c r="V51" s="72"/>
      <c r="W51" s="73"/>
      <c r="X51" s="74"/>
      <c r="Y51" s="288"/>
      <c r="Z51" s="288"/>
      <c r="AB51" s="290"/>
      <c r="AC51" s="290"/>
      <c r="AD51" s="290"/>
      <c r="AE51" s="290"/>
      <c r="AF51" s="290"/>
      <c r="AG51" s="290"/>
      <c r="AH51" s="290"/>
      <c r="AI51" s="290"/>
      <c r="AJ51" s="290"/>
      <c r="AK51" s="290"/>
      <c r="AL51" s="290"/>
      <c r="AM51" s="290"/>
      <c r="AN51" s="290"/>
      <c r="AO51" s="290"/>
      <c r="AP51" s="290"/>
      <c r="AQ51" s="290"/>
      <c r="AR51" s="290"/>
      <c r="AS51" s="290"/>
      <c r="BI51" s="61"/>
      <c r="BJ51" s="61"/>
      <c r="BK51" s="61"/>
      <c r="BL51" s="61"/>
      <c r="BM51" s="61"/>
      <c r="BN51" s="61"/>
      <c r="BO51" s="61"/>
      <c r="BP51" s="61"/>
      <c r="BQ51" s="61"/>
      <c r="BR51" s="61"/>
      <c r="BS51" s="61"/>
      <c r="BT51" s="61"/>
      <c r="BU51" s="61"/>
      <c r="BV51" s="61"/>
      <c r="BW51" s="61"/>
    </row>
    <row r="52" spans="3:75" s="285" customFormat="1" ht="21" customHeight="1">
      <c r="C52" s="286"/>
      <c r="D52" s="425"/>
      <c r="E52" s="436"/>
      <c r="F52" s="287" t="s">
        <v>2378</v>
      </c>
      <c r="G52" s="249"/>
      <c r="H52" s="220" t="s">
        <v>60</v>
      </c>
      <c r="I52" s="220" t="s">
        <v>64</v>
      </c>
      <c r="J52" s="220" t="s">
        <v>0</v>
      </c>
      <c r="K52" s="220" t="s">
        <v>65</v>
      </c>
      <c r="L52" s="220" t="s">
        <v>0</v>
      </c>
      <c r="M52" s="220" t="s">
        <v>147</v>
      </c>
      <c r="N52" s="47" t="s">
        <v>67</v>
      </c>
      <c r="O52" s="47" t="s">
        <v>0</v>
      </c>
      <c r="P52" s="47" t="s">
        <v>378</v>
      </c>
      <c r="Q52" s="47"/>
      <c r="R52" s="47"/>
      <c r="S52" s="47"/>
      <c r="T52" s="47"/>
      <c r="U52" s="103"/>
      <c r="V52" s="72"/>
      <c r="W52" s="73"/>
      <c r="X52" s="74"/>
      <c r="Y52" s="288"/>
      <c r="Z52" s="288"/>
      <c r="AB52" s="290"/>
      <c r="AC52" s="290"/>
      <c r="AD52" s="290"/>
      <c r="AE52" s="290"/>
      <c r="AF52" s="290"/>
      <c r="AG52" s="290"/>
      <c r="AH52" s="290"/>
      <c r="AI52" s="290"/>
      <c r="AJ52" s="290"/>
      <c r="AK52" s="290"/>
      <c r="AL52" s="290"/>
      <c r="AM52" s="290"/>
      <c r="AN52" s="290"/>
      <c r="AO52" s="290"/>
      <c r="AP52" s="290"/>
      <c r="AQ52" s="290"/>
      <c r="AR52" s="290"/>
      <c r="AS52" s="290"/>
      <c r="BI52" s="61"/>
      <c r="BJ52" s="61"/>
      <c r="BK52" s="61"/>
      <c r="BL52" s="61"/>
      <c r="BM52" s="61"/>
      <c r="BN52" s="61"/>
      <c r="BO52" s="61"/>
      <c r="BP52" s="61"/>
      <c r="BQ52" s="61"/>
      <c r="BR52" s="61"/>
      <c r="BS52" s="61"/>
      <c r="BT52" s="61"/>
      <c r="BU52" s="61"/>
      <c r="BV52" s="61"/>
      <c r="BW52" s="61"/>
    </row>
    <row r="53" spans="3:75" s="285" customFormat="1" ht="21" customHeight="1">
      <c r="C53" s="286"/>
      <c r="D53" s="425"/>
      <c r="E53" s="436"/>
      <c r="F53" s="287" t="s">
        <v>2379</v>
      </c>
      <c r="G53" s="249"/>
      <c r="H53" s="220" t="s">
        <v>60</v>
      </c>
      <c r="I53" s="220" t="s">
        <v>64</v>
      </c>
      <c r="J53" s="220" t="s">
        <v>0</v>
      </c>
      <c r="K53" s="220" t="s">
        <v>65</v>
      </c>
      <c r="L53" s="220" t="s">
        <v>0</v>
      </c>
      <c r="M53" s="220" t="s">
        <v>148</v>
      </c>
      <c r="N53" s="47" t="s">
        <v>67</v>
      </c>
      <c r="O53" s="47" t="s">
        <v>0</v>
      </c>
      <c r="P53" s="47" t="s">
        <v>378</v>
      </c>
      <c r="Q53" s="47"/>
      <c r="R53" s="47"/>
      <c r="S53" s="47"/>
      <c r="T53" s="47"/>
      <c r="U53" s="103"/>
      <c r="V53" s="72"/>
      <c r="W53" s="73"/>
      <c r="X53" s="74"/>
      <c r="Y53" s="288"/>
      <c r="Z53" s="288"/>
      <c r="AB53" s="290"/>
      <c r="AC53" s="290"/>
      <c r="AD53" s="290"/>
      <c r="AE53" s="290"/>
      <c r="AF53" s="290"/>
      <c r="AG53" s="290"/>
      <c r="AH53" s="290"/>
      <c r="AI53" s="290"/>
      <c r="AJ53" s="290"/>
      <c r="AK53" s="290"/>
      <c r="AL53" s="290"/>
      <c r="AM53" s="290"/>
      <c r="AN53" s="290"/>
      <c r="AO53" s="290"/>
      <c r="AP53" s="290"/>
      <c r="AQ53" s="290"/>
      <c r="AR53" s="290"/>
      <c r="AS53" s="290"/>
      <c r="BI53" s="61"/>
      <c r="BJ53" s="61"/>
      <c r="BK53" s="61"/>
      <c r="BL53" s="61"/>
      <c r="BM53" s="61"/>
      <c r="BN53" s="61"/>
      <c r="BO53" s="61"/>
      <c r="BP53" s="61"/>
      <c r="BQ53" s="61"/>
      <c r="BR53" s="61"/>
      <c r="BS53" s="61"/>
      <c r="BT53" s="61"/>
      <c r="BU53" s="61"/>
      <c r="BV53" s="61"/>
      <c r="BW53" s="61"/>
    </row>
    <row r="54" spans="3:75" s="285" customFormat="1" ht="21" customHeight="1">
      <c r="C54" s="286"/>
      <c r="D54" s="425"/>
      <c r="E54" s="436"/>
      <c r="F54" s="287" t="s">
        <v>2380</v>
      </c>
      <c r="G54" s="249"/>
      <c r="H54" s="220" t="s">
        <v>60</v>
      </c>
      <c r="I54" s="220" t="s">
        <v>64</v>
      </c>
      <c r="J54" s="220" t="s">
        <v>0</v>
      </c>
      <c r="K54" s="220" t="s">
        <v>65</v>
      </c>
      <c r="L54" s="220" t="s">
        <v>0</v>
      </c>
      <c r="M54" s="220" t="s">
        <v>149</v>
      </c>
      <c r="N54" s="47" t="s">
        <v>67</v>
      </c>
      <c r="O54" s="47" t="s">
        <v>0</v>
      </c>
      <c r="P54" s="47" t="s">
        <v>378</v>
      </c>
      <c r="Q54" s="47"/>
      <c r="R54" s="47"/>
      <c r="S54" s="47"/>
      <c r="T54" s="47"/>
      <c r="U54" s="103"/>
      <c r="V54" s="72"/>
      <c r="W54" s="73"/>
      <c r="X54" s="74"/>
      <c r="Y54" s="288"/>
      <c r="Z54" s="288"/>
      <c r="AB54" s="290"/>
      <c r="AC54" s="290"/>
      <c r="AD54" s="290"/>
      <c r="AE54" s="290"/>
      <c r="AF54" s="290"/>
      <c r="AG54" s="290"/>
      <c r="AH54" s="290"/>
      <c r="AI54" s="290"/>
      <c r="AJ54" s="290"/>
      <c r="AK54" s="290"/>
      <c r="AL54" s="290"/>
      <c r="AM54" s="290"/>
      <c r="AN54" s="290"/>
      <c r="AO54" s="290"/>
      <c r="AP54" s="290"/>
      <c r="AQ54" s="290"/>
      <c r="AR54" s="290"/>
      <c r="AS54" s="290"/>
      <c r="BI54" s="61"/>
      <c r="BJ54" s="61"/>
      <c r="BK54" s="61"/>
      <c r="BL54" s="61"/>
      <c r="BM54" s="61"/>
      <c r="BN54" s="61"/>
      <c r="BO54" s="61"/>
      <c r="BP54" s="61"/>
      <c r="BQ54" s="61"/>
      <c r="BR54" s="61"/>
      <c r="BS54" s="61"/>
      <c r="BT54" s="61"/>
      <c r="BU54" s="61"/>
      <c r="BV54" s="61"/>
      <c r="BW54" s="61"/>
    </row>
    <row r="55" spans="3:75" s="285" customFormat="1" ht="21" customHeight="1">
      <c r="C55" s="286"/>
      <c r="D55" s="425"/>
      <c r="E55" s="436"/>
      <c r="F55" s="287" t="s">
        <v>2381</v>
      </c>
      <c r="G55" s="249"/>
      <c r="H55" s="220" t="s">
        <v>60</v>
      </c>
      <c r="I55" s="220" t="s">
        <v>64</v>
      </c>
      <c r="J55" s="220" t="s">
        <v>0</v>
      </c>
      <c r="K55" s="220" t="s">
        <v>65</v>
      </c>
      <c r="L55" s="220" t="s">
        <v>0</v>
      </c>
      <c r="M55" s="220" t="s">
        <v>150</v>
      </c>
      <c r="N55" s="47" t="s">
        <v>67</v>
      </c>
      <c r="O55" s="47" t="s">
        <v>0</v>
      </c>
      <c r="P55" s="47" t="s">
        <v>378</v>
      </c>
      <c r="Q55" s="47"/>
      <c r="R55" s="47"/>
      <c r="S55" s="47"/>
      <c r="T55" s="47"/>
      <c r="U55" s="103"/>
      <c r="V55" s="72"/>
      <c r="W55" s="73"/>
      <c r="X55" s="74"/>
      <c r="Y55" s="288"/>
      <c r="Z55" s="288"/>
      <c r="AB55" s="290"/>
      <c r="AC55" s="290"/>
      <c r="AD55" s="290"/>
      <c r="AE55" s="290"/>
      <c r="AF55" s="290"/>
      <c r="AG55" s="290"/>
      <c r="AH55" s="290"/>
      <c r="AI55" s="290"/>
      <c r="AJ55" s="290"/>
      <c r="AK55" s="290"/>
      <c r="AL55" s="290"/>
      <c r="AM55" s="290"/>
      <c r="AN55" s="290"/>
      <c r="AO55" s="290"/>
      <c r="AP55" s="290"/>
      <c r="AQ55" s="290"/>
      <c r="AR55" s="290"/>
      <c r="AS55" s="290"/>
      <c r="BI55" s="61"/>
      <c r="BJ55" s="61"/>
      <c r="BK55" s="61"/>
      <c r="BL55" s="61"/>
      <c r="BM55" s="61"/>
      <c r="BN55" s="61"/>
      <c r="BO55" s="61"/>
      <c r="BP55" s="61"/>
      <c r="BQ55" s="61"/>
      <c r="BR55" s="61"/>
      <c r="BS55" s="61"/>
      <c r="BT55" s="61"/>
      <c r="BU55" s="61"/>
      <c r="BV55" s="61"/>
      <c r="BW55" s="61"/>
    </row>
    <row r="56" spans="3:75" s="285" customFormat="1" ht="21" customHeight="1">
      <c r="C56" s="286"/>
      <c r="D56" s="425"/>
      <c r="E56" s="436"/>
      <c r="F56" s="287" t="s">
        <v>2382</v>
      </c>
      <c r="G56" s="249"/>
      <c r="H56" s="220" t="s">
        <v>60</v>
      </c>
      <c r="I56" s="220" t="s">
        <v>64</v>
      </c>
      <c r="J56" s="220" t="s">
        <v>0</v>
      </c>
      <c r="K56" s="220" t="s">
        <v>65</v>
      </c>
      <c r="L56" s="220" t="s">
        <v>0</v>
      </c>
      <c r="M56" s="220" t="s">
        <v>151</v>
      </c>
      <c r="N56" s="47" t="s">
        <v>67</v>
      </c>
      <c r="O56" s="47" t="s">
        <v>0</v>
      </c>
      <c r="P56" s="47" t="s">
        <v>378</v>
      </c>
      <c r="Q56" s="47"/>
      <c r="R56" s="47"/>
      <c r="S56" s="47"/>
      <c r="T56" s="47"/>
      <c r="U56" s="103"/>
      <c r="V56" s="72"/>
      <c r="W56" s="73"/>
      <c r="X56" s="74"/>
      <c r="Y56" s="288"/>
      <c r="Z56" s="288"/>
      <c r="AB56" s="290"/>
      <c r="AC56" s="290"/>
      <c r="AD56" s="290"/>
      <c r="AE56" s="290"/>
      <c r="AF56" s="290"/>
      <c r="AG56" s="290"/>
      <c r="AH56" s="290"/>
      <c r="AI56" s="290"/>
      <c r="AJ56" s="290"/>
      <c r="AK56" s="290"/>
      <c r="AL56" s="290"/>
      <c r="AM56" s="290"/>
      <c r="AN56" s="290"/>
      <c r="AO56" s="290"/>
      <c r="AP56" s="290"/>
      <c r="AQ56" s="290"/>
      <c r="AR56" s="290"/>
      <c r="AS56" s="290"/>
      <c r="BI56" s="61"/>
      <c r="BJ56" s="61"/>
      <c r="BK56" s="61"/>
      <c r="BL56" s="61"/>
      <c r="BM56" s="61"/>
      <c r="BN56" s="61"/>
      <c r="BO56" s="61"/>
      <c r="BP56" s="61"/>
      <c r="BQ56" s="61"/>
      <c r="BR56" s="61"/>
      <c r="BS56" s="61"/>
      <c r="BT56" s="61"/>
      <c r="BU56" s="61"/>
      <c r="BV56" s="61"/>
      <c r="BW56" s="61"/>
    </row>
    <row r="57" spans="3:75" s="285" customFormat="1" ht="21" customHeight="1">
      <c r="C57" s="286"/>
      <c r="D57" s="425"/>
      <c r="E57" s="436"/>
      <c r="F57" s="287" t="s">
        <v>2383</v>
      </c>
      <c r="G57" s="249"/>
      <c r="H57" s="220" t="s">
        <v>60</v>
      </c>
      <c r="I57" s="220" t="s">
        <v>64</v>
      </c>
      <c r="J57" s="220" t="s">
        <v>0</v>
      </c>
      <c r="K57" s="220" t="s">
        <v>65</v>
      </c>
      <c r="L57" s="220" t="s">
        <v>0</v>
      </c>
      <c r="M57" s="220" t="s">
        <v>152</v>
      </c>
      <c r="N57" s="47" t="s">
        <v>67</v>
      </c>
      <c r="O57" s="47" t="s">
        <v>0</v>
      </c>
      <c r="P57" s="47" t="s">
        <v>378</v>
      </c>
      <c r="Q57" s="47"/>
      <c r="R57" s="47"/>
      <c r="S57" s="47"/>
      <c r="T57" s="47"/>
      <c r="U57" s="103"/>
      <c r="V57" s="72"/>
      <c r="W57" s="73"/>
      <c r="X57" s="74"/>
      <c r="Y57" s="288"/>
      <c r="Z57" s="288"/>
      <c r="AB57" s="290"/>
      <c r="AC57" s="290"/>
      <c r="AD57" s="290"/>
      <c r="AE57" s="290"/>
      <c r="AF57" s="290"/>
      <c r="AG57" s="290"/>
      <c r="AH57" s="290"/>
      <c r="AI57" s="290"/>
      <c r="AJ57" s="290"/>
      <c r="AK57" s="290"/>
      <c r="AL57" s="290"/>
      <c r="AM57" s="290"/>
      <c r="AN57" s="290"/>
      <c r="AO57" s="290"/>
      <c r="AP57" s="290"/>
      <c r="AQ57" s="290"/>
      <c r="AR57" s="290"/>
      <c r="AS57" s="290"/>
      <c r="BI57" s="61"/>
      <c r="BJ57" s="61"/>
      <c r="BK57" s="61"/>
      <c r="BL57" s="61"/>
      <c r="BM57" s="61"/>
      <c r="BN57" s="61"/>
      <c r="BO57" s="61"/>
      <c r="BP57" s="61"/>
      <c r="BQ57" s="61"/>
      <c r="BR57" s="61"/>
      <c r="BS57" s="61"/>
      <c r="BT57" s="61"/>
      <c r="BU57" s="61"/>
      <c r="BV57" s="61"/>
      <c r="BW57" s="61"/>
    </row>
    <row r="58" spans="3:75" s="285" customFormat="1" ht="21" customHeight="1">
      <c r="C58" s="286"/>
      <c r="D58" s="425"/>
      <c r="E58" s="436"/>
      <c r="F58" s="287" t="s">
        <v>2384</v>
      </c>
      <c r="G58" s="249"/>
      <c r="H58" s="220" t="s">
        <v>60</v>
      </c>
      <c r="I58" s="220" t="s">
        <v>64</v>
      </c>
      <c r="J58" s="220" t="s">
        <v>0</v>
      </c>
      <c r="K58" s="220" t="s">
        <v>65</v>
      </c>
      <c r="L58" s="220" t="s">
        <v>0</v>
      </c>
      <c r="M58" s="220" t="s">
        <v>153</v>
      </c>
      <c r="N58" s="47" t="s">
        <v>67</v>
      </c>
      <c r="O58" s="47" t="s">
        <v>0</v>
      </c>
      <c r="P58" s="47" t="s">
        <v>378</v>
      </c>
      <c r="Q58" s="47"/>
      <c r="R58" s="47"/>
      <c r="S58" s="47"/>
      <c r="T58" s="47"/>
      <c r="U58" s="103"/>
      <c r="V58" s="72"/>
      <c r="W58" s="73"/>
      <c r="X58" s="74"/>
      <c r="Y58" s="288"/>
      <c r="Z58" s="288"/>
      <c r="AB58" s="290"/>
      <c r="AC58" s="290"/>
      <c r="AD58" s="290"/>
      <c r="AE58" s="290"/>
      <c r="AF58" s="290"/>
      <c r="AG58" s="290"/>
      <c r="AH58" s="290"/>
      <c r="AI58" s="290"/>
      <c r="AJ58" s="290"/>
      <c r="AK58" s="290"/>
      <c r="AL58" s="290"/>
      <c r="AM58" s="290"/>
      <c r="AN58" s="290"/>
      <c r="AO58" s="290"/>
      <c r="AP58" s="290"/>
      <c r="AQ58" s="290"/>
      <c r="AR58" s="290"/>
      <c r="AS58" s="290"/>
      <c r="BI58" s="61"/>
      <c r="BJ58" s="61"/>
      <c r="BK58" s="61"/>
      <c r="BL58" s="61"/>
      <c r="BM58" s="61"/>
      <c r="BN58" s="61"/>
      <c r="BO58" s="61"/>
      <c r="BP58" s="61"/>
      <c r="BQ58" s="61"/>
      <c r="BR58" s="61"/>
      <c r="BS58" s="61"/>
      <c r="BT58" s="61"/>
      <c r="BU58" s="61"/>
      <c r="BV58" s="61"/>
      <c r="BW58" s="61"/>
    </row>
    <row r="59" spans="3:75" s="285" customFormat="1" ht="21" customHeight="1">
      <c r="C59" s="286"/>
      <c r="D59" s="425"/>
      <c r="E59" s="436"/>
      <c r="F59" s="287" t="s">
        <v>2385</v>
      </c>
      <c r="G59" s="249"/>
      <c r="H59" s="220" t="s">
        <v>60</v>
      </c>
      <c r="I59" s="220" t="s">
        <v>64</v>
      </c>
      <c r="J59" s="220" t="s">
        <v>0</v>
      </c>
      <c r="K59" s="220" t="s">
        <v>65</v>
      </c>
      <c r="L59" s="220" t="s">
        <v>0</v>
      </c>
      <c r="M59" s="220" t="s">
        <v>154</v>
      </c>
      <c r="N59" s="47" t="s">
        <v>67</v>
      </c>
      <c r="O59" s="47" t="s">
        <v>0</v>
      </c>
      <c r="P59" s="47" t="s">
        <v>378</v>
      </c>
      <c r="Q59" s="47"/>
      <c r="R59" s="47"/>
      <c r="S59" s="47"/>
      <c r="T59" s="47"/>
      <c r="U59" s="103"/>
      <c r="V59" s="72"/>
      <c r="W59" s="73"/>
      <c r="X59" s="74"/>
      <c r="Y59" s="288"/>
      <c r="Z59" s="291"/>
      <c r="AB59" s="292"/>
      <c r="AC59" s="292"/>
      <c r="AD59" s="292"/>
      <c r="AE59" s="292"/>
      <c r="AF59" s="292"/>
      <c r="AG59" s="292"/>
      <c r="AH59" s="292"/>
      <c r="AI59" s="292"/>
      <c r="AJ59" s="292"/>
      <c r="AK59" s="292"/>
      <c r="AL59" s="292"/>
      <c r="AM59" s="292"/>
      <c r="AN59" s="292"/>
      <c r="AO59" s="292"/>
      <c r="AP59" s="292"/>
      <c r="AQ59" s="292"/>
      <c r="AR59" s="292"/>
      <c r="AS59" s="292"/>
      <c r="BI59" s="61"/>
      <c r="BJ59" s="61"/>
      <c r="BK59" s="61"/>
      <c r="BL59" s="61"/>
      <c r="BM59" s="61"/>
      <c r="BN59" s="61"/>
      <c r="BO59" s="61"/>
      <c r="BP59" s="61"/>
      <c r="BQ59" s="61"/>
      <c r="BR59" s="61"/>
      <c r="BS59" s="61"/>
      <c r="BT59" s="61"/>
      <c r="BU59" s="61"/>
      <c r="BV59" s="61"/>
      <c r="BW59" s="61"/>
    </row>
    <row r="60" spans="3:75" s="285" customFormat="1" ht="21" customHeight="1">
      <c r="C60" s="286"/>
      <c r="D60" s="425"/>
      <c r="E60" s="436"/>
      <c r="F60" s="287" t="s">
        <v>2386</v>
      </c>
      <c r="G60" s="249"/>
      <c r="H60" s="220" t="s">
        <v>60</v>
      </c>
      <c r="I60" s="220" t="s">
        <v>64</v>
      </c>
      <c r="J60" s="220" t="s">
        <v>0</v>
      </c>
      <c r="K60" s="220" t="s">
        <v>65</v>
      </c>
      <c r="L60" s="220" t="s">
        <v>0</v>
      </c>
      <c r="M60" s="220" t="s">
        <v>155</v>
      </c>
      <c r="N60" s="47" t="s">
        <v>67</v>
      </c>
      <c r="O60" s="47" t="s">
        <v>0</v>
      </c>
      <c r="P60" s="47" t="s">
        <v>378</v>
      </c>
      <c r="Q60" s="47"/>
      <c r="R60" s="47"/>
      <c r="S60" s="47"/>
      <c r="T60" s="47"/>
      <c r="U60" s="103"/>
      <c r="V60" s="72"/>
      <c r="W60" s="73"/>
      <c r="X60" s="74"/>
      <c r="Y60" s="288"/>
      <c r="Z60" s="288"/>
      <c r="AB60" s="290"/>
      <c r="AC60" s="290"/>
      <c r="AD60" s="290"/>
      <c r="AE60" s="290"/>
      <c r="AF60" s="290"/>
      <c r="AG60" s="290"/>
      <c r="AH60" s="290"/>
      <c r="AI60" s="290"/>
      <c r="AJ60" s="290"/>
      <c r="AK60" s="290"/>
      <c r="AL60" s="290"/>
      <c r="AM60" s="290"/>
      <c r="AN60" s="290"/>
      <c r="AO60" s="290"/>
      <c r="AP60" s="290"/>
      <c r="AQ60" s="290"/>
      <c r="AR60" s="290"/>
      <c r="AS60" s="290"/>
      <c r="BI60" s="61"/>
      <c r="BJ60" s="61"/>
      <c r="BK60" s="61"/>
      <c r="BL60" s="61"/>
      <c r="BM60" s="61"/>
      <c r="BN60" s="61"/>
      <c r="BO60" s="61"/>
      <c r="BP60" s="61"/>
      <c r="BQ60" s="61"/>
      <c r="BR60" s="61"/>
      <c r="BS60" s="61"/>
      <c r="BT60" s="61"/>
      <c r="BU60" s="61"/>
      <c r="BV60" s="61"/>
      <c r="BW60" s="61"/>
    </row>
    <row r="61" spans="3:75" s="285" customFormat="1" ht="21" customHeight="1">
      <c r="C61" s="286"/>
      <c r="D61" s="425"/>
      <c r="E61" s="436"/>
      <c r="F61" s="287" t="s">
        <v>2387</v>
      </c>
      <c r="G61" s="249"/>
      <c r="H61" s="220" t="s">
        <v>60</v>
      </c>
      <c r="I61" s="220" t="s">
        <v>64</v>
      </c>
      <c r="J61" s="220" t="s">
        <v>0</v>
      </c>
      <c r="K61" s="220" t="s">
        <v>65</v>
      </c>
      <c r="L61" s="220" t="s">
        <v>0</v>
      </c>
      <c r="M61" s="220" t="s">
        <v>156</v>
      </c>
      <c r="N61" s="47" t="s">
        <v>67</v>
      </c>
      <c r="O61" s="47" t="s">
        <v>0</v>
      </c>
      <c r="P61" s="47" t="s">
        <v>378</v>
      </c>
      <c r="Q61" s="47"/>
      <c r="R61" s="47"/>
      <c r="S61" s="47"/>
      <c r="T61" s="47"/>
      <c r="U61" s="103"/>
      <c r="V61" s="72"/>
      <c r="W61" s="73"/>
      <c r="X61" s="74"/>
      <c r="Y61" s="288"/>
      <c r="Z61" s="288"/>
      <c r="AB61" s="290"/>
      <c r="AC61" s="290"/>
      <c r="AD61" s="290"/>
      <c r="AE61" s="290"/>
      <c r="AF61" s="290"/>
      <c r="AG61" s="290"/>
      <c r="AH61" s="290"/>
      <c r="AI61" s="290"/>
      <c r="AJ61" s="290"/>
      <c r="AK61" s="290"/>
      <c r="AL61" s="290"/>
      <c r="AM61" s="290"/>
      <c r="AN61" s="290"/>
      <c r="AO61" s="290"/>
      <c r="AP61" s="290"/>
      <c r="AQ61" s="290"/>
      <c r="AR61" s="290"/>
      <c r="AS61" s="290"/>
      <c r="BI61" s="61"/>
      <c r="BJ61" s="61"/>
      <c r="BK61" s="61"/>
      <c r="BL61" s="61"/>
      <c r="BM61" s="61"/>
      <c r="BN61" s="61"/>
      <c r="BO61" s="61"/>
      <c r="BP61" s="61"/>
      <c r="BQ61" s="61"/>
      <c r="BR61" s="61"/>
      <c r="BS61" s="61"/>
      <c r="BT61" s="61"/>
      <c r="BU61" s="61"/>
      <c r="BV61" s="61"/>
      <c r="BW61" s="61"/>
    </row>
    <row r="62" spans="3:75" s="285" customFormat="1" ht="21" customHeight="1">
      <c r="C62" s="286"/>
      <c r="D62" s="425"/>
      <c r="E62" s="436"/>
      <c r="F62" s="287" t="s">
        <v>2389</v>
      </c>
      <c r="G62" s="249"/>
      <c r="H62" s="220" t="s">
        <v>60</v>
      </c>
      <c r="I62" s="220" t="s">
        <v>64</v>
      </c>
      <c r="J62" s="220" t="s">
        <v>0</v>
      </c>
      <c r="K62" s="220" t="s">
        <v>65</v>
      </c>
      <c r="L62" s="220" t="s">
        <v>0</v>
      </c>
      <c r="M62" s="220" t="s">
        <v>158</v>
      </c>
      <c r="N62" s="47" t="s">
        <v>67</v>
      </c>
      <c r="O62" s="47" t="s">
        <v>0</v>
      </c>
      <c r="P62" s="47" t="s">
        <v>378</v>
      </c>
      <c r="Q62" s="47"/>
      <c r="R62" s="47"/>
      <c r="S62" s="47"/>
      <c r="T62" s="47"/>
      <c r="U62" s="103"/>
      <c r="V62" s="72"/>
      <c r="W62" s="73"/>
      <c r="X62" s="74"/>
      <c r="Y62" s="288"/>
      <c r="Z62" s="288"/>
      <c r="AB62" s="290"/>
      <c r="AC62" s="290"/>
      <c r="AD62" s="290"/>
      <c r="AE62" s="290"/>
      <c r="AF62" s="290"/>
      <c r="AG62" s="290"/>
      <c r="AH62" s="290"/>
      <c r="AI62" s="290"/>
      <c r="AJ62" s="290"/>
      <c r="AK62" s="290"/>
      <c r="AL62" s="290"/>
      <c r="AM62" s="290"/>
      <c r="AN62" s="290"/>
      <c r="AO62" s="290"/>
      <c r="AP62" s="290"/>
      <c r="AQ62" s="290"/>
      <c r="AR62" s="290"/>
      <c r="AS62" s="290"/>
      <c r="BI62" s="61"/>
      <c r="BJ62" s="61"/>
      <c r="BK62" s="61"/>
      <c r="BL62" s="61"/>
      <c r="BM62" s="61"/>
      <c r="BN62" s="61"/>
      <c r="BO62" s="61"/>
      <c r="BP62" s="61"/>
      <c r="BQ62" s="61"/>
      <c r="BR62" s="61"/>
      <c r="BS62" s="61"/>
      <c r="BT62" s="61"/>
      <c r="BU62" s="61"/>
      <c r="BV62" s="61"/>
      <c r="BW62" s="61"/>
    </row>
    <row r="63" spans="3:75" s="285" customFormat="1" ht="21" customHeight="1">
      <c r="C63" s="286"/>
      <c r="D63" s="425"/>
      <c r="E63" s="436"/>
      <c r="F63" s="287" t="s">
        <v>2390</v>
      </c>
      <c r="G63" s="249"/>
      <c r="H63" s="220" t="s">
        <v>60</v>
      </c>
      <c r="I63" s="220" t="s">
        <v>64</v>
      </c>
      <c r="J63" s="220" t="s">
        <v>0</v>
      </c>
      <c r="K63" s="220" t="s">
        <v>65</v>
      </c>
      <c r="L63" s="220" t="s">
        <v>0</v>
      </c>
      <c r="M63" s="220" t="s">
        <v>159</v>
      </c>
      <c r="N63" s="47" t="s">
        <v>67</v>
      </c>
      <c r="O63" s="47" t="s">
        <v>0</v>
      </c>
      <c r="P63" s="47" t="s">
        <v>378</v>
      </c>
      <c r="Q63" s="47"/>
      <c r="R63" s="47"/>
      <c r="S63" s="47"/>
      <c r="T63" s="47"/>
      <c r="U63" s="103"/>
      <c r="V63" s="72"/>
      <c r="W63" s="73"/>
      <c r="X63" s="74"/>
      <c r="Y63" s="288"/>
      <c r="Z63" s="288"/>
      <c r="AB63" s="290"/>
      <c r="AC63" s="290"/>
      <c r="AD63" s="290"/>
      <c r="AE63" s="290"/>
      <c r="AF63" s="290"/>
      <c r="AG63" s="290"/>
      <c r="AH63" s="290"/>
      <c r="AI63" s="290"/>
      <c r="AJ63" s="290"/>
      <c r="AK63" s="290"/>
      <c r="AL63" s="290"/>
      <c r="AM63" s="290"/>
      <c r="AN63" s="290"/>
      <c r="AO63" s="290"/>
      <c r="AP63" s="290"/>
      <c r="AQ63" s="290"/>
      <c r="AR63" s="290"/>
      <c r="AS63" s="290"/>
      <c r="BI63" s="61"/>
      <c r="BJ63" s="61"/>
      <c r="BK63" s="61"/>
      <c r="BL63" s="61"/>
      <c r="BM63" s="61"/>
      <c r="BN63" s="61"/>
      <c r="BO63" s="61"/>
      <c r="BP63" s="61"/>
      <c r="BQ63" s="61"/>
      <c r="BR63" s="61"/>
      <c r="BS63" s="61"/>
      <c r="BT63" s="61"/>
      <c r="BU63" s="61"/>
      <c r="BV63" s="61"/>
      <c r="BW63" s="61"/>
    </row>
    <row r="64" spans="3:75" s="285" customFormat="1" ht="21" customHeight="1">
      <c r="C64" s="286"/>
      <c r="D64" s="425"/>
      <c r="E64" s="436"/>
      <c r="F64" s="287" t="s">
        <v>2391</v>
      </c>
      <c r="G64" s="249"/>
      <c r="H64" s="220" t="s">
        <v>60</v>
      </c>
      <c r="I64" s="220" t="s">
        <v>64</v>
      </c>
      <c r="J64" s="220" t="s">
        <v>0</v>
      </c>
      <c r="K64" s="220" t="s">
        <v>65</v>
      </c>
      <c r="L64" s="220" t="s">
        <v>0</v>
      </c>
      <c r="M64" s="220" t="s">
        <v>160</v>
      </c>
      <c r="N64" s="47" t="s">
        <v>67</v>
      </c>
      <c r="O64" s="47" t="s">
        <v>0</v>
      </c>
      <c r="P64" s="47" t="s">
        <v>378</v>
      </c>
      <c r="Q64" s="47"/>
      <c r="R64" s="47"/>
      <c r="S64" s="47"/>
      <c r="T64" s="47"/>
      <c r="U64" s="103"/>
      <c r="V64" s="72"/>
      <c r="W64" s="73"/>
      <c r="X64" s="74"/>
      <c r="Y64" s="288"/>
      <c r="Z64" s="288"/>
      <c r="AB64" s="290"/>
      <c r="AC64" s="290"/>
      <c r="AD64" s="290"/>
      <c r="AE64" s="290"/>
      <c r="AF64" s="290"/>
      <c r="AG64" s="290"/>
      <c r="AH64" s="290"/>
      <c r="AI64" s="290"/>
      <c r="AJ64" s="290"/>
      <c r="AK64" s="290"/>
      <c r="AL64" s="290"/>
      <c r="AM64" s="290"/>
      <c r="AN64" s="290"/>
      <c r="AO64" s="290"/>
      <c r="AP64" s="290"/>
      <c r="AQ64" s="290"/>
      <c r="AR64" s="290"/>
      <c r="AS64" s="290"/>
      <c r="BI64" s="61"/>
      <c r="BJ64" s="61"/>
      <c r="BK64" s="61"/>
      <c r="BL64" s="61"/>
      <c r="BM64" s="61"/>
      <c r="BN64" s="61"/>
      <c r="BO64" s="61"/>
      <c r="BP64" s="61"/>
      <c r="BQ64" s="61"/>
      <c r="BR64" s="61"/>
      <c r="BS64" s="61"/>
      <c r="BT64" s="61"/>
      <c r="BU64" s="61"/>
      <c r="BV64" s="61"/>
      <c r="BW64" s="61"/>
    </row>
    <row r="65" spans="3:75" s="285" customFormat="1" ht="21" customHeight="1">
      <c r="C65" s="286"/>
      <c r="D65" s="425"/>
      <c r="E65" s="436"/>
      <c r="F65" s="287" t="s">
        <v>2392</v>
      </c>
      <c r="G65" s="249"/>
      <c r="H65" s="220" t="s">
        <v>60</v>
      </c>
      <c r="I65" s="220" t="s">
        <v>64</v>
      </c>
      <c r="J65" s="220" t="s">
        <v>0</v>
      </c>
      <c r="K65" s="220" t="s">
        <v>65</v>
      </c>
      <c r="L65" s="220" t="s">
        <v>0</v>
      </c>
      <c r="M65" s="220" t="s">
        <v>161</v>
      </c>
      <c r="N65" s="47" t="s">
        <v>67</v>
      </c>
      <c r="O65" s="47" t="s">
        <v>0</v>
      </c>
      <c r="P65" s="47" t="s">
        <v>378</v>
      </c>
      <c r="Q65" s="47"/>
      <c r="R65" s="47"/>
      <c r="S65" s="47"/>
      <c r="T65" s="47"/>
      <c r="U65" s="103"/>
      <c r="V65" s="72"/>
      <c r="W65" s="73"/>
      <c r="X65" s="74"/>
      <c r="Y65" s="288"/>
      <c r="Z65" s="288"/>
      <c r="AB65" s="290"/>
      <c r="AC65" s="290"/>
      <c r="AD65" s="290"/>
      <c r="AE65" s="290"/>
      <c r="AF65" s="290"/>
      <c r="AG65" s="290"/>
      <c r="AH65" s="290"/>
      <c r="AI65" s="290"/>
      <c r="AJ65" s="290"/>
      <c r="AK65" s="290"/>
      <c r="AL65" s="290"/>
      <c r="AM65" s="290"/>
      <c r="AN65" s="290"/>
      <c r="AO65" s="290"/>
      <c r="AP65" s="290"/>
      <c r="AQ65" s="290"/>
      <c r="AR65" s="290"/>
      <c r="AS65" s="290"/>
      <c r="BI65" s="61"/>
      <c r="BJ65" s="61"/>
      <c r="BK65" s="61"/>
      <c r="BL65" s="61"/>
      <c r="BM65" s="61"/>
      <c r="BN65" s="61"/>
      <c r="BO65" s="61"/>
      <c r="BP65" s="61"/>
      <c r="BQ65" s="61"/>
      <c r="BR65" s="61"/>
      <c r="BS65" s="61"/>
      <c r="BT65" s="61"/>
      <c r="BU65" s="61"/>
      <c r="BV65" s="61"/>
      <c r="BW65" s="61"/>
    </row>
    <row r="66" spans="3:75" s="285" customFormat="1" ht="21" customHeight="1">
      <c r="C66" s="286"/>
      <c r="D66" s="425"/>
      <c r="E66" s="436"/>
      <c r="F66" s="287" t="s">
        <v>2393</v>
      </c>
      <c r="G66" s="249"/>
      <c r="H66" s="220" t="s">
        <v>60</v>
      </c>
      <c r="I66" s="220" t="s">
        <v>64</v>
      </c>
      <c r="J66" s="220" t="s">
        <v>0</v>
      </c>
      <c r="K66" s="220" t="s">
        <v>65</v>
      </c>
      <c r="L66" s="220" t="s">
        <v>0</v>
      </c>
      <c r="M66" s="220" t="s">
        <v>162</v>
      </c>
      <c r="N66" s="47" t="s">
        <v>67</v>
      </c>
      <c r="O66" s="47" t="s">
        <v>0</v>
      </c>
      <c r="P66" s="47" t="s">
        <v>378</v>
      </c>
      <c r="Q66" s="47"/>
      <c r="R66" s="47"/>
      <c r="S66" s="47"/>
      <c r="T66" s="47"/>
      <c r="U66" s="103"/>
      <c r="V66" s="72"/>
      <c r="W66" s="73"/>
      <c r="X66" s="74"/>
      <c r="Y66" s="288"/>
      <c r="Z66" s="288"/>
      <c r="AB66" s="290"/>
      <c r="AC66" s="290"/>
      <c r="AD66" s="290"/>
      <c r="AE66" s="290"/>
      <c r="AF66" s="290"/>
      <c r="AG66" s="290"/>
      <c r="AH66" s="290"/>
      <c r="AI66" s="290"/>
      <c r="AJ66" s="290"/>
      <c r="AK66" s="290"/>
      <c r="AL66" s="290"/>
      <c r="AM66" s="290"/>
      <c r="AN66" s="290"/>
      <c r="AO66" s="290"/>
      <c r="AP66" s="290"/>
      <c r="AQ66" s="290"/>
      <c r="AR66" s="290"/>
      <c r="AS66" s="290"/>
      <c r="BI66" s="61"/>
      <c r="BJ66" s="61"/>
      <c r="BK66" s="61"/>
      <c r="BL66" s="61"/>
      <c r="BM66" s="61"/>
      <c r="BN66" s="61"/>
      <c r="BO66" s="61"/>
      <c r="BP66" s="61"/>
      <c r="BQ66" s="61"/>
      <c r="BR66" s="61"/>
      <c r="BS66" s="61"/>
      <c r="BT66" s="61"/>
      <c r="BU66" s="61"/>
      <c r="BV66" s="61"/>
      <c r="BW66" s="61"/>
    </row>
    <row r="67" spans="3:75" s="285" customFormat="1" ht="21" customHeight="1">
      <c r="C67" s="286"/>
      <c r="D67" s="425"/>
      <c r="E67" s="436"/>
      <c r="F67" s="287" t="s">
        <v>2394</v>
      </c>
      <c r="G67" s="249"/>
      <c r="H67" s="220" t="s">
        <v>60</v>
      </c>
      <c r="I67" s="220" t="s">
        <v>64</v>
      </c>
      <c r="J67" s="220" t="s">
        <v>0</v>
      </c>
      <c r="K67" s="220" t="s">
        <v>65</v>
      </c>
      <c r="L67" s="220" t="s">
        <v>0</v>
      </c>
      <c r="M67" s="220" t="s">
        <v>163</v>
      </c>
      <c r="N67" s="47" t="s">
        <v>67</v>
      </c>
      <c r="O67" s="47" t="s">
        <v>0</v>
      </c>
      <c r="P67" s="47" t="s">
        <v>378</v>
      </c>
      <c r="Q67" s="47"/>
      <c r="R67" s="47"/>
      <c r="S67" s="47"/>
      <c r="T67" s="47"/>
      <c r="U67" s="103"/>
      <c r="V67" s="72"/>
      <c r="W67" s="73"/>
      <c r="X67" s="74"/>
      <c r="Y67" s="288"/>
      <c r="Z67" s="288"/>
      <c r="AB67" s="290"/>
      <c r="AC67" s="290"/>
      <c r="AD67" s="290"/>
      <c r="AE67" s="290"/>
      <c r="AF67" s="290"/>
      <c r="AG67" s="290"/>
      <c r="AH67" s="290"/>
      <c r="AI67" s="290"/>
      <c r="AJ67" s="290"/>
      <c r="AK67" s="290"/>
      <c r="AL67" s="290"/>
      <c r="AM67" s="290"/>
      <c r="AN67" s="290"/>
      <c r="AO67" s="290"/>
      <c r="AP67" s="290"/>
      <c r="AQ67" s="290"/>
      <c r="AR67" s="290"/>
      <c r="AS67" s="290"/>
      <c r="BI67" s="61"/>
      <c r="BJ67" s="61"/>
      <c r="BK67" s="61"/>
      <c r="BL67" s="61"/>
      <c r="BM67" s="61"/>
      <c r="BN67" s="61"/>
      <c r="BO67" s="61"/>
      <c r="BP67" s="61"/>
      <c r="BQ67" s="61"/>
      <c r="BR67" s="61"/>
      <c r="BS67" s="61"/>
      <c r="BT67" s="61"/>
      <c r="BU67" s="61"/>
      <c r="BV67" s="61"/>
      <c r="BW67" s="61"/>
    </row>
    <row r="68" spans="3:75" s="285" customFormat="1" ht="21" customHeight="1">
      <c r="C68" s="286"/>
      <c r="D68" s="425"/>
      <c r="E68" s="436"/>
      <c r="F68" s="287" t="s">
        <v>2395</v>
      </c>
      <c r="G68" s="249"/>
      <c r="H68" s="220" t="s">
        <v>60</v>
      </c>
      <c r="I68" s="220" t="s">
        <v>64</v>
      </c>
      <c r="J68" s="220" t="s">
        <v>0</v>
      </c>
      <c r="K68" s="220" t="s">
        <v>65</v>
      </c>
      <c r="L68" s="220" t="s">
        <v>0</v>
      </c>
      <c r="M68" s="220" t="s">
        <v>164</v>
      </c>
      <c r="N68" s="47" t="s">
        <v>67</v>
      </c>
      <c r="O68" s="47" t="s">
        <v>0</v>
      </c>
      <c r="P68" s="47" t="s">
        <v>378</v>
      </c>
      <c r="Q68" s="47"/>
      <c r="R68" s="47"/>
      <c r="S68" s="47"/>
      <c r="T68" s="47"/>
      <c r="U68" s="103"/>
      <c r="V68" s="72"/>
      <c r="W68" s="73"/>
      <c r="X68" s="74"/>
      <c r="Y68" s="288"/>
      <c r="Z68" s="288"/>
      <c r="AB68" s="290"/>
      <c r="AC68" s="290"/>
      <c r="AD68" s="290"/>
      <c r="AE68" s="290"/>
      <c r="AF68" s="290"/>
      <c r="AG68" s="290"/>
      <c r="AH68" s="290"/>
      <c r="AI68" s="290"/>
      <c r="AJ68" s="290"/>
      <c r="AK68" s="290"/>
      <c r="AL68" s="290"/>
      <c r="AM68" s="290"/>
      <c r="AN68" s="290"/>
      <c r="AO68" s="290"/>
      <c r="AP68" s="290"/>
      <c r="AQ68" s="290"/>
      <c r="AR68" s="290"/>
      <c r="AS68" s="290"/>
      <c r="BI68" s="61"/>
      <c r="BJ68" s="61"/>
      <c r="BK68" s="61"/>
      <c r="BL68" s="61"/>
      <c r="BM68" s="61"/>
      <c r="BN68" s="61"/>
      <c r="BO68" s="61"/>
      <c r="BP68" s="61"/>
      <c r="BQ68" s="61"/>
      <c r="BR68" s="61"/>
      <c r="BS68" s="61"/>
      <c r="BT68" s="61"/>
      <c r="BU68" s="61"/>
      <c r="BV68" s="61"/>
      <c r="BW68" s="61"/>
    </row>
    <row r="69" spans="3:75" s="285" customFormat="1" ht="21" customHeight="1">
      <c r="C69" s="286"/>
      <c r="D69" s="425"/>
      <c r="E69" s="437"/>
      <c r="F69" s="293" t="s">
        <v>2304</v>
      </c>
      <c r="G69" s="249"/>
      <c r="H69" s="220" t="s">
        <v>60</v>
      </c>
      <c r="I69" s="220" t="s">
        <v>64</v>
      </c>
      <c r="J69" s="220" t="s">
        <v>0</v>
      </c>
      <c r="K69" s="220" t="s">
        <v>65</v>
      </c>
      <c r="L69" s="220" t="s">
        <v>0</v>
      </c>
      <c r="M69" s="220" t="s">
        <v>165</v>
      </c>
      <c r="N69" s="47" t="s">
        <v>67</v>
      </c>
      <c r="O69" s="47" t="s">
        <v>0</v>
      </c>
      <c r="P69" s="47" t="s">
        <v>378</v>
      </c>
      <c r="Q69" s="47"/>
      <c r="R69" s="47"/>
      <c r="S69" s="47"/>
      <c r="T69" s="47"/>
      <c r="U69" s="106"/>
      <c r="V69" s="21" t="str">
        <f>IF(OR(SUMPRODUCT(--(V14:V68=""),--(W14:W68=""))&gt;0,COUNTIF(W14:W68,"M")&gt;0,COUNTIF(W14:W68,"X")=55),"",SUM(V14:V68))</f>
        <v/>
      </c>
      <c r="W69" s="22" t="str">
        <f>IF(AND(COUNTIF(W14:W68,"X")=55,SUM(V14:V68)=0,ISNUMBER(V69)),"",IF(COUNTIF(W14:W68,"M")&gt;0,"M",IF(AND(COUNTIF(W14:W68,W14)=55,OR(W14="X",W14="W",W14="Z")),UPPER(W14),"")))</f>
        <v/>
      </c>
      <c r="X69" s="23"/>
      <c r="Y69" s="294"/>
      <c r="Z69" s="295"/>
      <c r="AB69" s="296"/>
      <c r="AC69" s="296"/>
      <c r="AD69" s="296"/>
      <c r="AE69" s="296"/>
      <c r="AF69" s="296"/>
      <c r="AG69" s="296"/>
      <c r="AH69" s="296"/>
      <c r="AI69" s="296"/>
      <c r="AJ69" s="296"/>
      <c r="AK69" s="296"/>
      <c r="AL69" s="296"/>
      <c r="AM69" s="296"/>
      <c r="AN69" s="296"/>
      <c r="AO69" s="296"/>
      <c r="AP69" s="296"/>
      <c r="AQ69" s="296"/>
      <c r="AR69" s="296"/>
      <c r="AS69" s="296"/>
      <c r="BI69" s="61"/>
      <c r="BJ69" s="61"/>
      <c r="BK69" s="61"/>
      <c r="BL69" s="61"/>
      <c r="BM69" s="61"/>
      <c r="BN69" s="61"/>
      <c r="BO69" s="61"/>
      <c r="BP69" s="61"/>
      <c r="BQ69" s="61"/>
      <c r="BR69" s="61"/>
      <c r="BS69" s="61"/>
      <c r="BT69" s="61"/>
      <c r="BU69" s="61"/>
      <c r="BV69" s="61"/>
      <c r="BW69" s="61"/>
    </row>
    <row r="70" spans="3:75" ht="21" customHeight="1">
      <c r="C70" s="265"/>
      <c r="D70" s="425" t="s">
        <v>2285</v>
      </c>
      <c r="E70" s="435" t="s">
        <v>2305</v>
      </c>
      <c r="F70" s="287" t="s">
        <v>2396</v>
      </c>
      <c r="G70" s="249"/>
      <c r="H70" s="220" t="s">
        <v>60</v>
      </c>
      <c r="I70" s="220" t="s">
        <v>64</v>
      </c>
      <c r="J70" s="220" t="s">
        <v>0</v>
      </c>
      <c r="K70" s="220" t="s">
        <v>65</v>
      </c>
      <c r="L70" s="220" t="s">
        <v>0</v>
      </c>
      <c r="M70" s="220" t="s">
        <v>166</v>
      </c>
      <c r="N70" s="47" t="s">
        <v>67</v>
      </c>
      <c r="O70" s="47" t="s">
        <v>0</v>
      </c>
      <c r="P70" s="47" t="s">
        <v>378</v>
      </c>
      <c r="Q70" s="47"/>
      <c r="R70" s="47"/>
      <c r="S70" s="47"/>
      <c r="T70" s="47"/>
      <c r="U70" s="107"/>
      <c r="V70" s="72"/>
      <c r="W70" s="73"/>
      <c r="X70" s="74"/>
      <c r="Y70" s="297"/>
      <c r="Z70" s="297"/>
      <c r="AA70" s="298"/>
      <c r="AB70" s="298"/>
      <c r="AC70" s="298"/>
      <c r="AD70" s="298"/>
      <c r="AE70" s="298"/>
      <c r="AF70" s="298"/>
      <c r="AG70" s="298"/>
      <c r="AH70" s="298"/>
      <c r="AI70" s="298"/>
      <c r="AJ70" s="298"/>
      <c r="AK70" s="298"/>
      <c r="AL70" s="298"/>
      <c r="AM70" s="298"/>
      <c r="AN70" s="298"/>
      <c r="AO70" s="298"/>
      <c r="AP70" s="298"/>
      <c r="AQ70" s="298"/>
      <c r="AR70" s="298"/>
      <c r="AS70" s="298"/>
      <c r="BI70" s="56"/>
      <c r="BJ70" s="56"/>
      <c r="BK70" s="56"/>
      <c r="BL70" s="56"/>
      <c r="BM70" s="56"/>
      <c r="BN70" s="56"/>
      <c r="BO70" s="56"/>
      <c r="BP70" s="56"/>
      <c r="BQ70" s="56"/>
      <c r="BR70" s="56"/>
      <c r="BS70" s="56"/>
      <c r="BT70" s="56"/>
      <c r="BU70" s="56"/>
      <c r="BV70" s="56"/>
      <c r="BW70" s="56"/>
    </row>
    <row r="71" spans="3:75" ht="21" customHeight="1">
      <c r="C71" s="265"/>
      <c r="D71" s="425"/>
      <c r="E71" s="436"/>
      <c r="F71" s="287" t="s">
        <v>2397</v>
      </c>
      <c r="G71" s="249"/>
      <c r="H71" s="220" t="s">
        <v>60</v>
      </c>
      <c r="I71" s="220" t="s">
        <v>64</v>
      </c>
      <c r="J71" s="220" t="s">
        <v>0</v>
      </c>
      <c r="K71" s="220" t="s">
        <v>65</v>
      </c>
      <c r="L71" s="220" t="s">
        <v>0</v>
      </c>
      <c r="M71" s="220" t="s">
        <v>167</v>
      </c>
      <c r="N71" s="47" t="s">
        <v>67</v>
      </c>
      <c r="O71" s="47" t="s">
        <v>0</v>
      </c>
      <c r="P71" s="47" t="s">
        <v>378</v>
      </c>
      <c r="Q71" s="47"/>
      <c r="R71" s="47"/>
      <c r="S71" s="47"/>
      <c r="T71" s="47"/>
      <c r="U71" s="107"/>
      <c r="V71" s="72"/>
      <c r="W71" s="73"/>
      <c r="X71" s="74"/>
      <c r="Y71" s="297"/>
      <c r="Z71" s="297"/>
      <c r="AA71" s="298"/>
      <c r="AB71" s="298"/>
      <c r="AC71" s="298"/>
      <c r="AD71" s="298"/>
      <c r="AE71" s="298"/>
      <c r="AF71" s="298"/>
      <c r="AG71" s="298"/>
      <c r="AH71" s="298"/>
      <c r="AI71" s="298"/>
      <c r="AJ71" s="298"/>
      <c r="AK71" s="298"/>
      <c r="AL71" s="298"/>
      <c r="AM71" s="298"/>
      <c r="AN71" s="298"/>
      <c r="AO71" s="298"/>
      <c r="AP71" s="298"/>
      <c r="AQ71" s="298"/>
      <c r="AR71" s="298"/>
      <c r="AS71" s="298"/>
      <c r="BI71" s="56"/>
      <c r="BJ71" s="56"/>
      <c r="BK71" s="56"/>
      <c r="BL71" s="56"/>
      <c r="BM71" s="56"/>
      <c r="BN71" s="56"/>
      <c r="BO71" s="56"/>
      <c r="BP71" s="56"/>
      <c r="BQ71" s="56"/>
      <c r="BR71" s="56"/>
      <c r="BS71" s="56"/>
      <c r="BT71" s="56"/>
      <c r="BU71" s="56"/>
      <c r="BV71" s="56"/>
      <c r="BW71" s="56"/>
    </row>
    <row r="72" spans="3:75" ht="21" customHeight="1">
      <c r="C72" s="265"/>
      <c r="D72" s="425"/>
      <c r="E72" s="436"/>
      <c r="F72" s="287" t="s">
        <v>2398</v>
      </c>
      <c r="G72" s="249"/>
      <c r="H72" s="220" t="s">
        <v>60</v>
      </c>
      <c r="I72" s="220" t="s">
        <v>64</v>
      </c>
      <c r="J72" s="220" t="s">
        <v>0</v>
      </c>
      <c r="K72" s="220" t="s">
        <v>65</v>
      </c>
      <c r="L72" s="220" t="s">
        <v>0</v>
      </c>
      <c r="M72" s="220" t="s">
        <v>168</v>
      </c>
      <c r="N72" s="47" t="s">
        <v>67</v>
      </c>
      <c r="O72" s="47" t="s">
        <v>0</v>
      </c>
      <c r="P72" s="47" t="s">
        <v>378</v>
      </c>
      <c r="Q72" s="47"/>
      <c r="R72" s="47"/>
      <c r="S72" s="47"/>
      <c r="T72" s="47"/>
      <c r="U72" s="107"/>
      <c r="V72" s="72"/>
      <c r="W72" s="73"/>
      <c r="X72" s="74"/>
      <c r="Y72" s="297"/>
      <c r="Z72" s="297"/>
      <c r="AA72" s="298"/>
      <c r="AB72" s="298"/>
      <c r="AC72" s="298"/>
      <c r="AD72" s="298"/>
      <c r="AE72" s="298"/>
      <c r="AF72" s="298"/>
      <c r="AG72" s="298"/>
      <c r="AH72" s="298"/>
      <c r="AI72" s="298"/>
      <c r="AJ72" s="298"/>
      <c r="AK72" s="298"/>
      <c r="AL72" s="298"/>
      <c r="AM72" s="298"/>
      <c r="AN72" s="298"/>
      <c r="AO72" s="298"/>
      <c r="AP72" s="298"/>
      <c r="AQ72" s="298"/>
      <c r="AR72" s="298"/>
      <c r="AS72" s="298"/>
      <c r="BI72" s="56"/>
      <c r="BJ72" s="56"/>
      <c r="BK72" s="56"/>
      <c r="BL72" s="56"/>
      <c r="BM72" s="56"/>
      <c r="BN72" s="56"/>
      <c r="BO72" s="56"/>
      <c r="BP72" s="56"/>
      <c r="BQ72" s="56"/>
      <c r="BR72" s="56"/>
      <c r="BS72" s="56"/>
      <c r="BT72" s="56"/>
      <c r="BU72" s="56"/>
      <c r="BV72" s="56"/>
      <c r="BW72" s="56"/>
    </row>
    <row r="73" spans="3:75" ht="21" customHeight="1">
      <c r="C73" s="265"/>
      <c r="D73" s="425"/>
      <c r="E73" s="436"/>
      <c r="F73" s="287" t="s">
        <v>2306</v>
      </c>
      <c r="G73" s="249"/>
      <c r="H73" s="220" t="s">
        <v>60</v>
      </c>
      <c r="I73" s="220" t="s">
        <v>64</v>
      </c>
      <c r="J73" s="220" t="s">
        <v>0</v>
      </c>
      <c r="K73" s="220" t="s">
        <v>65</v>
      </c>
      <c r="L73" s="220" t="s">
        <v>0</v>
      </c>
      <c r="M73" s="220" t="s">
        <v>169</v>
      </c>
      <c r="N73" s="47" t="s">
        <v>67</v>
      </c>
      <c r="O73" s="47" t="s">
        <v>0</v>
      </c>
      <c r="P73" s="47" t="s">
        <v>378</v>
      </c>
      <c r="Q73" s="47"/>
      <c r="R73" s="47"/>
      <c r="S73" s="47"/>
      <c r="T73" s="47"/>
      <c r="U73" s="107"/>
      <c r="V73" s="72"/>
      <c r="W73" s="73"/>
      <c r="X73" s="74"/>
      <c r="Y73" s="297"/>
      <c r="Z73" s="297"/>
      <c r="AA73" s="298"/>
      <c r="AB73" s="298"/>
      <c r="AC73" s="298"/>
      <c r="AD73" s="298"/>
      <c r="AE73" s="298"/>
      <c r="AF73" s="298"/>
      <c r="AG73" s="298"/>
      <c r="AH73" s="298"/>
      <c r="AI73" s="298"/>
      <c r="AJ73" s="298"/>
      <c r="AK73" s="298"/>
      <c r="AL73" s="298"/>
      <c r="AM73" s="298"/>
      <c r="AN73" s="298"/>
      <c r="AO73" s="298"/>
      <c r="AP73" s="298"/>
      <c r="AQ73" s="298"/>
      <c r="AR73" s="298"/>
      <c r="AS73" s="298"/>
      <c r="BI73" s="56"/>
      <c r="BJ73" s="56"/>
      <c r="BK73" s="56"/>
      <c r="BL73" s="56"/>
      <c r="BM73" s="56"/>
      <c r="BN73" s="56"/>
      <c r="BO73" s="56"/>
      <c r="BP73" s="56"/>
      <c r="BQ73" s="56"/>
      <c r="BR73" s="56"/>
      <c r="BS73" s="56"/>
      <c r="BT73" s="56"/>
      <c r="BU73" s="56"/>
      <c r="BV73" s="56"/>
      <c r="BW73" s="56"/>
    </row>
    <row r="74" spans="3:75" ht="21" customHeight="1">
      <c r="C74" s="265"/>
      <c r="D74" s="425"/>
      <c r="E74" s="437"/>
      <c r="F74" s="293" t="s">
        <v>2307</v>
      </c>
      <c r="G74" s="249"/>
      <c r="H74" s="220" t="s">
        <v>60</v>
      </c>
      <c r="I74" s="220" t="s">
        <v>64</v>
      </c>
      <c r="J74" s="220" t="s">
        <v>0</v>
      </c>
      <c r="K74" s="220" t="s">
        <v>65</v>
      </c>
      <c r="L74" s="220" t="s">
        <v>0</v>
      </c>
      <c r="M74" s="220" t="s">
        <v>74</v>
      </c>
      <c r="N74" s="47" t="s">
        <v>67</v>
      </c>
      <c r="O74" s="47" t="s">
        <v>0</v>
      </c>
      <c r="P74" s="47" t="s">
        <v>378</v>
      </c>
      <c r="Q74" s="47"/>
      <c r="R74" s="47"/>
      <c r="S74" s="47"/>
      <c r="T74" s="47"/>
      <c r="U74" s="108"/>
      <c r="V74" s="21" t="str">
        <f>IF(OR(SUMPRODUCT(--(V70:V73=""),--(W70:W73=""))&gt;0,COUNTIF(W70:W73,"M")&gt;0,COUNTIF(W70:W73,"X")=4),"",SUM(V70:V73))</f>
        <v/>
      </c>
      <c r="W74" s="22" t="str">
        <f>IF(AND(COUNTIF(W70:W73,"X")=4,SUM(V70:V73)=0,ISNUMBER(V74)),"",IF(COUNTIF(W70:W73,"M")&gt;0,"M",IF(AND(COUNTIF(W70:W73,W70)=4,OR(W70="X",W70="W",W70="Z")),UPPER(W70),"")))</f>
        <v/>
      </c>
      <c r="X74" s="23"/>
      <c r="Y74" s="297"/>
      <c r="Z74" s="299"/>
      <c r="AA74" s="263"/>
      <c r="AB74" s="263"/>
      <c r="AC74" s="263"/>
      <c r="AD74" s="263"/>
      <c r="AE74" s="263"/>
      <c r="AF74" s="263"/>
      <c r="AG74" s="263"/>
      <c r="AH74" s="263"/>
      <c r="AI74" s="263"/>
      <c r="AJ74" s="263"/>
      <c r="AK74" s="263"/>
      <c r="AL74" s="263"/>
      <c r="AM74" s="263"/>
      <c r="AN74" s="263"/>
      <c r="AO74" s="263"/>
      <c r="AP74" s="263"/>
      <c r="AQ74" s="263"/>
      <c r="AR74" s="263"/>
      <c r="AS74" s="263"/>
      <c r="BI74" s="56"/>
      <c r="BJ74" s="56"/>
      <c r="BK74" s="56"/>
      <c r="BL74" s="56"/>
      <c r="BM74" s="56"/>
      <c r="BN74" s="56"/>
      <c r="BO74" s="56"/>
      <c r="BP74" s="56"/>
      <c r="BQ74" s="56"/>
      <c r="BR74" s="56"/>
      <c r="BS74" s="56"/>
      <c r="BT74" s="56"/>
      <c r="BU74" s="56"/>
      <c r="BV74" s="56"/>
      <c r="BW74" s="56"/>
    </row>
    <row r="75" spans="3:75" ht="21" customHeight="1">
      <c r="C75" s="265"/>
      <c r="D75" s="425" t="s">
        <v>2285</v>
      </c>
      <c r="E75" s="435" t="s">
        <v>2308</v>
      </c>
      <c r="F75" s="287" t="s">
        <v>2399</v>
      </c>
      <c r="G75" s="249"/>
      <c r="H75" s="220" t="s">
        <v>60</v>
      </c>
      <c r="I75" s="220" t="s">
        <v>64</v>
      </c>
      <c r="J75" s="220" t="s">
        <v>0</v>
      </c>
      <c r="K75" s="220" t="s">
        <v>65</v>
      </c>
      <c r="L75" s="220" t="s">
        <v>0</v>
      </c>
      <c r="M75" s="220" t="s">
        <v>170</v>
      </c>
      <c r="N75" s="47" t="s">
        <v>67</v>
      </c>
      <c r="O75" s="47" t="s">
        <v>0</v>
      </c>
      <c r="P75" s="47" t="s">
        <v>378</v>
      </c>
      <c r="Q75" s="47"/>
      <c r="R75" s="47"/>
      <c r="S75" s="47"/>
      <c r="T75" s="47"/>
      <c r="U75" s="107"/>
      <c r="V75" s="72"/>
      <c r="W75" s="73"/>
      <c r="X75" s="74"/>
      <c r="Y75" s="297"/>
      <c r="Z75" s="297"/>
      <c r="AA75" s="298"/>
      <c r="AB75" s="298"/>
      <c r="AC75" s="298"/>
      <c r="AD75" s="298"/>
      <c r="AE75" s="298"/>
      <c r="AF75" s="298"/>
      <c r="AG75" s="298"/>
      <c r="AH75" s="298"/>
      <c r="AI75" s="298"/>
      <c r="AJ75" s="298"/>
      <c r="AK75" s="298"/>
      <c r="AL75" s="298"/>
      <c r="AM75" s="298"/>
      <c r="AN75" s="298"/>
      <c r="AO75" s="298"/>
      <c r="AP75" s="298"/>
      <c r="AQ75" s="298"/>
      <c r="AR75" s="298"/>
      <c r="AS75" s="298"/>
      <c r="BI75" s="56"/>
      <c r="BJ75" s="56"/>
      <c r="BK75" s="56"/>
      <c r="BL75" s="56"/>
      <c r="BM75" s="56"/>
      <c r="BN75" s="56"/>
      <c r="BO75" s="56"/>
      <c r="BP75" s="56"/>
      <c r="BQ75" s="56"/>
      <c r="BR75" s="56"/>
      <c r="BS75" s="56"/>
      <c r="BT75" s="56"/>
      <c r="BU75" s="56"/>
      <c r="BV75" s="56"/>
      <c r="BW75" s="56"/>
    </row>
    <row r="76" spans="3:75" ht="21" customHeight="1">
      <c r="C76" s="265"/>
      <c r="D76" s="425"/>
      <c r="E76" s="436"/>
      <c r="F76" s="287" t="s">
        <v>2400</v>
      </c>
      <c r="G76" s="249"/>
      <c r="H76" s="220" t="s">
        <v>60</v>
      </c>
      <c r="I76" s="220" t="s">
        <v>64</v>
      </c>
      <c r="J76" s="220" t="s">
        <v>0</v>
      </c>
      <c r="K76" s="220" t="s">
        <v>65</v>
      </c>
      <c r="L76" s="220" t="s">
        <v>0</v>
      </c>
      <c r="M76" s="220" t="s">
        <v>171</v>
      </c>
      <c r="N76" s="47" t="s">
        <v>67</v>
      </c>
      <c r="O76" s="47" t="s">
        <v>0</v>
      </c>
      <c r="P76" s="47" t="s">
        <v>378</v>
      </c>
      <c r="Q76" s="47"/>
      <c r="R76" s="47"/>
      <c r="S76" s="47"/>
      <c r="T76" s="47"/>
      <c r="U76" s="107"/>
      <c r="V76" s="72"/>
      <c r="W76" s="73"/>
      <c r="X76" s="74"/>
      <c r="Y76" s="297"/>
      <c r="Z76" s="297"/>
      <c r="AA76" s="298"/>
      <c r="AB76" s="298"/>
      <c r="AC76" s="298"/>
      <c r="AD76" s="298"/>
      <c r="AE76" s="298"/>
      <c r="AF76" s="298"/>
      <c r="AG76" s="298"/>
      <c r="AH76" s="298"/>
      <c r="AI76" s="298"/>
      <c r="AJ76" s="298"/>
      <c r="AK76" s="298"/>
      <c r="AL76" s="298"/>
      <c r="AM76" s="298"/>
      <c r="AN76" s="298"/>
      <c r="AO76" s="298"/>
      <c r="AP76" s="298"/>
      <c r="AQ76" s="298"/>
      <c r="AR76" s="298"/>
      <c r="AS76" s="298"/>
      <c r="BI76" s="56"/>
      <c r="BJ76" s="56"/>
      <c r="BK76" s="56"/>
      <c r="BL76" s="56"/>
      <c r="BM76" s="56"/>
      <c r="BN76" s="56"/>
      <c r="BO76" s="56"/>
      <c r="BP76" s="56"/>
      <c r="BQ76" s="56"/>
      <c r="BR76" s="56"/>
      <c r="BS76" s="56"/>
      <c r="BT76" s="56"/>
      <c r="BU76" s="56"/>
      <c r="BV76" s="56"/>
      <c r="BW76" s="56"/>
    </row>
    <row r="77" spans="3:75" ht="21" customHeight="1">
      <c r="C77" s="265"/>
      <c r="D77" s="425"/>
      <c r="E77" s="436"/>
      <c r="F77" s="287" t="s">
        <v>2401</v>
      </c>
      <c r="G77" s="249"/>
      <c r="H77" s="220" t="s">
        <v>60</v>
      </c>
      <c r="I77" s="220" t="s">
        <v>64</v>
      </c>
      <c r="J77" s="220" t="s">
        <v>0</v>
      </c>
      <c r="K77" s="220" t="s">
        <v>65</v>
      </c>
      <c r="L77" s="220" t="s">
        <v>0</v>
      </c>
      <c r="M77" s="220" t="s">
        <v>172</v>
      </c>
      <c r="N77" s="47" t="s">
        <v>67</v>
      </c>
      <c r="O77" s="47" t="s">
        <v>0</v>
      </c>
      <c r="P77" s="47" t="s">
        <v>378</v>
      </c>
      <c r="Q77" s="47"/>
      <c r="R77" s="47"/>
      <c r="S77" s="47"/>
      <c r="T77" s="47"/>
      <c r="U77" s="107"/>
      <c r="V77" s="72"/>
      <c r="W77" s="73"/>
      <c r="X77" s="74"/>
      <c r="Y77" s="297"/>
      <c r="Z77" s="297"/>
      <c r="AA77" s="298"/>
      <c r="AB77" s="298"/>
      <c r="AC77" s="298"/>
      <c r="AD77" s="298"/>
      <c r="AE77" s="298"/>
      <c r="AF77" s="298"/>
      <c r="AG77" s="298"/>
      <c r="AH77" s="298"/>
      <c r="AI77" s="298"/>
      <c r="AJ77" s="298"/>
      <c r="AK77" s="298"/>
      <c r="AL77" s="298"/>
      <c r="AM77" s="298"/>
      <c r="AN77" s="298"/>
      <c r="AO77" s="298"/>
      <c r="AP77" s="298"/>
      <c r="AQ77" s="298"/>
      <c r="AR77" s="298"/>
      <c r="AS77" s="298"/>
      <c r="BI77" s="56"/>
      <c r="BJ77" s="56"/>
      <c r="BK77" s="56"/>
      <c r="BL77" s="56"/>
      <c r="BM77" s="56"/>
      <c r="BN77" s="56"/>
      <c r="BO77" s="56"/>
      <c r="BP77" s="56"/>
      <c r="BQ77" s="56"/>
      <c r="BR77" s="56"/>
      <c r="BS77" s="56"/>
      <c r="BT77" s="56"/>
      <c r="BU77" s="56"/>
      <c r="BV77" s="56"/>
      <c r="BW77" s="56"/>
    </row>
    <row r="78" spans="3:75" ht="21" customHeight="1">
      <c r="C78" s="265"/>
      <c r="D78" s="425"/>
      <c r="E78" s="436"/>
      <c r="F78" s="287" t="s">
        <v>2402</v>
      </c>
      <c r="G78" s="249"/>
      <c r="H78" s="220" t="s">
        <v>60</v>
      </c>
      <c r="I78" s="220" t="s">
        <v>64</v>
      </c>
      <c r="J78" s="220" t="s">
        <v>0</v>
      </c>
      <c r="K78" s="220" t="s">
        <v>65</v>
      </c>
      <c r="L78" s="220" t="s">
        <v>0</v>
      </c>
      <c r="M78" s="220" t="s">
        <v>173</v>
      </c>
      <c r="N78" s="47" t="s">
        <v>67</v>
      </c>
      <c r="O78" s="47" t="s">
        <v>0</v>
      </c>
      <c r="P78" s="47" t="s">
        <v>378</v>
      </c>
      <c r="Q78" s="47"/>
      <c r="R78" s="47"/>
      <c r="S78" s="47"/>
      <c r="T78" s="47"/>
      <c r="U78" s="107"/>
      <c r="V78" s="72"/>
      <c r="W78" s="73"/>
      <c r="X78" s="74"/>
      <c r="Y78" s="297"/>
      <c r="Z78" s="300"/>
      <c r="BI78" s="56"/>
      <c r="BJ78" s="56"/>
      <c r="BK78" s="56"/>
      <c r="BL78" s="56"/>
      <c r="BM78" s="56"/>
      <c r="BN78" s="56"/>
      <c r="BO78" s="56"/>
      <c r="BP78" s="56"/>
      <c r="BQ78" s="56"/>
      <c r="BR78" s="56"/>
      <c r="BS78" s="56"/>
      <c r="BT78" s="56"/>
      <c r="BU78" s="56"/>
      <c r="BV78" s="56"/>
      <c r="BW78" s="56"/>
    </row>
    <row r="79" spans="3:75" ht="21" customHeight="1">
      <c r="C79" s="265"/>
      <c r="D79" s="425"/>
      <c r="E79" s="436"/>
      <c r="F79" s="287" t="s">
        <v>2403</v>
      </c>
      <c r="G79" s="249"/>
      <c r="H79" s="220" t="s">
        <v>60</v>
      </c>
      <c r="I79" s="220" t="s">
        <v>64</v>
      </c>
      <c r="J79" s="220" t="s">
        <v>0</v>
      </c>
      <c r="K79" s="220" t="s">
        <v>65</v>
      </c>
      <c r="L79" s="220" t="s">
        <v>0</v>
      </c>
      <c r="M79" s="220" t="s">
        <v>174</v>
      </c>
      <c r="N79" s="47" t="s">
        <v>67</v>
      </c>
      <c r="O79" s="47" t="s">
        <v>0</v>
      </c>
      <c r="P79" s="47" t="s">
        <v>378</v>
      </c>
      <c r="Q79" s="47"/>
      <c r="R79" s="47"/>
      <c r="S79" s="47"/>
      <c r="T79" s="47"/>
      <c r="U79" s="107"/>
      <c r="V79" s="72"/>
      <c r="W79" s="73"/>
      <c r="X79" s="74"/>
      <c r="Y79" s="297"/>
      <c r="Z79" s="300"/>
      <c r="BI79" s="56"/>
      <c r="BJ79" s="56"/>
      <c r="BK79" s="56"/>
      <c r="BL79" s="56"/>
      <c r="BM79" s="56"/>
      <c r="BN79" s="56"/>
      <c r="BO79" s="56"/>
      <c r="BP79" s="56"/>
      <c r="BQ79" s="56"/>
      <c r="BR79" s="56"/>
      <c r="BS79" s="56"/>
      <c r="BT79" s="56"/>
      <c r="BU79" s="56"/>
      <c r="BV79" s="56"/>
      <c r="BW79" s="56"/>
    </row>
    <row r="80" spans="3:75" ht="21" customHeight="1">
      <c r="C80" s="265"/>
      <c r="D80" s="425"/>
      <c r="E80" s="436"/>
      <c r="F80" s="287" t="s">
        <v>2404</v>
      </c>
      <c r="G80" s="249"/>
      <c r="H80" s="220" t="s">
        <v>60</v>
      </c>
      <c r="I80" s="220" t="s">
        <v>64</v>
      </c>
      <c r="J80" s="220" t="s">
        <v>0</v>
      </c>
      <c r="K80" s="220" t="s">
        <v>65</v>
      </c>
      <c r="L80" s="220" t="s">
        <v>0</v>
      </c>
      <c r="M80" s="220" t="s">
        <v>175</v>
      </c>
      <c r="N80" s="47" t="s">
        <v>67</v>
      </c>
      <c r="O80" s="47" t="s">
        <v>0</v>
      </c>
      <c r="P80" s="47" t="s">
        <v>378</v>
      </c>
      <c r="Q80" s="47"/>
      <c r="R80" s="47"/>
      <c r="S80" s="47"/>
      <c r="T80" s="47"/>
      <c r="U80" s="107"/>
      <c r="V80" s="72"/>
      <c r="W80" s="73"/>
      <c r="X80" s="74"/>
      <c r="Y80" s="297"/>
      <c r="Z80" s="300"/>
      <c r="BI80" s="56"/>
      <c r="BJ80" s="56"/>
      <c r="BK80" s="56"/>
      <c r="BL80" s="56"/>
      <c r="BM80" s="56"/>
      <c r="BN80" s="56"/>
      <c r="BO80" s="56"/>
      <c r="BP80" s="56"/>
      <c r="BQ80" s="56"/>
      <c r="BR80" s="56"/>
      <c r="BS80" s="56"/>
      <c r="BT80" s="56"/>
      <c r="BU80" s="56"/>
      <c r="BV80" s="56"/>
      <c r="BW80" s="56"/>
    </row>
    <row r="81" spans="3:75" ht="21" customHeight="1">
      <c r="C81" s="265"/>
      <c r="D81" s="425"/>
      <c r="E81" s="436"/>
      <c r="F81" s="287" t="s">
        <v>2405</v>
      </c>
      <c r="G81" s="249"/>
      <c r="H81" s="220" t="s">
        <v>60</v>
      </c>
      <c r="I81" s="220" t="s">
        <v>64</v>
      </c>
      <c r="J81" s="220" t="s">
        <v>0</v>
      </c>
      <c r="K81" s="220" t="s">
        <v>65</v>
      </c>
      <c r="L81" s="220" t="s">
        <v>0</v>
      </c>
      <c r="M81" s="220" t="s">
        <v>176</v>
      </c>
      <c r="N81" s="47" t="s">
        <v>67</v>
      </c>
      <c r="O81" s="47" t="s">
        <v>0</v>
      </c>
      <c r="P81" s="47" t="s">
        <v>378</v>
      </c>
      <c r="Q81" s="47"/>
      <c r="R81" s="47"/>
      <c r="S81" s="47"/>
      <c r="T81" s="47"/>
      <c r="U81" s="107"/>
      <c r="V81" s="72"/>
      <c r="W81" s="73"/>
      <c r="X81" s="74"/>
      <c r="Y81" s="297"/>
      <c r="Z81" s="300"/>
      <c r="BI81" s="56"/>
      <c r="BJ81" s="56"/>
      <c r="BK81" s="56"/>
      <c r="BL81" s="56"/>
      <c r="BM81" s="56"/>
      <c r="BN81" s="56"/>
      <c r="BO81" s="56"/>
      <c r="BP81" s="56"/>
      <c r="BQ81" s="56"/>
      <c r="BR81" s="56"/>
      <c r="BS81" s="56"/>
      <c r="BT81" s="56"/>
      <c r="BU81" s="56"/>
      <c r="BV81" s="56"/>
      <c r="BW81" s="56"/>
    </row>
    <row r="82" spans="3:75" ht="21" customHeight="1">
      <c r="C82" s="265"/>
      <c r="D82" s="425"/>
      <c r="E82" s="436"/>
      <c r="F82" s="287" t="s">
        <v>2406</v>
      </c>
      <c r="G82" s="249"/>
      <c r="H82" s="220" t="s">
        <v>60</v>
      </c>
      <c r="I82" s="220" t="s">
        <v>64</v>
      </c>
      <c r="J82" s="220" t="s">
        <v>0</v>
      </c>
      <c r="K82" s="220" t="s">
        <v>65</v>
      </c>
      <c r="L82" s="220" t="s">
        <v>0</v>
      </c>
      <c r="M82" s="220" t="s">
        <v>177</v>
      </c>
      <c r="N82" s="47" t="s">
        <v>67</v>
      </c>
      <c r="O82" s="47" t="s">
        <v>0</v>
      </c>
      <c r="P82" s="47" t="s">
        <v>378</v>
      </c>
      <c r="Q82" s="47"/>
      <c r="R82" s="47"/>
      <c r="S82" s="47"/>
      <c r="T82" s="47"/>
      <c r="U82" s="107"/>
      <c r="V82" s="72"/>
      <c r="W82" s="73"/>
      <c r="X82" s="74"/>
      <c r="Y82" s="297"/>
      <c r="Z82" s="300"/>
      <c r="BI82" s="56"/>
      <c r="BJ82" s="56"/>
      <c r="BK82" s="56"/>
      <c r="BL82" s="56"/>
      <c r="BM82" s="56"/>
      <c r="BN82" s="56"/>
      <c r="BO82" s="56"/>
      <c r="BP82" s="56"/>
      <c r="BQ82" s="56"/>
      <c r="BR82" s="56"/>
      <c r="BS82" s="56"/>
      <c r="BT82" s="56"/>
      <c r="BU82" s="56"/>
      <c r="BV82" s="56"/>
      <c r="BW82" s="56"/>
    </row>
    <row r="83" spans="3:75" ht="21" customHeight="1">
      <c r="C83" s="265"/>
      <c r="D83" s="425"/>
      <c r="E83" s="436"/>
      <c r="F83" s="287" t="s">
        <v>2407</v>
      </c>
      <c r="G83" s="249"/>
      <c r="H83" s="220" t="s">
        <v>60</v>
      </c>
      <c r="I83" s="220" t="s">
        <v>64</v>
      </c>
      <c r="J83" s="220" t="s">
        <v>0</v>
      </c>
      <c r="K83" s="220" t="s">
        <v>65</v>
      </c>
      <c r="L83" s="220" t="s">
        <v>0</v>
      </c>
      <c r="M83" s="220" t="s">
        <v>178</v>
      </c>
      <c r="N83" s="47" t="s">
        <v>67</v>
      </c>
      <c r="O83" s="47" t="s">
        <v>0</v>
      </c>
      <c r="P83" s="47" t="s">
        <v>378</v>
      </c>
      <c r="Q83" s="47"/>
      <c r="R83" s="47"/>
      <c r="S83" s="47"/>
      <c r="T83" s="47"/>
      <c r="U83" s="107"/>
      <c r="V83" s="72"/>
      <c r="W83" s="73"/>
      <c r="X83" s="74"/>
      <c r="Y83" s="297"/>
      <c r="Z83" s="300"/>
      <c r="BI83" s="56"/>
      <c r="BJ83" s="56"/>
      <c r="BK83" s="56"/>
      <c r="BL83" s="56"/>
      <c r="BM83" s="56"/>
      <c r="BN83" s="56"/>
      <c r="BO83" s="56"/>
      <c r="BP83" s="56"/>
      <c r="BQ83" s="56"/>
      <c r="BR83" s="56"/>
      <c r="BS83" s="56"/>
      <c r="BT83" s="56"/>
      <c r="BU83" s="56"/>
      <c r="BV83" s="56"/>
      <c r="BW83" s="56"/>
    </row>
    <row r="84" spans="3:75" ht="21" customHeight="1">
      <c r="C84" s="265"/>
      <c r="D84" s="425"/>
      <c r="E84" s="436"/>
      <c r="F84" s="287" t="s">
        <v>2408</v>
      </c>
      <c r="G84" s="249"/>
      <c r="H84" s="220" t="s">
        <v>60</v>
      </c>
      <c r="I84" s="220" t="s">
        <v>64</v>
      </c>
      <c r="J84" s="220" t="s">
        <v>0</v>
      </c>
      <c r="K84" s="220" t="s">
        <v>65</v>
      </c>
      <c r="L84" s="220" t="s">
        <v>0</v>
      </c>
      <c r="M84" s="220" t="s">
        <v>179</v>
      </c>
      <c r="N84" s="47" t="s">
        <v>67</v>
      </c>
      <c r="O84" s="47" t="s">
        <v>0</v>
      </c>
      <c r="P84" s="47" t="s">
        <v>378</v>
      </c>
      <c r="Q84" s="47"/>
      <c r="R84" s="47"/>
      <c r="S84" s="47"/>
      <c r="T84" s="47"/>
      <c r="U84" s="107"/>
      <c r="V84" s="72"/>
      <c r="W84" s="73"/>
      <c r="X84" s="74"/>
      <c r="Y84" s="297"/>
      <c r="Z84" s="300"/>
      <c r="BI84" s="56"/>
      <c r="BJ84" s="56"/>
      <c r="BK84" s="56"/>
      <c r="BL84" s="56"/>
      <c r="BM84" s="56"/>
      <c r="BN84" s="56"/>
      <c r="BO84" s="56"/>
      <c r="BP84" s="56"/>
      <c r="BQ84" s="56"/>
      <c r="BR84" s="56"/>
      <c r="BS84" s="56"/>
      <c r="BT84" s="56"/>
      <c r="BU84" s="56"/>
      <c r="BV84" s="56"/>
      <c r="BW84" s="56"/>
    </row>
    <row r="85" spans="3:75" ht="21" customHeight="1">
      <c r="C85" s="265"/>
      <c r="D85" s="425"/>
      <c r="E85" s="436"/>
      <c r="F85" s="287" t="s">
        <v>2409</v>
      </c>
      <c r="G85" s="249"/>
      <c r="H85" s="220" t="s">
        <v>60</v>
      </c>
      <c r="I85" s="220" t="s">
        <v>64</v>
      </c>
      <c r="J85" s="220" t="s">
        <v>0</v>
      </c>
      <c r="K85" s="220" t="s">
        <v>65</v>
      </c>
      <c r="L85" s="220" t="s">
        <v>0</v>
      </c>
      <c r="M85" s="220" t="s">
        <v>180</v>
      </c>
      <c r="N85" s="47" t="s">
        <v>67</v>
      </c>
      <c r="O85" s="47" t="s">
        <v>0</v>
      </c>
      <c r="P85" s="47" t="s">
        <v>378</v>
      </c>
      <c r="Q85" s="47"/>
      <c r="R85" s="47"/>
      <c r="S85" s="47"/>
      <c r="T85" s="47"/>
      <c r="U85" s="107"/>
      <c r="V85" s="72"/>
      <c r="W85" s="73"/>
      <c r="X85" s="74"/>
      <c r="Y85" s="297"/>
      <c r="Z85" s="300"/>
      <c r="BI85" s="56"/>
      <c r="BJ85" s="56"/>
      <c r="BK85" s="56"/>
      <c r="BL85" s="56"/>
      <c r="BM85" s="56"/>
      <c r="BN85" s="56"/>
      <c r="BO85" s="56"/>
      <c r="BP85" s="56"/>
      <c r="BQ85" s="56"/>
      <c r="BR85" s="56"/>
      <c r="BS85" s="56"/>
      <c r="BT85" s="56"/>
      <c r="BU85" s="56"/>
      <c r="BV85" s="56"/>
      <c r="BW85" s="56"/>
    </row>
    <row r="86" spans="3:75" ht="21" customHeight="1">
      <c r="C86" s="265"/>
      <c r="D86" s="425"/>
      <c r="E86" s="436"/>
      <c r="F86" s="287" t="s">
        <v>2410</v>
      </c>
      <c r="G86" s="249"/>
      <c r="H86" s="220" t="s">
        <v>60</v>
      </c>
      <c r="I86" s="220" t="s">
        <v>64</v>
      </c>
      <c r="J86" s="220" t="s">
        <v>0</v>
      </c>
      <c r="K86" s="220" t="s">
        <v>65</v>
      </c>
      <c r="L86" s="220" t="s">
        <v>0</v>
      </c>
      <c r="M86" s="220" t="s">
        <v>181</v>
      </c>
      <c r="N86" s="47" t="s">
        <v>67</v>
      </c>
      <c r="O86" s="47" t="s">
        <v>0</v>
      </c>
      <c r="P86" s="47" t="s">
        <v>378</v>
      </c>
      <c r="Q86" s="47"/>
      <c r="R86" s="47"/>
      <c r="S86" s="47"/>
      <c r="T86" s="47"/>
      <c r="U86" s="107"/>
      <c r="V86" s="72"/>
      <c r="W86" s="73"/>
      <c r="X86" s="74"/>
      <c r="Y86" s="297"/>
      <c r="Z86" s="300"/>
      <c r="BI86" s="56"/>
      <c r="BJ86" s="56"/>
      <c r="BK86" s="56"/>
      <c r="BL86" s="56"/>
      <c r="BM86" s="56"/>
      <c r="BN86" s="56"/>
      <c r="BO86" s="56"/>
      <c r="BP86" s="56"/>
      <c r="BQ86" s="56"/>
      <c r="BR86" s="56"/>
      <c r="BS86" s="56"/>
      <c r="BT86" s="56"/>
      <c r="BU86" s="56"/>
      <c r="BV86" s="56"/>
      <c r="BW86" s="56"/>
    </row>
    <row r="87" spans="3:75" ht="21" customHeight="1">
      <c r="C87" s="265"/>
      <c r="D87" s="425"/>
      <c r="E87" s="436"/>
      <c r="F87" s="287" t="s">
        <v>2411</v>
      </c>
      <c r="G87" s="249"/>
      <c r="H87" s="220" t="s">
        <v>60</v>
      </c>
      <c r="I87" s="220" t="s">
        <v>64</v>
      </c>
      <c r="J87" s="220" t="s">
        <v>0</v>
      </c>
      <c r="K87" s="220" t="s">
        <v>65</v>
      </c>
      <c r="L87" s="220" t="s">
        <v>0</v>
      </c>
      <c r="M87" s="220" t="s">
        <v>182</v>
      </c>
      <c r="N87" s="47" t="s">
        <v>67</v>
      </c>
      <c r="O87" s="47" t="s">
        <v>0</v>
      </c>
      <c r="P87" s="47" t="s">
        <v>378</v>
      </c>
      <c r="Q87" s="47"/>
      <c r="R87" s="47"/>
      <c r="S87" s="47"/>
      <c r="T87" s="47"/>
      <c r="U87" s="107"/>
      <c r="V87" s="72"/>
      <c r="W87" s="73"/>
      <c r="X87" s="74"/>
      <c r="Y87" s="297"/>
      <c r="Z87" s="300"/>
      <c r="BI87" s="56"/>
      <c r="BJ87" s="56"/>
      <c r="BK87" s="56"/>
      <c r="BL87" s="56"/>
      <c r="BM87" s="56"/>
      <c r="BN87" s="56"/>
      <c r="BO87" s="56"/>
      <c r="BP87" s="56"/>
      <c r="BQ87" s="56"/>
      <c r="BR87" s="56"/>
      <c r="BS87" s="56"/>
      <c r="BT87" s="56"/>
      <c r="BU87" s="56"/>
      <c r="BV87" s="56"/>
      <c r="BW87" s="56"/>
    </row>
    <row r="88" spans="3:75" ht="21" customHeight="1">
      <c r="C88" s="265"/>
      <c r="D88" s="425"/>
      <c r="E88" s="436"/>
      <c r="F88" s="287" t="s">
        <v>2412</v>
      </c>
      <c r="G88" s="249"/>
      <c r="H88" s="220" t="s">
        <v>60</v>
      </c>
      <c r="I88" s="220" t="s">
        <v>64</v>
      </c>
      <c r="J88" s="220" t="s">
        <v>0</v>
      </c>
      <c r="K88" s="220" t="s">
        <v>65</v>
      </c>
      <c r="L88" s="220" t="s">
        <v>0</v>
      </c>
      <c r="M88" s="220" t="s">
        <v>183</v>
      </c>
      <c r="N88" s="47" t="s">
        <v>67</v>
      </c>
      <c r="O88" s="47" t="s">
        <v>0</v>
      </c>
      <c r="P88" s="47" t="s">
        <v>378</v>
      </c>
      <c r="Q88" s="47"/>
      <c r="R88" s="47"/>
      <c r="S88" s="47"/>
      <c r="T88" s="47"/>
      <c r="U88" s="107"/>
      <c r="V88" s="72"/>
      <c r="W88" s="73"/>
      <c r="X88" s="74"/>
      <c r="Y88" s="297"/>
      <c r="Z88" s="300"/>
      <c r="BI88" s="56"/>
      <c r="BJ88" s="56"/>
      <c r="BK88" s="56"/>
      <c r="BL88" s="56"/>
      <c r="BM88" s="56"/>
      <c r="BN88" s="56"/>
      <c r="BO88" s="56"/>
      <c r="BP88" s="56"/>
      <c r="BQ88" s="56"/>
      <c r="BR88" s="56"/>
      <c r="BS88" s="56"/>
      <c r="BT88" s="56"/>
      <c r="BU88" s="56"/>
      <c r="BV88" s="56"/>
      <c r="BW88" s="56"/>
    </row>
    <row r="89" spans="3:75" ht="21" customHeight="1">
      <c r="C89" s="265"/>
      <c r="D89" s="425"/>
      <c r="E89" s="436"/>
      <c r="F89" s="287" t="s">
        <v>2413</v>
      </c>
      <c r="G89" s="249"/>
      <c r="H89" s="220" t="s">
        <v>60</v>
      </c>
      <c r="I89" s="220" t="s">
        <v>64</v>
      </c>
      <c r="J89" s="220" t="s">
        <v>0</v>
      </c>
      <c r="K89" s="220" t="s">
        <v>65</v>
      </c>
      <c r="L89" s="220" t="s">
        <v>0</v>
      </c>
      <c r="M89" s="220" t="s">
        <v>184</v>
      </c>
      <c r="N89" s="47" t="s">
        <v>67</v>
      </c>
      <c r="O89" s="47" t="s">
        <v>0</v>
      </c>
      <c r="P89" s="47" t="s">
        <v>378</v>
      </c>
      <c r="Q89" s="47"/>
      <c r="R89" s="47"/>
      <c r="S89" s="47"/>
      <c r="T89" s="47"/>
      <c r="U89" s="107"/>
      <c r="V89" s="72"/>
      <c r="W89" s="73"/>
      <c r="X89" s="74"/>
      <c r="Y89" s="297"/>
      <c r="Z89" s="300"/>
      <c r="BI89" s="56"/>
      <c r="BJ89" s="56"/>
      <c r="BK89" s="56"/>
      <c r="BL89" s="56"/>
      <c r="BM89" s="56"/>
      <c r="BN89" s="56"/>
      <c r="BO89" s="56"/>
      <c r="BP89" s="56"/>
      <c r="BQ89" s="56"/>
      <c r="BR89" s="56"/>
      <c r="BS89" s="56"/>
      <c r="BT89" s="56"/>
      <c r="BU89" s="56"/>
      <c r="BV89" s="56"/>
      <c r="BW89" s="56"/>
    </row>
    <row r="90" spans="3:75" ht="21" customHeight="1">
      <c r="C90" s="265"/>
      <c r="D90" s="425"/>
      <c r="E90" s="436"/>
      <c r="F90" s="287" t="s">
        <v>2414</v>
      </c>
      <c r="G90" s="249"/>
      <c r="H90" s="220" t="s">
        <v>60</v>
      </c>
      <c r="I90" s="220" t="s">
        <v>64</v>
      </c>
      <c r="J90" s="220" t="s">
        <v>0</v>
      </c>
      <c r="K90" s="220" t="s">
        <v>65</v>
      </c>
      <c r="L90" s="220" t="s">
        <v>0</v>
      </c>
      <c r="M90" s="220" t="s">
        <v>185</v>
      </c>
      <c r="N90" s="47" t="s">
        <v>67</v>
      </c>
      <c r="O90" s="47" t="s">
        <v>0</v>
      </c>
      <c r="P90" s="47" t="s">
        <v>378</v>
      </c>
      <c r="Q90" s="47"/>
      <c r="R90" s="47"/>
      <c r="S90" s="47"/>
      <c r="T90" s="47"/>
      <c r="U90" s="107"/>
      <c r="V90" s="72"/>
      <c r="W90" s="73"/>
      <c r="X90" s="74"/>
      <c r="Y90" s="297"/>
      <c r="Z90" s="300"/>
      <c r="BI90" s="56"/>
      <c r="BJ90" s="56"/>
      <c r="BK90" s="56"/>
      <c r="BL90" s="56"/>
      <c r="BM90" s="56"/>
      <c r="BN90" s="56"/>
      <c r="BO90" s="56"/>
      <c r="BP90" s="56"/>
      <c r="BQ90" s="56"/>
      <c r="BR90" s="56"/>
      <c r="BS90" s="56"/>
      <c r="BT90" s="56"/>
      <c r="BU90" s="56"/>
      <c r="BV90" s="56"/>
      <c r="BW90" s="56"/>
    </row>
    <row r="91" spans="3:75" ht="21" customHeight="1">
      <c r="C91" s="265"/>
      <c r="D91" s="425"/>
      <c r="E91" s="436"/>
      <c r="F91" s="287" t="s">
        <v>2415</v>
      </c>
      <c r="G91" s="249"/>
      <c r="H91" s="220" t="s">
        <v>60</v>
      </c>
      <c r="I91" s="220" t="s">
        <v>64</v>
      </c>
      <c r="J91" s="220" t="s">
        <v>0</v>
      </c>
      <c r="K91" s="220" t="s">
        <v>65</v>
      </c>
      <c r="L91" s="220" t="s">
        <v>0</v>
      </c>
      <c r="M91" s="220" t="s">
        <v>186</v>
      </c>
      <c r="N91" s="47" t="s">
        <v>67</v>
      </c>
      <c r="O91" s="47" t="s">
        <v>0</v>
      </c>
      <c r="P91" s="47" t="s">
        <v>378</v>
      </c>
      <c r="Q91" s="47"/>
      <c r="R91" s="47"/>
      <c r="S91" s="47"/>
      <c r="T91" s="47"/>
      <c r="U91" s="107"/>
      <c r="V91" s="72"/>
      <c r="W91" s="73"/>
      <c r="X91" s="74"/>
      <c r="Y91" s="297"/>
      <c r="Z91" s="300"/>
      <c r="BI91" s="56"/>
      <c r="BJ91" s="56"/>
      <c r="BK91" s="56"/>
      <c r="BL91" s="56"/>
      <c r="BM91" s="56"/>
      <c r="BN91" s="56"/>
      <c r="BO91" s="56"/>
      <c r="BP91" s="56"/>
      <c r="BQ91" s="56"/>
      <c r="BR91" s="56"/>
      <c r="BS91" s="56"/>
      <c r="BT91" s="56"/>
      <c r="BU91" s="56"/>
      <c r="BV91" s="56"/>
      <c r="BW91" s="56"/>
    </row>
    <row r="92" spans="3:75" ht="21" customHeight="1">
      <c r="C92" s="265"/>
      <c r="D92" s="425"/>
      <c r="E92" s="436"/>
      <c r="F92" s="287" t="s">
        <v>2416</v>
      </c>
      <c r="G92" s="249"/>
      <c r="H92" s="220" t="s">
        <v>60</v>
      </c>
      <c r="I92" s="220" t="s">
        <v>64</v>
      </c>
      <c r="J92" s="220" t="s">
        <v>0</v>
      </c>
      <c r="K92" s="220" t="s">
        <v>65</v>
      </c>
      <c r="L92" s="220" t="s">
        <v>0</v>
      </c>
      <c r="M92" s="220" t="s">
        <v>187</v>
      </c>
      <c r="N92" s="47" t="s">
        <v>67</v>
      </c>
      <c r="O92" s="47" t="s">
        <v>0</v>
      </c>
      <c r="P92" s="47" t="s">
        <v>378</v>
      </c>
      <c r="Q92" s="47"/>
      <c r="R92" s="47"/>
      <c r="S92" s="47"/>
      <c r="T92" s="47"/>
      <c r="U92" s="107"/>
      <c r="V92" s="72"/>
      <c r="W92" s="73"/>
      <c r="X92" s="74"/>
      <c r="Y92" s="297"/>
      <c r="Z92" s="300"/>
      <c r="BI92" s="56"/>
      <c r="BJ92" s="56"/>
      <c r="BK92" s="56"/>
      <c r="BL92" s="56"/>
      <c r="BM92" s="56"/>
      <c r="BN92" s="56"/>
      <c r="BO92" s="56"/>
      <c r="BP92" s="56"/>
      <c r="BQ92" s="56"/>
      <c r="BR92" s="56"/>
      <c r="BS92" s="56"/>
      <c r="BT92" s="56"/>
      <c r="BU92" s="56"/>
      <c r="BV92" s="56"/>
      <c r="BW92" s="56"/>
    </row>
    <row r="93" spans="3:75" ht="21" customHeight="1">
      <c r="C93" s="265"/>
      <c r="D93" s="425"/>
      <c r="E93" s="436"/>
      <c r="F93" s="287" t="s">
        <v>2417</v>
      </c>
      <c r="G93" s="249"/>
      <c r="H93" s="220" t="s">
        <v>60</v>
      </c>
      <c r="I93" s="220" t="s">
        <v>64</v>
      </c>
      <c r="J93" s="220" t="s">
        <v>0</v>
      </c>
      <c r="K93" s="220" t="s">
        <v>65</v>
      </c>
      <c r="L93" s="220" t="s">
        <v>0</v>
      </c>
      <c r="M93" s="220" t="s">
        <v>188</v>
      </c>
      <c r="N93" s="47" t="s">
        <v>67</v>
      </c>
      <c r="O93" s="47" t="s">
        <v>0</v>
      </c>
      <c r="P93" s="47" t="s">
        <v>378</v>
      </c>
      <c r="Q93" s="47"/>
      <c r="R93" s="47"/>
      <c r="S93" s="47"/>
      <c r="T93" s="47"/>
      <c r="U93" s="107"/>
      <c r="V93" s="72"/>
      <c r="W93" s="73"/>
      <c r="X93" s="74"/>
      <c r="Y93" s="297"/>
      <c r="Z93" s="300"/>
      <c r="BI93" s="56"/>
      <c r="BJ93" s="56"/>
      <c r="BK93" s="56"/>
      <c r="BL93" s="56"/>
      <c r="BM93" s="56"/>
      <c r="BN93" s="56"/>
      <c r="BO93" s="56"/>
      <c r="BP93" s="56"/>
      <c r="BQ93" s="56"/>
      <c r="BR93" s="56"/>
      <c r="BS93" s="56"/>
      <c r="BT93" s="56"/>
      <c r="BU93" s="56"/>
      <c r="BV93" s="56"/>
      <c r="BW93" s="56"/>
    </row>
    <row r="94" spans="3:75" ht="21" customHeight="1">
      <c r="C94" s="265"/>
      <c r="D94" s="425"/>
      <c r="E94" s="436"/>
      <c r="F94" s="287" t="s">
        <v>2418</v>
      </c>
      <c r="G94" s="249"/>
      <c r="H94" s="220" t="s">
        <v>60</v>
      </c>
      <c r="I94" s="220" t="s">
        <v>64</v>
      </c>
      <c r="J94" s="220" t="s">
        <v>0</v>
      </c>
      <c r="K94" s="220" t="s">
        <v>65</v>
      </c>
      <c r="L94" s="220" t="s">
        <v>0</v>
      </c>
      <c r="M94" s="220" t="s">
        <v>189</v>
      </c>
      <c r="N94" s="47" t="s">
        <v>67</v>
      </c>
      <c r="O94" s="47" t="s">
        <v>0</v>
      </c>
      <c r="P94" s="47" t="s">
        <v>378</v>
      </c>
      <c r="Q94" s="47"/>
      <c r="R94" s="47"/>
      <c r="S94" s="47"/>
      <c r="T94" s="47"/>
      <c r="U94" s="107"/>
      <c r="V94" s="72"/>
      <c r="W94" s="73"/>
      <c r="X94" s="74"/>
      <c r="Y94" s="297"/>
      <c r="Z94" s="300"/>
      <c r="BI94" s="56"/>
      <c r="BJ94" s="56"/>
      <c r="BK94" s="56"/>
      <c r="BL94" s="56"/>
      <c r="BM94" s="56"/>
      <c r="BN94" s="56"/>
      <c r="BO94" s="56"/>
      <c r="BP94" s="56"/>
      <c r="BQ94" s="56"/>
      <c r="BR94" s="56"/>
      <c r="BS94" s="56"/>
      <c r="BT94" s="56"/>
      <c r="BU94" s="56"/>
      <c r="BV94" s="56"/>
      <c r="BW94" s="56"/>
    </row>
    <row r="95" spans="3:75" ht="21" customHeight="1">
      <c r="C95" s="265"/>
      <c r="D95" s="425"/>
      <c r="E95" s="436"/>
      <c r="F95" s="287" t="s">
        <v>2419</v>
      </c>
      <c r="G95" s="249"/>
      <c r="H95" s="220" t="s">
        <v>60</v>
      </c>
      <c r="I95" s="220" t="s">
        <v>64</v>
      </c>
      <c r="J95" s="220" t="s">
        <v>0</v>
      </c>
      <c r="K95" s="220" t="s">
        <v>65</v>
      </c>
      <c r="L95" s="220" t="s">
        <v>0</v>
      </c>
      <c r="M95" s="220" t="s">
        <v>190</v>
      </c>
      <c r="N95" s="47" t="s">
        <v>67</v>
      </c>
      <c r="O95" s="47" t="s">
        <v>0</v>
      </c>
      <c r="P95" s="47" t="s">
        <v>378</v>
      </c>
      <c r="Q95" s="47"/>
      <c r="R95" s="47"/>
      <c r="S95" s="47"/>
      <c r="T95" s="47"/>
      <c r="U95" s="107"/>
      <c r="V95" s="72"/>
      <c r="W95" s="73"/>
      <c r="X95" s="74"/>
      <c r="Y95" s="297"/>
      <c r="Z95" s="300"/>
      <c r="BI95" s="56"/>
      <c r="BJ95" s="56"/>
      <c r="BK95" s="56"/>
      <c r="BL95" s="56"/>
      <c r="BM95" s="56"/>
      <c r="BN95" s="56"/>
      <c r="BO95" s="56"/>
      <c r="BP95" s="56"/>
      <c r="BQ95" s="56"/>
      <c r="BR95" s="56"/>
      <c r="BS95" s="56"/>
      <c r="BT95" s="56"/>
      <c r="BU95" s="56"/>
      <c r="BV95" s="56"/>
      <c r="BW95" s="56"/>
    </row>
    <row r="96" spans="3:75" ht="21" customHeight="1">
      <c r="C96" s="265"/>
      <c r="D96" s="425"/>
      <c r="E96" s="436"/>
      <c r="F96" s="287" t="s">
        <v>2420</v>
      </c>
      <c r="G96" s="249"/>
      <c r="H96" s="220" t="s">
        <v>60</v>
      </c>
      <c r="I96" s="220" t="s">
        <v>64</v>
      </c>
      <c r="J96" s="220" t="s">
        <v>0</v>
      </c>
      <c r="K96" s="220" t="s">
        <v>65</v>
      </c>
      <c r="L96" s="220" t="s">
        <v>0</v>
      </c>
      <c r="M96" s="220" t="s">
        <v>191</v>
      </c>
      <c r="N96" s="47" t="s">
        <v>67</v>
      </c>
      <c r="O96" s="47" t="s">
        <v>0</v>
      </c>
      <c r="P96" s="47" t="s">
        <v>378</v>
      </c>
      <c r="Q96" s="47"/>
      <c r="R96" s="47"/>
      <c r="S96" s="47"/>
      <c r="T96" s="47"/>
      <c r="U96" s="107"/>
      <c r="V96" s="72"/>
      <c r="W96" s="73"/>
      <c r="X96" s="74"/>
      <c r="Y96" s="297"/>
      <c r="Z96" s="300"/>
      <c r="BI96" s="56"/>
      <c r="BJ96" s="56"/>
      <c r="BK96" s="56"/>
      <c r="BL96" s="56"/>
      <c r="BM96" s="56"/>
      <c r="BN96" s="56"/>
      <c r="BO96" s="56"/>
      <c r="BP96" s="56"/>
      <c r="BQ96" s="56"/>
      <c r="BR96" s="56"/>
      <c r="BS96" s="56"/>
      <c r="BT96" s="56"/>
      <c r="BU96" s="56"/>
      <c r="BV96" s="56"/>
      <c r="BW96" s="56"/>
    </row>
    <row r="97" spans="3:75" ht="21" customHeight="1">
      <c r="C97" s="265"/>
      <c r="D97" s="425"/>
      <c r="E97" s="436"/>
      <c r="F97" s="287" t="s">
        <v>2421</v>
      </c>
      <c r="G97" s="249"/>
      <c r="H97" s="220" t="s">
        <v>60</v>
      </c>
      <c r="I97" s="220" t="s">
        <v>64</v>
      </c>
      <c r="J97" s="220" t="s">
        <v>0</v>
      </c>
      <c r="K97" s="220" t="s">
        <v>65</v>
      </c>
      <c r="L97" s="220" t="s">
        <v>0</v>
      </c>
      <c r="M97" s="220" t="s">
        <v>192</v>
      </c>
      <c r="N97" s="47" t="s">
        <v>67</v>
      </c>
      <c r="O97" s="47" t="s">
        <v>0</v>
      </c>
      <c r="P97" s="47" t="s">
        <v>378</v>
      </c>
      <c r="Q97" s="47"/>
      <c r="R97" s="47"/>
      <c r="S97" s="47"/>
      <c r="T97" s="47"/>
      <c r="U97" s="107"/>
      <c r="V97" s="72"/>
      <c r="W97" s="73"/>
      <c r="X97" s="74"/>
      <c r="Y97" s="297"/>
      <c r="Z97" s="300"/>
      <c r="BI97" s="56"/>
      <c r="BJ97" s="56"/>
      <c r="BK97" s="56"/>
      <c r="BL97" s="56"/>
      <c r="BM97" s="56"/>
      <c r="BN97" s="56"/>
      <c r="BO97" s="56"/>
      <c r="BP97" s="56"/>
      <c r="BQ97" s="56"/>
      <c r="BR97" s="56"/>
      <c r="BS97" s="56"/>
      <c r="BT97" s="56"/>
      <c r="BU97" s="56"/>
      <c r="BV97" s="56"/>
      <c r="BW97" s="56"/>
    </row>
    <row r="98" spans="3:75" ht="21" customHeight="1">
      <c r="C98" s="265"/>
      <c r="D98" s="425"/>
      <c r="E98" s="436"/>
      <c r="F98" s="287" t="s">
        <v>2422</v>
      </c>
      <c r="G98" s="249"/>
      <c r="H98" s="220" t="s">
        <v>60</v>
      </c>
      <c r="I98" s="220" t="s">
        <v>64</v>
      </c>
      <c r="J98" s="220" t="s">
        <v>0</v>
      </c>
      <c r="K98" s="220" t="s">
        <v>65</v>
      </c>
      <c r="L98" s="220" t="s">
        <v>0</v>
      </c>
      <c r="M98" s="220" t="s">
        <v>193</v>
      </c>
      <c r="N98" s="47" t="s">
        <v>67</v>
      </c>
      <c r="O98" s="47" t="s">
        <v>0</v>
      </c>
      <c r="P98" s="47" t="s">
        <v>378</v>
      </c>
      <c r="Q98" s="47"/>
      <c r="R98" s="47"/>
      <c r="S98" s="47"/>
      <c r="T98" s="47"/>
      <c r="U98" s="107"/>
      <c r="V98" s="72"/>
      <c r="W98" s="73"/>
      <c r="X98" s="74"/>
      <c r="Y98" s="297"/>
      <c r="Z98" s="300"/>
      <c r="BI98" s="56"/>
      <c r="BJ98" s="56"/>
      <c r="BK98" s="56"/>
      <c r="BL98" s="56"/>
      <c r="BM98" s="56"/>
      <c r="BN98" s="56"/>
      <c r="BO98" s="56"/>
      <c r="BP98" s="56"/>
      <c r="BQ98" s="56"/>
      <c r="BR98" s="56"/>
      <c r="BS98" s="56"/>
      <c r="BT98" s="56"/>
      <c r="BU98" s="56"/>
      <c r="BV98" s="56"/>
      <c r="BW98" s="56"/>
    </row>
    <row r="99" spans="3:75" ht="21" customHeight="1">
      <c r="C99" s="265"/>
      <c r="D99" s="425"/>
      <c r="E99" s="436"/>
      <c r="F99" s="287" t="s">
        <v>2423</v>
      </c>
      <c r="G99" s="249"/>
      <c r="H99" s="220" t="s">
        <v>60</v>
      </c>
      <c r="I99" s="220" t="s">
        <v>64</v>
      </c>
      <c r="J99" s="220" t="s">
        <v>0</v>
      </c>
      <c r="K99" s="220" t="s">
        <v>65</v>
      </c>
      <c r="L99" s="220" t="s">
        <v>0</v>
      </c>
      <c r="M99" s="220" t="s">
        <v>194</v>
      </c>
      <c r="N99" s="47" t="s">
        <v>67</v>
      </c>
      <c r="O99" s="47" t="s">
        <v>0</v>
      </c>
      <c r="P99" s="47" t="s">
        <v>378</v>
      </c>
      <c r="Q99" s="47"/>
      <c r="R99" s="47"/>
      <c r="S99" s="47"/>
      <c r="T99" s="47"/>
      <c r="U99" s="107"/>
      <c r="V99" s="72"/>
      <c r="W99" s="73"/>
      <c r="X99" s="74"/>
      <c r="Y99" s="297"/>
      <c r="Z99" s="300"/>
      <c r="BI99" s="56"/>
      <c r="BJ99" s="56"/>
      <c r="BK99" s="56"/>
      <c r="BL99" s="56"/>
      <c r="BM99" s="56"/>
      <c r="BN99" s="56"/>
      <c r="BO99" s="56"/>
      <c r="BP99" s="56"/>
      <c r="BQ99" s="56"/>
      <c r="BR99" s="56"/>
      <c r="BS99" s="56"/>
      <c r="BT99" s="56"/>
      <c r="BU99" s="56"/>
      <c r="BV99" s="56"/>
      <c r="BW99" s="56"/>
    </row>
    <row r="100" spans="3:75" ht="21" customHeight="1">
      <c r="C100" s="265"/>
      <c r="D100" s="425"/>
      <c r="E100" s="436"/>
      <c r="F100" s="287" t="s">
        <v>2424</v>
      </c>
      <c r="G100" s="249"/>
      <c r="H100" s="220" t="s">
        <v>60</v>
      </c>
      <c r="I100" s="220" t="s">
        <v>64</v>
      </c>
      <c r="J100" s="220" t="s">
        <v>0</v>
      </c>
      <c r="K100" s="220" t="s">
        <v>65</v>
      </c>
      <c r="L100" s="220" t="s">
        <v>0</v>
      </c>
      <c r="M100" s="220" t="s">
        <v>195</v>
      </c>
      <c r="N100" s="47" t="s">
        <v>67</v>
      </c>
      <c r="O100" s="47" t="s">
        <v>0</v>
      </c>
      <c r="P100" s="47" t="s">
        <v>378</v>
      </c>
      <c r="Q100" s="47"/>
      <c r="R100" s="47"/>
      <c r="S100" s="47"/>
      <c r="T100" s="47"/>
      <c r="U100" s="107"/>
      <c r="V100" s="72"/>
      <c r="W100" s="73"/>
      <c r="X100" s="74"/>
      <c r="Y100" s="297"/>
      <c r="Z100" s="300"/>
      <c r="BI100" s="56"/>
      <c r="BJ100" s="56"/>
      <c r="BK100" s="56"/>
      <c r="BL100" s="56"/>
      <c r="BM100" s="56"/>
      <c r="BN100" s="56"/>
      <c r="BO100" s="56"/>
      <c r="BP100" s="56"/>
      <c r="BQ100" s="56"/>
      <c r="BR100" s="56"/>
      <c r="BS100" s="56"/>
      <c r="BT100" s="56"/>
      <c r="BU100" s="56"/>
      <c r="BV100" s="56"/>
      <c r="BW100" s="56"/>
    </row>
    <row r="101" spans="3:75" ht="21" customHeight="1">
      <c r="C101" s="265"/>
      <c r="D101" s="425"/>
      <c r="E101" s="436"/>
      <c r="F101" s="287" t="s">
        <v>2425</v>
      </c>
      <c r="G101" s="249"/>
      <c r="H101" s="220" t="s">
        <v>60</v>
      </c>
      <c r="I101" s="220" t="s">
        <v>64</v>
      </c>
      <c r="J101" s="220" t="s">
        <v>0</v>
      </c>
      <c r="K101" s="220" t="s">
        <v>65</v>
      </c>
      <c r="L101" s="220" t="s">
        <v>0</v>
      </c>
      <c r="M101" s="220" t="s">
        <v>196</v>
      </c>
      <c r="N101" s="47" t="s">
        <v>67</v>
      </c>
      <c r="O101" s="47" t="s">
        <v>0</v>
      </c>
      <c r="P101" s="47" t="s">
        <v>378</v>
      </c>
      <c r="Q101" s="47"/>
      <c r="R101" s="47"/>
      <c r="S101" s="47"/>
      <c r="T101" s="47"/>
      <c r="U101" s="107"/>
      <c r="V101" s="72"/>
      <c r="W101" s="73"/>
      <c r="X101" s="74"/>
      <c r="Y101" s="297"/>
      <c r="Z101" s="300"/>
      <c r="BI101" s="56"/>
      <c r="BJ101" s="56"/>
      <c r="BK101" s="56"/>
      <c r="BL101" s="56"/>
      <c r="BM101" s="56"/>
      <c r="BN101" s="56"/>
      <c r="BO101" s="56"/>
      <c r="BP101" s="56"/>
      <c r="BQ101" s="56"/>
      <c r="BR101" s="56"/>
      <c r="BS101" s="56"/>
      <c r="BT101" s="56"/>
      <c r="BU101" s="56"/>
      <c r="BV101" s="56"/>
      <c r="BW101" s="56"/>
    </row>
    <row r="102" spans="3:75" ht="21" customHeight="1">
      <c r="C102" s="265"/>
      <c r="D102" s="425"/>
      <c r="E102" s="436"/>
      <c r="F102" s="287" t="s">
        <v>2426</v>
      </c>
      <c r="G102" s="249"/>
      <c r="H102" s="220" t="s">
        <v>60</v>
      </c>
      <c r="I102" s="220" t="s">
        <v>64</v>
      </c>
      <c r="J102" s="220" t="s">
        <v>0</v>
      </c>
      <c r="K102" s="220" t="s">
        <v>65</v>
      </c>
      <c r="L102" s="220" t="s">
        <v>0</v>
      </c>
      <c r="M102" s="220" t="s">
        <v>197</v>
      </c>
      <c r="N102" s="47" t="s">
        <v>67</v>
      </c>
      <c r="O102" s="47" t="s">
        <v>0</v>
      </c>
      <c r="P102" s="47" t="s">
        <v>378</v>
      </c>
      <c r="Q102" s="47"/>
      <c r="R102" s="47"/>
      <c r="S102" s="47"/>
      <c r="T102" s="47"/>
      <c r="U102" s="107"/>
      <c r="V102" s="72"/>
      <c r="W102" s="73"/>
      <c r="X102" s="74"/>
      <c r="Y102" s="297"/>
      <c r="Z102" s="300"/>
      <c r="BI102" s="56"/>
      <c r="BJ102" s="56"/>
      <c r="BK102" s="56"/>
      <c r="BL102" s="56"/>
      <c r="BM102" s="56"/>
      <c r="BN102" s="56"/>
      <c r="BO102" s="56"/>
      <c r="BP102" s="56"/>
      <c r="BQ102" s="56"/>
      <c r="BR102" s="56"/>
      <c r="BS102" s="56"/>
      <c r="BT102" s="56"/>
      <c r="BU102" s="56"/>
      <c r="BV102" s="56"/>
      <c r="BW102" s="56"/>
    </row>
    <row r="103" spans="3:75" ht="21" customHeight="1">
      <c r="C103" s="265"/>
      <c r="D103" s="425"/>
      <c r="E103" s="436"/>
      <c r="F103" s="287" t="s">
        <v>2427</v>
      </c>
      <c r="G103" s="249"/>
      <c r="H103" s="220" t="s">
        <v>60</v>
      </c>
      <c r="I103" s="220" t="s">
        <v>64</v>
      </c>
      <c r="J103" s="220" t="s">
        <v>0</v>
      </c>
      <c r="K103" s="220" t="s">
        <v>65</v>
      </c>
      <c r="L103" s="220" t="s">
        <v>0</v>
      </c>
      <c r="M103" s="220" t="s">
        <v>198</v>
      </c>
      <c r="N103" s="47" t="s">
        <v>67</v>
      </c>
      <c r="O103" s="47" t="s">
        <v>0</v>
      </c>
      <c r="P103" s="47" t="s">
        <v>378</v>
      </c>
      <c r="Q103" s="47"/>
      <c r="R103" s="47"/>
      <c r="S103" s="47"/>
      <c r="T103" s="47"/>
      <c r="U103" s="107"/>
      <c r="V103" s="72"/>
      <c r="W103" s="73"/>
      <c r="X103" s="74"/>
      <c r="Y103" s="297"/>
      <c r="Z103" s="300"/>
      <c r="BI103" s="56"/>
      <c r="BJ103" s="56"/>
      <c r="BK103" s="56"/>
      <c r="BL103" s="56"/>
      <c r="BM103" s="56"/>
      <c r="BN103" s="56"/>
      <c r="BO103" s="56"/>
      <c r="BP103" s="56"/>
      <c r="BQ103" s="56"/>
      <c r="BR103" s="56"/>
      <c r="BS103" s="56"/>
      <c r="BT103" s="56"/>
      <c r="BU103" s="56"/>
      <c r="BV103" s="56"/>
      <c r="BW103" s="56"/>
    </row>
    <row r="104" spans="3:75" ht="21" customHeight="1">
      <c r="C104" s="265"/>
      <c r="D104" s="425"/>
      <c r="E104" s="436"/>
      <c r="F104" s="287" t="s">
        <v>2428</v>
      </c>
      <c r="G104" s="249"/>
      <c r="H104" s="220" t="s">
        <v>60</v>
      </c>
      <c r="I104" s="220" t="s">
        <v>64</v>
      </c>
      <c r="J104" s="220" t="s">
        <v>0</v>
      </c>
      <c r="K104" s="220" t="s">
        <v>65</v>
      </c>
      <c r="L104" s="220" t="s">
        <v>0</v>
      </c>
      <c r="M104" s="220" t="s">
        <v>199</v>
      </c>
      <c r="N104" s="47" t="s">
        <v>67</v>
      </c>
      <c r="O104" s="47" t="s">
        <v>0</v>
      </c>
      <c r="P104" s="47" t="s">
        <v>378</v>
      </c>
      <c r="Q104" s="47"/>
      <c r="R104" s="47"/>
      <c r="S104" s="47"/>
      <c r="T104" s="47"/>
      <c r="U104" s="107"/>
      <c r="V104" s="72"/>
      <c r="W104" s="73"/>
      <c r="X104" s="74"/>
      <c r="Y104" s="297"/>
      <c r="Z104" s="300"/>
      <c r="BI104" s="56"/>
      <c r="BJ104" s="56"/>
      <c r="BK104" s="56"/>
      <c r="BL104" s="56"/>
      <c r="BM104" s="56"/>
      <c r="BN104" s="56"/>
      <c r="BO104" s="56"/>
      <c r="BP104" s="56"/>
      <c r="BQ104" s="56"/>
      <c r="BR104" s="56"/>
      <c r="BS104" s="56"/>
      <c r="BT104" s="56"/>
      <c r="BU104" s="56"/>
      <c r="BV104" s="56"/>
      <c r="BW104" s="56"/>
    </row>
    <row r="105" spans="3:75" ht="21" customHeight="1">
      <c r="C105" s="265"/>
      <c r="D105" s="425"/>
      <c r="E105" s="436"/>
      <c r="F105" s="287" t="s">
        <v>2429</v>
      </c>
      <c r="G105" s="249"/>
      <c r="H105" s="220" t="s">
        <v>60</v>
      </c>
      <c r="I105" s="220" t="s">
        <v>64</v>
      </c>
      <c r="J105" s="220" t="s">
        <v>0</v>
      </c>
      <c r="K105" s="220" t="s">
        <v>65</v>
      </c>
      <c r="L105" s="220" t="s">
        <v>0</v>
      </c>
      <c r="M105" s="220" t="s">
        <v>200</v>
      </c>
      <c r="N105" s="47" t="s">
        <v>67</v>
      </c>
      <c r="O105" s="47" t="s">
        <v>0</v>
      </c>
      <c r="P105" s="47" t="s">
        <v>378</v>
      </c>
      <c r="Q105" s="47"/>
      <c r="R105" s="47"/>
      <c r="S105" s="47"/>
      <c r="T105" s="47"/>
      <c r="U105" s="107"/>
      <c r="V105" s="72"/>
      <c r="W105" s="73"/>
      <c r="X105" s="74"/>
      <c r="Y105" s="297"/>
      <c r="Z105" s="300"/>
      <c r="BI105" s="56"/>
      <c r="BJ105" s="56"/>
      <c r="BK105" s="56"/>
      <c r="BL105" s="56"/>
      <c r="BM105" s="56"/>
      <c r="BN105" s="56"/>
      <c r="BO105" s="56"/>
      <c r="BP105" s="56"/>
      <c r="BQ105" s="56"/>
      <c r="BR105" s="56"/>
      <c r="BS105" s="56"/>
      <c r="BT105" s="56"/>
      <c r="BU105" s="56"/>
      <c r="BV105" s="56"/>
      <c r="BW105" s="56"/>
    </row>
    <row r="106" spans="3:75" ht="21" customHeight="1">
      <c r="C106" s="265"/>
      <c r="D106" s="425"/>
      <c r="E106" s="436"/>
      <c r="F106" s="287" t="s">
        <v>2430</v>
      </c>
      <c r="G106" s="249"/>
      <c r="H106" s="220" t="s">
        <v>60</v>
      </c>
      <c r="I106" s="220" t="s">
        <v>64</v>
      </c>
      <c r="J106" s="220" t="s">
        <v>0</v>
      </c>
      <c r="K106" s="220" t="s">
        <v>65</v>
      </c>
      <c r="L106" s="220" t="s">
        <v>0</v>
      </c>
      <c r="M106" s="220" t="s">
        <v>201</v>
      </c>
      <c r="N106" s="47" t="s">
        <v>67</v>
      </c>
      <c r="O106" s="47" t="s">
        <v>0</v>
      </c>
      <c r="P106" s="47" t="s">
        <v>378</v>
      </c>
      <c r="Q106" s="47"/>
      <c r="R106" s="47"/>
      <c r="S106" s="47"/>
      <c r="T106" s="47"/>
      <c r="U106" s="107"/>
      <c r="V106" s="72"/>
      <c r="W106" s="73"/>
      <c r="X106" s="74"/>
      <c r="Y106" s="297"/>
      <c r="Z106" s="300"/>
      <c r="BI106" s="56"/>
      <c r="BJ106" s="56"/>
      <c r="BK106" s="56"/>
      <c r="BL106" s="56"/>
      <c r="BM106" s="56"/>
      <c r="BN106" s="56"/>
      <c r="BO106" s="56"/>
      <c r="BP106" s="56"/>
      <c r="BQ106" s="56"/>
      <c r="BR106" s="56"/>
      <c r="BS106" s="56"/>
      <c r="BT106" s="56"/>
      <c r="BU106" s="56"/>
      <c r="BV106" s="56"/>
      <c r="BW106" s="56"/>
    </row>
    <row r="107" spans="3:75" ht="21" customHeight="1">
      <c r="C107" s="265"/>
      <c r="D107" s="425"/>
      <c r="E107" s="436"/>
      <c r="F107" s="287" t="s">
        <v>2431</v>
      </c>
      <c r="G107" s="249"/>
      <c r="H107" s="220" t="s">
        <v>60</v>
      </c>
      <c r="I107" s="220" t="s">
        <v>64</v>
      </c>
      <c r="J107" s="220" t="s">
        <v>0</v>
      </c>
      <c r="K107" s="220" t="s">
        <v>65</v>
      </c>
      <c r="L107" s="220" t="s">
        <v>0</v>
      </c>
      <c r="M107" s="220" t="s">
        <v>202</v>
      </c>
      <c r="N107" s="47" t="s">
        <v>67</v>
      </c>
      <c r="O107" s="47" t="s">
        <v>0</v>
      </c>
      <c r="P107" s="47" t="s">
        <v>378</v>
      </c>
      <c r="Q107" s="47"/>
      <c r="R107" s="47"/>
      <c r="S107" s="47"/>
      <c r="T107" s="47"/>
      <c r="U107" s="107"/>
      <c r="V107" s="72"/>
      <c r="W107" s="73"/>
      <c r="X107" s="74"/>
      <c r="Y107" s="297"/>
      <c r="Z107" s="300"/>
      <c r="BI107" s="56"/>
      <c r="BJ107" s="56"/>
      <c r="BK107" s="56"/>
      <c r="BL107" s="56"/>
      <c r="BM107" s="56"/>
      <c r="BN107" s="56"/>
      <c r="BO107" s="56"/>
      <c r="BP107" s="56"/>
      <c r="BQ107" s="56"/>
      <c r="BR107" s="56"/>
      <c r="BS107" s="56"/>
      <c r="BT107" s="56"/>
      <c r="BU107" s="56"/>
      <c r="BV107" s="56"/>
      <c r="BW107" s="56"/>
    </row>
    <row r="108" spans="3:75" ht="21" customHeight="1">
      <c r="C108" s="265"/>
      <c r="D108" s="425"/>
      <c r="E108" s="436"/>
      <c r="F108" s="287" t="s">
        <v>2432</v>
      </c>
      <c r="G108" s="249"/>
      <c r="H108" s="220" t="s">
        <v>60</v>
      </c>
      <c r="I108" s="220" t="s">
        <v>64</v>
      </c>
      <c r="J108" s="220" t="s">
        <v>0</v>
      </c>
      <c r="K108" s="220" t="s">
        <v>65</v>
      </c>
      <c r="L108" s="220" t="s">
        <v>0</v>
      </c>
      <c r="M108" s="220" t="s">
        <v>203</v>
      </c>
      <c r="N108" s="47" t="s">
        <v>67</v>
      </c>
      <c r="O108" s="47" t="s">
        <v>0</v>
      </c>
      <c r="P108" s="47" t="s">
        <v>378</v>
      </c>
      <c r="Q108" s="47"/>
      <c r="R108" s="47"/>
      <c r="S108" s="47"/>
      <c r="T108" s="47"/>
      <c r="U108" s="107"/>
      <c r="V108" s="72"/>
      <c r="W108" s="73"/>
      <c r="X108" s="74"/>
      <c r="Y108" s="297"/>
      <c r="Z108" s="300"/>
      <c r="BI108" s="56"/>
      <c r="BJ108" s="56"/>
      <c r="BK108" s="56"/>
      <c r="BL108" s="56"/>
      <c r="BM108" s="56"/>
      <c r="BN108" s="56"/>
      <c r="BO108" s="56"/>
      <c r="BP108" s="56"/>
      <c r="BQ108" s="56"/>
      <c r="BR108" s="56"/>
      <c r="BS108" s="56"/>
      <c r="BT108" s="56"/>
      <c r="BU108" s="56"/>
      <c r="BV108" s="56"/>
      <c r="BW108" s="56"/>
    </row>
    <row r="109" spans="3:75" ht="21" customHeight="1">
      <c r="C109" s="265"/>
      <c r="D109" s="425"/>
      <c r="E109" s="436"/>
      <c r="F109" s="287" t="s">
        <v>2433</v>
      </c>
      <c r="G109" s="249"/>
      <c r="H109" s="220" t="s">
        <v>60</v>
      </c>
      <c r="I109" s="220" t="s">
        <v>64</v>
      </c>
      <c r="J109" s="220" t="s">
        <v>0</v>
      </c>
      <c r="K109" s="220" t="s">
        <v>65</v>
      </c>
      <c r="L109" s="220" t="s">
        <v>0</v>
      </c>
      <c r="M109" s="220" t="s">
        <v>204</v>
      </c>
      <c r="N109" s="47" t="s">
        <v>67</v>
      </c>
      <c r="O109" s="47" t="s">
        <v>0</v>
      </c>
      <c r="P109" s="47" t="s">
        <v>378</v>
      </c>
      <c r="Q109" s="47"/>
      <c r="R109" s="47"/>
      <c r="S109" s="47"/>
      <c r="T109" s="47"/>
      <c r="U109" s="107"/>
      <c r="V109" s="72"/>
      <c r="W109" s="73"/>
      <c r="X109" s="74"/>
      <c r="Y109" s="297"/>
      <c r="Z109" s="300"/>
      <c r="BI109" s="56"/>
      <c r="BJ109" s="56"/>
      <c r="BK109" s="56"/>
      <c r="BL109" s="56"/>
      <c r="BM109" s="56"/>
      <c r="BN109" s="56"/>
      <c r="BO109" s="56"/>
      <c r="BP109" s="56"/>
      <c r="BQ109" s="56"/>
      <c r="BR109" s="56"/>
      <c r="BS109" s="56"/>
      <c r="BT109" s="56"/>
      <c r="BU109" s="56"/>
      <c r="BV109" s="56"/>
      <c r="BW109" s="56"/>
    </row>
    <row r="110" spans="3:75" ht="21" customHeight="1">
      <c r="C110" s="265"/>
      <c r="D110" s="425"/>
      <c r="E110" s="436"/>
      <c r="F110" s="287" t="s">
        <v>2434</v>
      </c>
      <c r="G110" s="249"/>
      <c r="H110" s="220" t="s">
        <v>60</v>
      </c>
      <c r="I110" s="220" t="s">
        <v>64</v>
      </c>
      <c r="J110" s="220" t="s">
        <v>0</v>
      </c>
      <c r="K110" s="220" t="s">
        <v>65</v>
      </c>
      <c r="L110" s="220" t="s">
        <v>0</v>
      </c>
      <c r="M110" s="220" t="s">
        <v>205</v>
      </c>
      <c r="N110" s="47" t="s">
        <v>67</v>
      </c>
      <c r="O110" s="47" t="s">
        <v>0</v>
      </c>
      <c r="P110" s="47" t="s">
        <v>378</v>
      </c>
      <c r="Q110" s="47"/>
      <c r="R110" s="47"/>
      <c r="S110" s="47"/>
      <c r="T110" s="47"/>
      <c r="U110" s="107"/>
      <c r="V110" s="72"/>
      <c r="W110" s="73"/>
      <c r="X110" s="74"/>
      <c r="Y110" s="297"/>
      <c r="Z110" s="297"/>
      <c r="AA110" s="298"/>
      <c r="AB110" s="298"/>
      <c r="AC110" s="298"/>
      <c r="AD110" s="298"/>
      <c r="AE110" s="298"/>
      <c r="AF110" s="298"/>
      <c r="AG110" s="298"/>
      <c r="AH110" s="298"/>
      <c r="AI110" s="298"/>
      <c r="AJ110" s="298"/>
      <c r="AK110" s="298"/>
      <c r="AL110" s="298"/>
      <c r="AM110" s="298"/>
      <c r="AN110" s="298"/>
      <c r="AO110" s="298"/>
      <c r="AP110" s="298"/>
      <c r="AQ110" s="298"/>
      <c r="AR110" s="298"/>
      <c r="AS110" s="298"/>
      <c r="BI110" s="56"/>
      <c r="BJ110" s="56"/>
      <c r="BK110" s="56"/>
      <c r="BL110" s="56"/>
      <c r="BM110" s="56"/>
      <c r="BN110" s="56"/>
      <c r="BO110" s="56"/>
      <c r="BP110" s="56"/>
      <c r="BQ110" s="56"/>
      <c r="BR110" s="56"/>
      <c r="BS110" s="56"/>
      <c r="BT110" s="56"/>
      <c r="BU110" s="56"/>
      <c r="BV110" s="56"/>
      <c r="BW110" s="56"/>
    </row>
    <row r="111" spans="3:75" ht="21" customHeight="1">
      <c r="C111" s="265"/>
      <c r="D111" s="425"/>
      <c r="E111" s="436"/>
      <c r="F111" s="287" t="s">
        <v>2435</v>
      </c>
      <c r="G111" s="249"/>
      <c r="H111" s="220" t="s">
        <v>60</v>
      </c>
      <c r="I111" s="220" t="s">
        <v>64</v>
      </c>
      <c r="J111" s="220" t="s">
        <v>0</v>
      </c>
      <c r="K111" s="220" t="s">
        <v>65</v>
      </c>
      <c r="L111" s="220" t="s">
        <v>0</v>
      </c>
      <c r="M111" s="220" t="s">
        <v>206</v>
      </c>
      <c r="N111" s="47" t="s">
        <v>67</v>
      </c>
      <c r="O111" s="47" t="s">
        <v>0</v>
      </c>
      <c r="P111" s="47" t="s">
        <v>378</v>
      </c>
      <c r="Q111" s="47"/>
      <c r="R111" s="47"/>
      <c r="S111" s="47"/>
      <c r="T111" s="47"/>
      <c r="U111" s="107"/>
      <c r="V111" s="72"/>
      <c r="W111" s="73"/>
      <c r="X111" s="74"/>
      <c r="Y111" s="297"/>
      <c r="Z111" s="297"/>
      <c r="AA111" s="298"/>
      <c r="AB111" s="298"/>
      <c r="AC111" s="298"/>
      <c r="AD111" s="298"/>
      <c r="AE111" s="298"/>
      <c r="AF111" s="298"/>
      <c r="AG111" s="298"/>
      <c r="AH111" s="298"/>
      <c r="AI111" s="298"/>
      <c r="AJ111" s="298"/>
      <c r="AK111" s="298"/>
      <c r="AL111" s="298"/>
      <c r="AM111" s="298"/>
      <c r="AN111" s="298"/>
      <c r="AO111" s="298"/>
      <c r="AP111" s="298"/>
      <c r="AQ111" s="298"/>
      <c r="AR111" s="298"/>
      <c r="AS111" s="298"/>
      <c r="BI111" s="56"/>
      <c r="BJ111" s="56"/>
      <c r="BK111" s="56"/>
      <c r="BL111" s="56"/>
      <c r="BM111" s="56"/>
      <c r="BN111" s="56"/>
      <c r="BO111" s="56"/>
      <c r="BP111" s="56"/>
      <c r="BQ111" s="56"/>
      <c r="BR111" s="56"/>
      <c r="BS111" s="56"/>
      <c r="BT111" s="56"/>
      <c r="BU111" s="56"/>
      <c r="BV111" s="56"/>
      <c r="BW111" s="56"/>
    </row>
    <row r="112" spans="3:75" ht="21" customHeight="1">
      <c r="C112" s="265"/>
      <c r="D112" s="425"/>
      <c r="E112" s="436"/>
      <c r="F112" s="287" t="s">
        <v>2436</v>
      </c>
      <c r="G112" s="249"/>
      <c r="H112" s="220" t="s">
        <v>60</v>
      </c>
      <c r="I112" s="220" t="s">
        <v>64</v>
      </c>
      <c r="J112" s="220" t="s">
        <v>0</v>
      </c>
      <c r="K112" s="220" t="s">
        <v>65</v>
      </c>
      <c r="L112" s="220" t="s">
        <v>0</v>
      </c>
      <c r="M112" s="220" t="s">
        <v>207</v>
      </c>
      <c r="N112" s="47" t="s">
        <v>67</v>
      </c>
      <c r="O112" s="47" t="s">
        <v>0</v>
      </c>
      <c r="P112" s="47" t="s">
        <v>378</v>
      </c>
      <c r="Q112" s="47"/>
      <c r="R112" s="47"/>
      <c r="S112" s="47"/>
      <c r="T112" s="47"/>
      <c r="U112" s="107"/>
      <c r="V112" s="72"/>
      <c r="W112" s="73"/>
      <c r="X112" s="74"/>
      <c r="Y112" s="297"/>
      <c r="Z112" s="297"/>
      <c r="AA112" s="298"/>
      <c r="AB112" s="298"/>
      <c r="AC112" s="298"/>
      <c r="AD112" s="298"/>
      <c r="AE112" s="298"/>
      <c r="AF112" s="298"/>
      <c r="AG112" s="298"/>
      <c r="AH112" s="298"/>
      <c r="AI112" s="298"/>
      <c r="AJ112" s="298"/>
      <c r="AK112" s="298"/>
      <c r="AL112" s="298"/>
      <c r="AM112" s="298"/>
      <c r="AN112" s="298"/>
      <c r="AO112" s="298"/>
      <c r="AP112" s="298"/>
      <c r="AQ112" s="298"/>
      <c r="AR112" s="298"/>
      <c r="AS112" s="298"/>
      <c r="BI112" s="56"/>
      <c r="BJ112" s="56"/>
      <c r="BK112" s="56"/>
      <c r="BL112" s="56"/>
      <c r="BM112" s="56"/>
      <c r="BN112" s="56"/>
      <c r="BO112" s="56"/>
      <c r="BP112" s="56"/>
      <c r="BQ112" s="56"/>
      <c r="BR112" s="56"/>
      <c r="BS112" s="56"/>
      <c r="BT112" s="56"/>
      <c r="BU112" s="56"/>
      <c r="BV112" s="56"/>
      <c r="BW112" s="56"/>
    </row>
    <row r="113" spans="3:75" ht="21" customHeight="1">
      <c r="C113" s="265"/>
      <c r="D113" s="425"/>
      <c r="E113" s="436"/>
      <c r="F113" s="287" t="s">
        <v>2437</v>
      </c>
      <c r="G113" s="249"/>
      <c r="H113" s="220" t="s">
        <v>60</v>
      </c>
      <c r="I113" s="220" t="s">
        <v>64</v>
      </c>
      <c r="J113" s="220" t="s">
        <v>0</v>
      </c>
      <c r="K113" s="220" t="s">
        <v>65</v>
      </c>
      <c r="L113" s="220" t="s">
        <v>0</v>
      </c>
      <c r="M113" s="220" t="s">
        <v>208</v>
      </c>
      <c r="N113" s="47" t="s">
        <v>67</v>
      </c>
      <c r="O113" s="47" t="s">
        <v>0</v>
      </c>
      <c r="P113" s="47" t="s">
        <v>378</v>
      </c>
      <c r="Q113" s="47"/>
      <c r="R113" s="47"/>
      <c r="S113" s="47"/>
      <c r="T113" s="47"/>
      <c r="U113" s="107"/>
      <c r="V113" s="72"/>
      <c r="W113" s="73"/>
      <c r="X113" s="74"/>
      <c r="Y113" s="297"/>
      <c r="Z113" s="297"/>
      <c r="AA113" s="298"/>
      <c r="AB113" s="298"/>
      <c r="AC113" s="298"/>
      <c r="AD113" s="298"/>
      <c r="AE113" s="298"/>
      <c r="AF113" s="298"/>
      <c r="AG113" s="298"/>
      <c r="AH113" s="298"/>
      <c r="AI113" s="298"/>
      <c r="AJ113" s="298"/>
      <c r="AK113" s="298"/>
      <c r="AL113" s="298"/>
      <c r="AM113" s="298"/>
      <c r="AN113" s="298"/>
      <c r="AO113" s="298"/>
      <c r="AP113" s="298"/>
      <c r="AQ113" s="298"/>
      <c r="AR113" s="298"/>
      <c r="AS113" s="298"/>
      <c r="BI113" s="56"/>
      <c r="BJ113" s="56"/>
      <c r="BK113" s="56"/>
      <c r="BL113" s="56"/>
      <c r="BM113" s="56"/>
      <c r="BN113" s="56"/>
      <c r="BO113" s="56"/>
      <c r="BP113" s="56"/>
      <c r="BQ113" s="56"/>
      <c r="BR113" s="56"/>
      <c r="BS113" s="56"/>
      <c r="BT113" s="56"/>
      <c r="BU113" s="56"/>
      <c r="BV113" s="56"/>
      <c r="BW113" s="56"/>
    </row>
    <row r="114" spans="3:75" ht="21" customHeight="1">
      <c r="C114" s="265"/>
      <c r="D114" s="425"/>
      <c r="E114" s="436"/>
      <c r="F114" s="287" t="s">
        <v>2438</v>
      </c>
      <c r="G114" s="249"/>
      <c r="H114" s="220" t="s">
        <v>60</v>
      </c>
      <c r="I114" s="220" t="s">
        <v>64</v>
      </c>
      <c r="J114" s="220" t="s">
        <v>0</v>
      </c>
      <c r="K114" s="220" t="s">
        <v>65</v>
      </c>
      <c r="L114" s="220" t="s">
        <v>0</v>
      </c>
      <c r="M114" s="220" t="s">
        <v>209</v>
      </c>
      <c r="N114" s="47" t="s">
        <v>67</v>
      </c>
      <c r="O114" s="47" t="s">
        <v>0</v>
      </c>
      <c r="P114" s="47" t="s">
        <v>378</v>
      </c>
      <c r="Q114" s="47"/>
      <c r="R114" s="47"/>
      <c r="S114" s="47"/>
      <c r="T114" s="47"/>
      <c r="U114" s="107"/>
      <c r="V114" s="72"/>
      <c r="W114" s="73"/>
      <c r="X114" s="74"/>
      <c r="Y114" s="297"/>
      <c r="Z114" s="297"/>
      <c r="AA114" s="298"/>
      <c r="AB114" s="298"/>
      <c r="AC114" s="298"/>
      <c r="AD114" s="298"/>
      <c r="AE114" s="298"/>
      <c r="AF114" s="298"/>
      <c r="AG114" s="298"/>
      <c r="AH114" s="298"/>
      <c r="AI114" s="298"/>
      <c r="AJ114" s="298"/>
      <c r="AK114" s="298"/>
      <c r="AL114" s="298"/>
      <c r="AM114" s="298"/>
      <c r="AN114" s="298"/>
      <c r="AO114" s="298"/>
      <c r="AP114" s="298"/>
      <c r="AQ114" s="298"/>
      <c r="AR114" s="298"/>
      <c r="AS114" s="298"/>
      <c r="BI114" s="56"/>
      <c r="BJ114" s="56"/>
      <c r="BK114" s="56"/>
      <c r="BL114" s="56"/>
      <c r="BM114" s="56"/>
      <c r="BN114" s="56"/>
      <c r="BO114" s="56"/>
      <c r="BP114" s="56"/>
      <c r="BQ114" s="56"/>
      <c r="BR114" s="56"/>
      <c r="BS114" s="56"/>
      <c r="BT114" s="56"/>
      <c r="BU114" s="56"/>
      <c r="BV114" s="56"/>
      <c r="BW114" s="56"/>
    </row>
    <row r="115" spans="3:75" ht="21" customHeight="1">
      <c r="C115" s="265"/>
      <c r="D115" s="425"/>
      <c r="E115" s="436"/>
      <c r="F115" s="287" t="s">
        <v>2439</v>
      </c>
      <c r="G115" s="249"/>
      <c r="H115" s="220" t="s">
        <v>60</v>
      </c>
      <c r="I115" s="220" t="s">
        <v>64</v>
      </c>
      <c r="J115" s="220" t="s">
        <v>0</v>
      </c>
      <c r="K115" s="220" t="s">
        <v>65</v>
      </c>
      <c r="L115" s="220" t="s">
        <v>0</v>
      </c>
      <c r="M115" s="220" t="s">
        <v>210</v>
      </c>
      <c r="N115" s="47" t="s">
        <v>67</v>
      </c>
      <c r="O115" s="47" t="s">
        <v>0</v>
      </c>
      <c r="P115" s="47" t="s">
        <v>378</v>
      </c>
      <c r="Q115" s="47"/>
      <c r="R115" s="47"/>
      <c r="S115" s="47"/>
      <c r="T115" s="47"/>
      <c r="U115" s="107"/>
      <c r="V115" s="72"/>
      <c r="W115" s="73"/>
      <c r="X115" s="74"/>
      <c r="Y115" s="297"/>
      <c r="Z115" s="297"/>
      <c r="AA115" s="298"/>
      <c r="AB115" s="298"/>
      <c r="AC115" s="298"/>
      <c r="AD115" s="298"/>
      <c r="AE115" s="298"/>
      <c r="AF115" s="298"/>
      <c r="AG115" s="298"/>
      <c r="AH115" s="298"/>
      <c r="AI115" s="298"/>
      <c r="AJ115" s="298"/>
      <c r="AK115" s="298"/>
      <c r="AL115" s="298"/>
      <c r="AM115" s="298"/>
      <c r="AN115" s="298"/>
      <c r="AO115" s="298"/>
      <c r="AP115" s="298"/>
      <c r="AQ115" s="298"/>
      <c r="AR115" s="298"/>
      <c r="AS115" s="298"/>
      <c r="BI115" s="56"/>
      <c r="BJ115" s="56"/>
      <c r="BK115" s="56"/>
      <c r="BL115" s="56"/>
      <c r="BM115" s="56"/>
      <c r="BN115" s="56"/>
      <c r="BO115" s="56"/>
      <c r="BP115" s="56"/>
      <c r="BQ115" s="56"/>
      <c r="BR115" s="56"/>
      <c r="BS115" s="56"/>
      <c r="BT115" s="56"/>
      <c r="BU115" s="56"/>
      <c r="BV115" s="56"/>
      <c r="BW115" s="56"/>
    </row>
    <row r="116" spans="3:75" ht="21" customHeight="1">
      <c r="C116" s="265"/>
      <c r="D116" s="425"/>
      <c r="E116" s="436"/>
      <c r="F116" s="287" t="s">
        <v>2440</v>
      </c>
      <c r="G116" s="249"/>
      <c r="H116" s="220" t="s">
        <v>60</v>
      </c>
      <c r="I116" s="220" t="s">
        <v>64</v>
      </c>
      <c r="J116" s="220" t="s">
        <v>0</v>
      </c>
      <c r="K116" s="220" t="s">
        <v>65</v>
      </c>
      <c r="L116" s="220" t="s">
        <v>0</v>
      </c>
      <c r="M116" s="220" t="s">
        <v>211</v>
      </c>
      <c r="N116" s="47" t="s">
        <v>67</v>
      </c>
      <c r="O116" s="47" t="s">
        <v>0</v>
      </c>
      <c r="P116" s="47" t="s">
        <v>378</v>
      </c>
      <c r="Q116" s="47"/>
      <c r="R116" s="47"/>
      <c r="S116" s="47"/>
      <c r="T116" s="47"/>
      <c r="U116" s="107"/>
      <c r="V116" s="72"/>
      <c r="W116" s="73"/>
      <c r="X116" s="74"/>
      <c r="Y116" s="297"/>
      <c r="Z116" s="297"/>
      <c r="AA116" s="298"/>
      <c r="AB116" s="298"/>
      <c r="AC116" s="298"/>
      <c r="AD116" s="298"/>
      <c r="AE116" s="298"/>
      <c r="AF116" s="298"/>
      <c r="AG116" s="298"/>
      <c r="AH116" s="298"/>
      <c r="AI116" s="298"/>
      <c r="AJ116" s="298"/>
      <c r="AK116" s="298"/>
      <c r="AL116" s="298"/>
      <c r="AM116" s="298"/>
      <c r="AN116" s="298"/>
      <c r="AO116" s="298"/>
      <c r="AP116" s="298"/>
      <c r="AQ116" s="298"/>
      <c r="AR116" s="298"/>
      <c r="AS116" s="298"/>
      <c r="BI116" s="56"/>
      <c r="BJ116" s="56"/>
      <c r="BK116" s="56"/>
      <c r="BL116" s="56"/>
      <c r="BM116" s="56"/>
      <c r="BN116" s="56"/>
      <c r="BO116" s="56"/>
      <c r="BP116" s="56"/>
      <c r="BQ116" s="56"/>
      <c r="BR116" s="56"/>
      <c r="BS116" s="56"/>
      <c r="BT116" s="56"/>
      <c r="BU116" s="56"/>
      <c r="BV116" s="56"/>
      <c r="BW116" s="56"/>
    </row>
    <row r="117" spans="3:75" ht="21" customHeight="1">
      <c r="C117" s="265"/>
      <c r="D117" s="425"/>
      <c r="E117" s="436"/>
      <c r="F117" s="287" t="s">
        <v>2309</v>
      </c>
      <c r="G117" s="249"/>
      <c r="H117" s="220" t="s">
        <v>60</v>
      </c>
      <c r="I117" s="220" t="s">
        <v>64</v>
      </c>
      <c r="J117" s="220" t="s">
        <v>0</v>
      </c>
      <c r="K117" s="220" t="s">
        <v>65</v>
      </c>
      <c r="L117" s="220" t="s">
        <v>0</v>
      </c>
      <c r="M117" s="220" t="s">
        <v>212</v>
      </c>
      <c r="N117" s="47" t="s">
        <v>67</v>
      </c>
      <c r="O117" s="47" t="s">
        <v>0</v>
      </c>
      <c r="P117" s="47" t="s">
        <v>378</v>
      </c>
      <c r="Q117" s="47"/>
      <c r="R117" s="47"/>
      <c r="S117" s="47"/>
      <c r="T117" s="47"/>
      <c r="U117" s="107"/>
      <c r="V117" s="72"/>
      <c r="W117" s="73"/>
      <c r="X117" s="74"/>
      <c r="Y117" s="297"/>
      <c r="Z117" s="297"/>
      <c r="AA117" s="298"/>
      <c r="AB117" s="298"/>
      <c r="AC117" s="298"/>
      <c r="AD117" s="298"/>
      <c r="AE117" s="298"/>
      <c r="AF117" s="298"/>
      <c r="AG117" s="298"/>
      <c r="AH117" s="298"/>
      <c r="AI117" s="298"/>
      <c r="AJ117" s="298"/>
      <c r="AK117" s="298"/>
      <c r="AL117" s="298"/>
      <c r="AM117" s="298"/>
      <c r="AN117" s="298"/>
      <c r="AO117" s="298"/>
      <c r="AP117" s="298"/>
      <c r="AQ117" s="298"/>
      <c r="AR117" s="298"/>
      <c r="AS117" s="298"/>
      <c r="BI117" s="56"/>
      <c r="BJ117" s="56"/>
      <c r="BK117" s="56"/>
      <c r="BL117" s="56"/>
      <c r="BM117" s="56"/>
      <c r="BN117" s="56"/>
      <c r="BO117" s="56"/>
      <c r="BP117" s="56"/>
      <c r="BQ117" s="56"/>
      <c r="BR117" s="56"/>
      <c r="BS117" s="56"/>
      <c r="BT117" s="56"/>
      <c r="BU117" s="56"/>
      <c r="BV117" s="56"/>
      <c r="BW117" s="56"/>
    </row>
    <row r="118" spans="3:75" ht="21" customHeight="1">
      <c r="C118" s="265"/>
      <c r="D118" s="425"/>
      <c r="E118" s="437"/>
      <c r="F118" s="293" t="s">
        <v>2310</v>
      </c>
      <c r="G118" s="249"/>
      <c r="H118" s="220" t="s">
        <v>60</v>
      </c>
      <c r="I118" s="220" t="s">
        <v>64</v>
      </c>
      <c r="J118" s="220" t="s">
        <v>0</v>
      </c>
      <c r="K118" s="220" t="s">
        <v>65</v>
      </c>
      <c r="L118" s="220" t="s">
        <v>0</v>
      </c>
      <c r="M118" s="220" t="s">
        <v>213</v>
      </c>
      <c r="N118" s="47" t="s">
        <v>67</v>
      </c>
      <c r="O118" s="47" t="s">
        <v>0</v>
      </c>
      <c r="P118" s="47" t="s">
        <v>378</v>
      </c>
      <c r="Q118" s="47"/>
      <c r="R118" s="47"/>
      <c r="S118" s="47"/>
      <c r="T118" s="47"/>
      <c r="U118" s="108"/>
      <c r="V118" s="21" t="str">
        <f>IF(OR(SUMPRODUCT(--(V75:V117=""),--(W75:W117=""))&gt;0,COUNTIF(W75:W117,"M")&gt;0,COUNTIF(W75:W117,"X")=43),"",SUM(V75:V117))</f>
        <v/>
      </c>
      <c r="W118" s="22" t="str">
        <f>IF(AND(COUNTIF(W75:W117,"X")=43,SUM(V75:V117)=0,ISNUMBER(V118)),"",IF(COUNTIF(W75:W117,"M")&gt;0,"M",IF(AND(COUNTIF(W75:W117,W75)=43,OR(W75="X",W75="W",W75="Z")),UPPER(W75),"")))</f>
        <v/>
      </c>
      <c r="X118" s="23"/>
      <c r="Y118" s="297"/>
      <c r="Z118" s="299"/>
      <c r="AA118" s="263"/>
      <c r="AB118" s="263"/>
      <c r="AC118" s="263"/>
      <c r="AD118" s="263"/>
      <c r="AE118" s="263"/>
      <c r="AF118" s="263"/>
      <c r="AG118" s="263"/>
      <c r="AH118" s="263"/>
      <c r="AI118" s="263"/>
      <c r="AJ118" s="263"/>
      <c r="AK118" s="263"/>
      <c r="AL118" s="263"/>
      <c r="AM118" s="263"/>
      <c r="AN118" s="263"/>
      <c r="AO118" s="263"/>
      <c r="AP118" s="263"/>
      <c r="AQ118" s="263"/>
      <c r="AR118" s="263"/>
      <c r="AS118" s="263"/>
      <c r="BI118" s="56"/>
      <c r="BJ118" s="56"/>
      <c r="BK118" s="56"/>
      <c r="BL118" s="56"/>
      <c r="BM118" s="56"/>
      <c r="BN118" s="56"/>
      <c r="BO118" s="56"/>
      <c r="BP118" s="56"/>
      <c r="BQ118" s="56"/>
      <c r="BR118" s="56"/>
      <c r="BS118" s="56"/>
      <c r="BT118" s="56"/>
      <c r="BU118" s="56"/>
      <c r="BV118" s="56"/>
      <c r="BW118" s="56"/>
    </row>
    <row r="119" spans="3:75" ht="21" customHeight="1">
      <c r="C119" s="265"/>
      <c r="D119" s="425" t="s">
        <v>2285</v>
      </c>
      <c r="E119" s="435" t="s">
        <v>2311</v>
      </c>
      <c r="F119" s="287" t="s">
        <v>2441</v>
      </c>
      <c r="G119" s="249"/>
      <c r="H119" s="220" t="s">
        <v>60</v>
      </c>
      <c r="I119" s="220" t="s">
        <v>64</v>
      </c>
      <c r="J119" s="220" t="s">
        <v>0</v>
      </c>
      <c r="K119" s="220" t="s">
        <v>65</v>
      </c>
      <c r="L119" s="220" t="s">
        <v>0</v>
      </c>
      <c r="M119" s="220" t="s">
        <v>214</v>
      </c>
      <c r="N119" s="47" t="s">
        <v>67</v>
      </c>
      <c r="O119" s="47" t="s">
        <v>0</v>
      </c>
      <c r="P119" s="47" t="s">
        <v>378</v>
      </c>
      <c r="Q119" s="47"/>
      <c r="R119" s="47"/>
      <c r="S119" s="47"/>
      <c r="T119" s="47"/>
      <c r="U119" s="107"/>
      <c r="V119" s="72"/>
      <c r="W119" s="73"/>
      <c r="X119" s="74"/>
      <c r="Y119" s="297"/>
      <c r="Z119" s="297"/>
      <c r="AA119" s="298"/>
      <c r="AB119" s="298"/>
      <c r="AC119" s="298"/>
      <c r="AD119" s="298"/>
      <c r="AE119" s="298"/>
      <c r="AF119" s="298"/>
      <c r="AG119" s="298"/>
      <c r="AH119" s="298"/>
      <c r="AI119" s="298"/>
      <c r="AJ119" s="298"/>
      <c r="AK119" s="298"/>
      <c r="AL119" s="298"/>
      <c r="AM119" s="298"/>
      <c r="AN119" s="298"/>
      <c r="AO119" s="298"/>
      <c r="AP119" s="298"/>
      <c r="AQ119" s="298"/>
      <c r="AR119" s="298"/>
      <c r="AS119" s="298"/>
      <c r="BI119" s="56"/>
      <c r="BJ119" s="56"/>
      <c r="BK119" s="56"/>
      <c r="BL119" s="56"/>
      <c r="BM119" s="56"/>
      <c r="BN119" s="56"/>
      <c r="BO119" s="56"/>
      <c r="BP119" s="56"/>
      <c r="BQ119" s="56"/>
      <c r="BR119" s="56"/>
      <c r="BS119" s="56"/>
      <c r="BT119" s="56"/>
      <c r="BU119" s="56"/>
      <c r="BV119" s="56"/>
      <c r="BW119" s="56"/>
    </row>
    <row r="120" spans="3:75" ht="21" customHeight="1">
      <c r="C120" s="265"/>
      <c r="D120" s="425"/>
      <c r="E120" s="436"/>
      <c r="F120" s="287" t="s">
        <v>2442</v>
      </c>
      <c r="G120" s="249"/>
      <c r="H120" s="220" t="s">
        <v>60</v>
      </c>
      <c r="I120" s="220" t="s">
        <v>64</v>
      </c>
      <c r="J120" s="220" t="s">
        <v>0</v>
      </c>
      <c r="K120" s="220" t="s">
        <v>65</v>
      </c>
      <c r="L120" s="220" t="s">
        <v>0</v>
      </c>
      <c r="M120" s="220" t="s">
        <v>215</v>
      </c>
      <c r="N120" s="47" t="s">
        <v>67</v>
      </c>
      <c r="O120" s="47" t="s">
        <v>0</v>
      </c>
      <c r="P120" s="47" t="s">
        <v>378</v>
      </c>
      <c r="Q120" s="47"/>
      <c r="R120" s="47"/>
      <c r="S120" s="47"/>
      <c r="T120" s="47"/>
      <c r="U120" s="107"/>
      <c r="V120" s="72"/>
      <c r="W120" s="73"/>
      <c r="X120" s="74"/>
      <c r="Y120" s="297"/>
      <c r="Z120" s="297"/>
      <c r="AA120" s="298"/>
      <c r="AB120" s="298"/>
      <c r="AC120" s="298"/>
      <c r="AD120" s="298"/>
      <c r="AE120" s="298"/>
      <c r="AF120" s="298"/>
      <c r="AG120" s="298"/>
      <c r="AH120" s="298"/>
      <c r="AI120" s="298"/>
      <c r="AJ120" s="298"/>
      <c r="AK120" s="298"/>
      <c r="AL120" s="298"/>
      <c r="AM120" s="298"/>
      <c r="AN120" s="298"/>
      <c r="AO120" s="298"/>
      <c r="AP120" s="298"/>
      <c r="AQ120" s="298"/>
      <c r="AR120" s="298"/>
      <c r="AS120" s="298"/>
      <c r="BI120" s="56"/>
      <c r="BJ120" s="56"/>
      <c r="BK120" s="56"/>
      <c r="BL120" s="56"/>
      <c r="BM120" s="56"/>
      <c r="BN120" s="56"/>
      <c r="BO120" s="56"/>
      <c r="BP120" s="56"/>
      <c r="BQ120" s="56"/>
      <c r="BR120" s="56"/>
      <c r="BS120" s="56"/>
      <c r="BT120" s="56"/>
      <c r="BU120" s="56"/>
      <c r="BV120" s="56"/>
      <c r="BW120" s="56"/>
    </row>
    <row r="121" spans="3:75" ht="21" customHeight="1">
      <c r="C121" s="265"/>
      <c r="D121" s="425"/>
      <c r="E121" s="436"/>
      <c r="F121" s="287" t="s">
        <v>2443</v>
      </c>
      <c r="G121" s="249"/>
      <c r="H121" s="220" t="s">
        <v>60</v>
      </c>
      <c r="I121" s="220" t="s">
        <v>64</v>
      </c>
      <c r="J121" s="220" t="s">
        <v>0</v>
      </c>
      <c r="K121" s="220" t="s">
        <v>65</v>
      </c>
      <c r="L121" s="220" t="s">
        <v>0</v>
      </c>
      <c r="M121" s="220" t="s">
        <v>216</v>
      </c>
      <c r="N121" s="47" t="s">
        <v>67</v>
      </c>
      <c r="O121" s="47" t="s">
        <v>0</v>
      </c>
      <c r="P121" s="47" t="s">
        <v>378</v>
      </c>
      <c r="Q121" s="47"/>
      <c r="R121" s="47"/>
      <c r="S121" s="47"/>
      <c r="T121" s="47"/>
      <c r="U121" s="107"/>
      <c r="V121" s="72"/>
      <c r="W121" s="73"/>
      <c r="X121" s="74"/>
      <c r="Y121" s="297"/>
      <c r="Z121" s="297"/>
      <c r="AA121" s="298"/>
      <c r="AB121" s="298"/>
      <c r="AC121" s="298"/>
      <c r="AD121" s="298"/>
      <c r="AE121" s="298"/>
      <c r="AF121" s="298"/>
      <c r="AG121" s="298"/>
      <c r="AH121" s="298"/>
      <c r="AI121" s="298"/>
      <c r="AJ121" s="298"/>
      <c r="AK121" s="298"/>
      <c r="AL121" s="298"/>
      <c r="AM121" s="298"/>
      <c r="AN121" s="298"/>
      <c r="AO121" s="298"/>
      <c r="AP121" s="298"/>
      <c r="AQ121" s="298"/>
      <c r="AR121" s="298"/>
      <c r="AS121" s="298"/>
      <c r="BI121" s="56"/>
      <c r="BJ121" s="56"/>
      <c r="BK121" s="56"/>
      <c r="BL121" s="56"/>
      <c r="BM121" s="56"/>
      <c r="BN121" s="56"/>
      <c r="BO121" s="56"/>
      <c r="BP121" s="56"/>
      <c r="BQ121" s="56"/>
      <c r="BR121" s="56"/>
      <c r="BS121" s="56"/>
      <c r="BT121" s="56"/>
      <c r="BU121" s="56"/>
      <c r="BV121" s="56"/>
      <c r="BW121" s="56"/>
    </row>
    <row r="122" spans="3:75" ht="21" customHeight="1">
      <c r="C122" s="265"/>
      <c r="D122" s="425"/>
      <c r="E122" s="436"/>
      <c r="F122" s="287" t="s">
        <v>2444</v>
      </c>
      <c r="G122" s="249"/>
      <c r="H122" s="220" t="s">
        <v>60</v>
      </c>
      <c r="I122" s="220" t="s">
        <v>64</v>
      </c>
      <c r="J122" s="220" t="s">
        <v>0</v>
      </c>
      <c r="K122" s="220" t="s">
        <v>65</v>
      </c>
      <c r="L122" s="220" t="s">
        <v>0</v>
      </c>
      <c r="M122" s="220" t="s">
        <v>217</v>
      </c>
      <c r="N122" s="47" t="s">
        <v>67</v>
      </c>
      <c r="O122" s="47" t="s">
        <v>0</v>
      </c>
      <c r="P122" s="47" t="s">
        <v>378</v>
      </c>
      <c r="Q122" s="47"/>
      <c r="R122" s="47"/>
      <c r="S122" s="47"/>
      <c r="T122" s="47"/>
      <c r="U122" s="107"/>
      <c r="V122" s="72"/>
      <c r="W122" s="73"/>
      <c r="X122" s="74"/>
      <c r="Y122" s="297"/>
      <c r="Z122" s="297"/>
      <c r="AA122" s="298"/>
      <c r="AB122" s="298"/>
      <c r="AC122" s="298"/>
      <c r="AD122" s="298"/>
      <c r="AE122" s="298"/>
      <c r="AF122" s="298"/>
      <c r="AG122" s="298"/>
      <c r="AH122" s="298"/>
      <c r="AI122" s="298"/>
      <c r="AJ122" s="298"/>
      <c r="AK122" s="298"/>
      <c r="AL122" s="298"/>
      <c r="AM122" s="298"/>
      <c r="AN122" s="298"/>
      <c r="AO122" s="298"/>
      <c r="AP122" s="298"/>
      <c r="AQ122" s="298"/>
      <c r="AR122" s="298"/>
      <c r="AS122" s="298"/>
      <c r="BI122" s="56"/>
      <c r="BJ122" s="56"/>
      <c r="BK122" s="56"/>
      <c r="BL122" s="56"/>
      <c r="BM122" s="56"/>
      <c r="BN122" s="56"/>
      <c r="BO122" s="56"/>
      <c r="BP122" s="56"/>
      <c r="BQ122" s="56"/>
      <c r="BR122" s="56"/>
      <c r="BS122" s="56"/>
      <c r="BT122" s="56"/>
      <c r="BU122" s="56"/>
      <c r="BV122" s="56"/>
      <c r="BW122" s="56"/>
    </row>
    <row r="123" spans="3:75" ht="21" customHeight="1">
      <c r="C123" s="265"/>
      <c r="D123" s="425"/>
      <c r="E123" s="436"/>
      <c r="F123" s="287" t="s">
        <v>2445</v>
      </c>
      <c r="G123" s="249"/>
      <c r="H123" s="220" t="s">
        <v>60</v>
      </c>
      <c r="I123" s="220" t="s">
        <v>64</v>
      </c>
      <c r="J123" s="220" t="s">
        <v>0</v>
      </c>
      <c r="K123" s="220" t="s">
        <v>65</v>
      </c>
      <c r="L123" s="220" t="s">
        <v>0</v>
      </c>
      <c r="M123" s="220" t="s">
        <v>218</v>
      </c>
      <c r="N123" s="47" t="s">
        <v>67</v>
      </c>
      <c r="O123" s="47" t="s">
        <v>0</v>
      </c>
      <c r="P123" s="47" t="s">
        <v>378</v>
      </c>
      <c r="Q123" s="47"/>
      <c r="R123" s="47"/>
      <c r="S123" s="47"/>
      <c r="T123" s="47"/>
      <c r="U123" s="107"/>
      <c r="V123" s="72"/>
      <c r="W123" s="73"/>
      <c r="X123" s="74"/>
      <c r="Y123" s="297"/>
      <c r="Z123" s="297"/>
      <c r="AA123" s="298"/>
      <c r="AB123" s="298"/>
      <c r="AC123" s="298"/>
      <c r="AD123" s="298"/>
      <c r="AE123" s="298"/>
      <c r="AF123" s="298"/>
      <c r="AG123" s="298"/>
      <c r="AH123" s="298"/>
      <c r="AI123" s="298"/>
      <c r="AJ123" s="298"/>
      <c r="AK123" s="298"/>
      <c r="AL123" s="298"/>
      <c r="AM123" s="298"/>
      <c r="AN123" s="298"/>
      <c r="AO123" s="298"/>
      <c r="AP123" s="298"/>
      <c r="AQ123" s="298"/>
      <c r="AR123" s="298"/>
      <c r="AS123" s="298"/>
      <c r="BI123" s="56"/>
      <c r="BJ123" s="56"/>
      <c r="BK123" s="56"/>
      <c r="BL123" s="56"/>
      <c r="BM123" s="56"/>
      <c r="BN123" s="56"/>
      <c r="BO123" s="56"/>
      <c r="BP123" s="56"/>
      <c r="BQ123" s="56"/>
      <c r="BR123" s="56"/>
      <c r="BS123" s="56"/>
      <c r="BT123" s="56"/>
      <c r="BU123" s="56"/>
      <c r="BV123" s="56"/>
      <c r="BW123" s="56"/>
    </row>
    <row r="124" spans="3:75" ht="21" customHeight="1">
      <c r="C124" s="265"/>
      <c r="D124" s="425"/>
      <c r="E124" s="436"/>
      <c r="F124" s="287" t="s">
        <v>2446</v>
      </c>
      <c r="G124" s="249"/>
      <c r="H124" s="220" t="s">
        <v>60</v>
      </c>
      <c r="I124" s="220" t="s">
        <v>64</v>
      </c>
      <c r="J124" s="220" t="s">
        <v>0</v>
      </c>
      <c r="K124" s="220" t="s">
        <v>65</v>
      </c>
      <c r="L124" s="220" t="s">
        <v>0</v>
      </c>
      <c r="M124" s="220" t="s">
        <v>219</v>
      </c>
      <c r="N124" s="47" t="s">
        <v>67</v>
      </c>
      <c r="O124" s="47" t="s">
        <v>0</v>
      </c>
      <c r="P124" s="47" t="s">
        <v>378</v>
      </c>
      <c r="Q124" s="47"/>
      <c r="R124" s="47"/>
      <c r="S124" s="47"/>
      <c r="T124" s="47"/>
      <c r="U124" s="107"/>
      <c r="V124" s="72"/>
      <c r="W124" s="73"/>
      <c r="X124" s="74"/>
      <c r="Y124" s="297"/>
      <c r="Z124" s="297"/>
      <c r="AA124" s="298"/>
      <c r="AB124" s="298"/>
      <c r="AC124" s="298"/>
      <c r="AD124" s="298"/>
      <c r="AE124" s="298"/>
      <c r="AF124" s="298"/>
      <c r="AG124" s="298"/>
      <c r="AH124" s="298"/>
      <c r="AI124" s="298"/>
      <c r="AJ124" s="298"/>
      <c r="AK124" s="298"/>
      <c r="AL124" s="298"/>
      <c r="AM124" s="298"/>
      <c r="AN124" s="298"/>
      <c r="AO124" s="298"/>
      <c r="AP124" s="298"/>
      <c r="AQ124" s="298"/>
      <c r="AR124" s="298"/>
      <c r="AS124" s="298"/>
      <c r="BI124" s="56"/>
      <c r="BJ124" s="56"/>
      <c r="BK124" s="56"/>
      <c r="BL124" s="56"/>
      <c r="BM124" s="56"/>
      <c r="BN124" s="56"/>
      <c r="BO124" s="56"/>
      <c r="BP124" s="56"/>
      <c r="BQ124" s="56"/>
      <c r="BR124" s="56"/>
      <c r="BS124" s="56"/>
      <c r="BT124" s="56"/>
      <c r="BU124" s="56"/>
      <c r="BV124" s="56"/>
      <c r="BW124" s="56"/>
    </row>
    <row r="125" spans="3:75" ht="21" customHeight="1">
      <c r="C125" s="265"/>
      <c r="D125" s="425"/>
      <c r="E125" s="436"/>
      <c r="F125" s="287" t="s">
        <v>2447</v>
      </c>
      <c r="G125" s="249"/>
      <c r="H125" s="220" t="s">
        <v>60</v>
      </c>
      <c r="I125" s="220" t="s">
        <v>64</v>
      </c>
      <c r="J125" s="220" t="s">
        <v>0</v>
      </c>
      <c r="K125" s="220" t="s">
        <v>65</v>
      </c>
      <c r="L125" s="220" t="s">
        <v>0</v>
      </c>
      <c r="M125" s="220" t="s">
        <v>220</v>
      </c>
      <c r="N125" s="47" t="s">
        <v>67</v>
      </c>
      <c r="O125" s="47" t="s">
        <v>0</v>
      </c>
      <c r="P125" s="47" t="s">
        <v>378</v>
      </c>
      <c r="Q125" s="47"/>
      <c r="R125" s="47"/>
      <c r="S125" s="47"/>
      <c r="T125" s="47"/>
      <c r="U125" s="107"/>
      <c r="V125" s="72"/>
      <c r="W125" s="73"/>
      <c r="X125" s="74"/>
      <c r="Y125" s="297"/>
      <c r="Z125" s="300"/>
      <c r="BI125" s="56"/>
      <c r="BJ125" s="56"/>
      <c r="BK125" s="56"/>
      <c r="BL125" s="56"/>
      <c r="BM125" s="56"/>
      <c r="BN125" s="56"/>
      <c r="BO125" s="56"/>
      <c r="BP125" s="56"/>
      <c r="BQ125" s="56"/>
      <c r="BR125" s="56"/>
      <c r="BS125" s="56"/>
      <c r="BT125" s="56"/>
      <c r="BU125" s="56"/>
      <c r="BV125" s="56"/>
      <c r="BW125" s="56"/>
    </row>
    <row r="126" spans="3:75" ht="21" customHeight="1">
      <c r="C126" s="265"/>
      <c r="D126" s="425"/>
      <c r="E126" s="436"/>
      <c r="F126" s="287" t="s">
        <v>2448</v>
      </c>
      <c r="G126" s="249"/>
      <c r="H126" s="220" t="s">
        <v>60</v>
      </c>
      <c r="I126" s="220" t="s">
        <v>64</v>
      </c>
      <c r="J126" s="220" t="s">
        <v>0</v>
      </c>
      <c r="K126" s="220" t="s">
        <v>65</v>
      </c>
      <c r="L126" s="220" t="s">
        <v>0</v>
      </c>
      <c r="M126" s="220" t="s">
        <v>221</v>
      </c>
      <c r="N126" s="47" t="s">
        <v>67</v>
      </c>
      <c r="O126" s="47" t="s">
        <v>0</v>
      </c>
      <c r="P126" s="47" t="s">
        <v>378</v>
      </c>
      <c r="Q126" s="47"/>
      <c r="R126" s="47"/>
      <c r="S126" s="47"/>
      <c r="T126" s="47"/>
      <c r="U126" s="107"/>
      <c r="V126" s="72"/>
      <c r="W126" s="73"/>
      <c r="X126" s="74"/>
      <c r="Y126" s="297"/>
      <c r="Z126" s="300"/>
      <c r="BI126" s="56"/>
      <c r="BJ126" s="56"/>
      <c r="BK126" s="56"/>
      <c r="BL126" s="56"/>
      <c r="BM126" s="56"/>
      <c r="BN126" s="56"/>
      <c r="BO126" s="56"/>
      <c r="BP126" s="56"/>
      <c r="BQ126" s="56"/>
      <c r="BR126" s="56"/>
      <c r="BS126" s="56"/>
      <c r="BT126" s="56"/>
      <c r="BU126" s="56"/>
      <c r="BV126" s="56"/>
      <c r="BW126" s="56"/>
    </row>
    <row r="127" spans="3:75" ht="21" customHeight="1">
      <c r="C127" s="265"/>
      <c r="D127" s="425"/>
      <c r="E127" s="436"/>
      <c r="F127" s="287" t="s">
        <v>2449</v>
      </c>
      <c r="G127" s="249"/>
      <c r="H127" s="220" t="s">
        <v>60</v>
      </c>
      <c r="I127" s="220" t="s">
        <v>64</v>
      </c>
      <c r="J127" s="220" t="s">
        <v>0</v>
      </c>
      <c r="K127" s="220" t="s">
        <v>65</v>
      </c>
      <c r="L127" s="220" t="s">
        <v>0</v>
      </c>
      <c r="M127" s="220" t="s">
        <v>222</v>
      </c>
      <c r="N127" s="47" t="s">
        <v>67</v>
      </c>
      <c r="O127" s="47" t="s">
        <v>0</v>
      </c>
      <c r="P127" s="47" t="s">
        <v>378</v>
      </c>
      <c r="Q127" s="47"/>
      <c r="R127" s="47"/>
      <c r="S127" s="47"/>
      <c r="T127" s="47"/>
      <c r="U127" s="107"/>
      <c r="V127" s="72"/>
      <c r="W127" s="73"/>
      <c r="X127" s="74"/>
      <c r="Y127" s="297"/>
      <c r="Z127" s="300"/>
      <c r="BI127" s="56"/>
      <c r="BJ127" s="56"/>
      <c r="BK127" s="56"/>
      <c r="BL127" s="56"/>
      <c r="BM127" s="56"/>
      <c r="BN127" s="56"/>
      <c r="BO127" s="56"/>
      <c r="BP127" s="56"/>
      <c r="BQ127" s="56"/>
      <c r="BR127" s="56"/>
      <c r="BS127" s="56"/>
      <c r="BT127" s="56"/>
      <c r="BU127" s="56"/>
      <c r="BV127" s="56"/>
      <c r="BW127" s="56"/>
    </row>
    <row r="128" spans="3:75" ht="21" customHeight="1">
      <c r="C128" s="265"/>
      <c r="D128" s="425"/>
      <c r="E128" s="436"/>
      <c r="F128" s="287" t="s">
        <v>2450</v>
      </c>
      <c r="G128" s="249"/>
      <c r="H128" s="220" t="s">
        <v>60</v>
      </c>
      <c r="I128" s="220" t="s">
        <v>64</v>
      </c>
      <c r="J128" s="220" t="s">
        <v>0</v>
      </c>
      <c r="K128" s="220" t="s">
        <v>65</v>
      </c>
      <c r="L128" s="220" t="s">
        <v>0</v>
      </c>
      <c r="M128" s="220" t="s">
        <v>223</v>
      </c>
      <c r="N128" s="47" t="s">
        <v>67</v>
      </c>
      <c r="O128" s="47" t="s">
        <v>0</v>
      </c>
      <c r="P128" s="47" t="s">
        <v>378</v>
      </c>
      <c r="Q128" s="47"/>
      <c r="R128" s="47"/>
      <c r="S128" s="47"/>
      <c r="T128" s="47"/>
      <c r="U128" s="107"/>
      <c r="V128" s="72"/>
      <c r="W128" s="73"/>
      <c r="X128" s="74"/>
      <c r="Y128" s="297"/>
      <c r="Z128" s="300"/>
      <c r="BI128" s="56"/>
      <c r="BJ128" s="56"/>
      <c r="BK128" s="56"/>
      <c r="BL128" s="56"/>
      <c r="BM128" s="56"/>
      <c r="BN128" s="56"/>
      <c r="BO128" s="56"/>
      <c r="BP128" s="56"/>
      <c r="BQ128" s="56"/>
      <c r="BR128" s="56"/>
      <c r="BS128" s="56"/>
      <c r="BT128" s="56"/>
      <c r="BU128" s="56"/>
      <c r="BV128" s="56"/>
      <c r="BW128" s="56"/>
    </row>
    <row r="129" spans="3:75" ht="21" customHeight="1">
      <c r="C129" s="265"/>
      <c r="D129" s="425"/>
      <c r="E129" s="436"/>
      <c r="F129" s="287" t="s">
        <v>2451</v>
      </c>
      <c r="G129" s="249"/>
      <c r="H129" s="220" t="s">
        <v>60</v>
      </c>
      <c r="I129" s="220" t="s">
        <v>64</v>
      </c>
      <c r="J129" s="220" t="s">
        <v>0</v>
      </c>
      <c r="K129" s="220" t="s">
        <v>65</v>
      </c>
      <c r="L129" s="220" t="s">
        <v>0</v>
      </c>
      <c r="M129" s="220" t="s">
        <v>224</v>
      </c>
      <c r="N129" s="47" t="s">
        <v>67</v>
      </c>
      <c r="O129" s="47" t="s">
        <v>0</v>
      </c>
      <c r="P129" s="47" t="s">
        <v>378</v>
      </c>
      <c r="Q129" s="47"/>
      <c r="R129" s="47"/>
      <c r="S129" s="47"/>
      <c r="T129" s="47"/>
      <c r="U129" s="107"/>
      <c r="V129" s="72"/>
      <c r="W129" s="73"/>
      <c r="X129" s="74"/>
      <c r="Y129" s="297"/>
      <c r="Z129" s="300"/>
      <c r="BI129" s="56"/>
      <c r="BJ129" s="56"/>
      <c r="BK129" s="56"/>
      <c r="BL129" s="56"/>
      <c r="BM129" s="56"/>
      <c r="BN129" s="56"/>
      <c r="BO129" s="56"/>
      <c r="BP129" s="56"/>
      <c r="BQ129" s="56"/>
      <c r="BR129" s="56"/>
      <c r="BS129" s="56"/>
      <c r="BT129" s="56"/>
      <c r="BU129" s="56"/>
      <c r="BV129" s="56"/>
      <c r="BW129" s="56"/>
    </row>
    <row r="130" spans="3:75" ht="21" customHeight="1">
      <c r="C130" s="265"/>
      <c r="D130" s="425"/>
      <c r="E130" s="436"/>
      <c r="F130" s="287" t="s">
        <v>2452</v>
      </c>
      <c r="G130" s="249"/>
      <c r="H130" s="220" t="s">
        <v>60</v>
      </c>
      <c r="I130" s="220" t="s">
        <v>64</v>
      </c>
      <c r="J130" s="220" t="s">
        <v>0</v>
      </c>
      <c r="K130" s="220" t="s">
        <v>65</v>
      </c>
      <c r="L130" s="220" t="s">
        <v>0</v>
      </c>
      <c r="M130" s="220" t="s">
        <v>225</v>
      </c>
      <c r="N130" s="47" t="s">
        <v>67</v>
      </c>
      <c r="O130" s="47" t="s">
        <v>0</v>
      </c>
      <c r="P130" s="47" t="s">
        <v>378</v>
      </c>
      <c r="Q130" s="47"/>
      <c r="R130" s="47"/>
      <c r="S130" s="47"/>
      <c r="T130" s="47"/>
      <c r="U130" s="107"/>
      <c r="V130" s="72"/>
      <c r="W130" s="73"/>
      <c r="X130" s="74"/>
      <c r="Y130" s="297"/>
      <c r="Z130" s="300"/>
      <c r="BI130" s="56"/>
      <c r="BJ130" s="56"/>
      <c r="BK130" s="56"/>
      <c r="BL130" s="56"/>
      <c r="BM130" s="56"/>
      <c r="BN130" s="56"/>
      <c r="BO130" s="56"/>
      <c r="BP130" s="56"/>
      <c r="BQ130" s="56"/>
      <c r="BR130" s="56"/>
      <c r="BS130" s="56"/>
      <c r="BT130" s="56"/>
      <c r="BU130" s="56"/>
      <c r="BV130" s="56"/>
      <c r="BW130" s="56"/>
    </row>
    <row r="131" spans="3:75" ht="21" customHeight="1">
      <c r="C131" s="265"/>
      <c r="D131" s="425"/>
      <c r="E131" s="436"/>
      <c r="F131" s="287" t="s">
        <v>2453</v>
      </c>
      <c r="G131" s="249"/>
      <c r="H131" s="220" t="s">
        <v>60</v>
      </c>
      <c r="I131" s="220" t="s">
        <v>64</v>
      </c>
      <c r="J131" s="220" t="s">
        <v>0</v>
      </c>
      <c r="K131" s="220" t="s">
        <v>65</v>
      </c>
      <c r="L131" s="220" t="s">
        <v>0</v>
      </c>
      <c r="M131" s="220" t="s">
        <v>235</v>
      </c>
      <c r="N131" s="47" t="s">
        <v>67</v>
      </c>
      <c r="O131" s="47" t="s">
        <v>0</v>
      </c>
      <c r="P131" s="47" t="s">
        <v>378</v>
      </c>
      <c r="Q131" s="47"/>
      <c r="R131" s="47"/>
      <c r="S131" s="47"/>
      <c r="T131" s="47"/>
      <c r="U131" s="107"/>
      <c r="V131" s="72"/>
      <c r="W131" s="73"/>
      <c r="X131" s="74"/>
      <c r="Y131" s="297"/>
      <c r="Z131" s="300"/>
      <c r="BI131" s="56"/>
      <c r="BJ131" s="56"/>
      <c r="BK131" s="56"/>
      <c r="BL131" s="56"/>
      <c r="BM131" s="56"/>
      <c r="BN131" s="56"/>
      <c r="BO131" s="56"/>
      <c r="BP131" s="56"/>
      <c r="BQ131" s="56"/>
      <c r="BR131" s="56"/>
      <c r="BS131" s="56"/>
      <c r="BT131" s="56"/>
      <c r="BU131" s="56"/>
      <c r="BV131" s="56"/>
      <c r="BW131" s="56"/>
    </row>
    <row r="132" spans="3:75" ht="21" customHeight="1">
      <c r="C132" s="265"/>
      <c r="D132" s="425"/>
      <c r="E132" s="436"/>
      <c r="F132" s="287" t="s">
        <v>2454</v>
      </c>
      <c r="G132" s="249"/>
      <c r="H132" s="220" t="s">
        <v>60</v>
      </c>
      <c r="I132" s="220" t="s">
        <v>64</v>
      </c>
      <c r="J132" s="220" t="s">
        <v>0</v>
      </c>
      <c r="K132" s="220" t="s">
        <v>65</v>
      </c>
      <c r="L132" s="220" t="s">
        <v>0</v>
      </c>
      <c r="M132" s="220" t="s">
        <v>226</v>
      </c>
      <c r="N132" s="47" t="s">
        <v>67</v>
      </c>
      <c r="O132" s="47" t="s">
        <v>0</v>
      </c>
      <c r="P132" s="47" t="s">
        <v>378</v>
      </c>
      <c r="Q132" s="47"/>
      <c r="R132" s="47"/>
      <c r="S132" s="47"/>
      <c r="T132" s="47"/>
      <c r="U132" s="107"/>
      <c r="V132" s="72"/>
      <c r="W132" s="73"/>
      <c r="X132" s="74"/>
      <c r="Y132" s="297"/>
      <c r="Z132" s="300"/>
      <c r="BI132" s="56"/>
      <c r="BJ132" s="56"/>
      <c r="BK132" s="56"/>
      <c r="BL132" s="56"/>
      <c r="BM132" s="56"/>
      <c r="BN132" s="56"/>
      <c r="BO132" s="56"/>
      <c r="BP132" s="56"/>
      <c r="BQ132" s="56"/>
      <c r="BR132" s="56"/>
      <c r="BS132" s="56"/>
      <c r="BT132" s="56"/>
      <c r="BU132" s="56"/>
      <c r="BV132" s="56"/>
      <c r="BW132" s="56"/>
    </row>
    <row r="133" spans="3:75" ht="21" customHeight="1">
      <c r="C133" s="265"/>
      <c r="D133" s="425"/>
      <c r="E133" s="436"/>
      <c r="F133" s="287" t="s">
        <v>2455</v>
      </c>
      <c r="G133" s="249"/>
      <c r="H133" s="220" t="s">
        <v>60</v>
      </c>
      <c r="I133" s="220" t="s">
        <v>64</v>
      </c>
      <c r="J133" s="220" t="s">
        <v>0</v>
      </c>
      <c r="K133" s="220" t="s">
        <v>65</v>
      </c>
      <c r="L133" s="220" t="s">
        <v>0</v>
      </c>
      <c r="M133" s="220" t="s">
        <v>227</v>
      </c>
      <c r="N133" s="47" t="s">
        <v>67</v>
      </c>
      <c r="O133" s="47" t="s">
        <v>0</v>
      </c>
      <c r="P133" s="47" t="s">
        <v>378</v>
      </c>
      <c r="Q133" s="47"/>
      <c r="R133" s="47"/>
      <c r="S133" s="47"/>
      <c r="T133" s="47"/>
      <c r="U133" s="107"/>
      <c r="V133" s="72"/>
      <c r="W133" s="73"/>
      <c r="X133" s="74"/>
      <c r="Y133" s="297"/>
      <c r="Z133" s="300"/>
      <c r="BI133" s="56"/>
      <c r="BJ133" s="56"/>
      <c r="BK133" s="56"/>
      <c r="BL133" s="56"/>
      <c r="BM133" s="56"/>
      <c r="BN133" s="56"/>
      <c r="BO133" s="56"/>
      <c r="BP133" s="56"/>
      <c r="BQ133" s="56"/>
      <c r="BR133" s="56"/>
      <c r="BS133" s="56"/>
      <c r="BT133" s="56"/>
      <c r="BU133" s="56"/>
      <c r="BV133" s="56"/>
      <c r="BW133" s="56"/>
    </row>
    <row r="134" spans="3:75" ht="21" customHeight="1">
      <c r="C134" s="265"/>
      <c r="D134" s="425"/>
      <c r="E134" s="436"/>
      <c r="F134" s="287" t="s">
        <v>2456</v>
      </c>
      <c r="G134" s="249"/>
      <c r="H134" s="220" t="s">
        <v>60</v>
      </c>
      <c r="I134" s="220" t="s">
        <v>64</v>
      </c>
      <c r="J134" s="220" t="s">
        <v>0</v>
      </c>
      <c r="K134" s="220" t="s">
        <v>65</v>
      </c>
      <c r="L134" s="220" t="s">
        <v>0</v>
      </c>
      <c r="M134" s="220" t="s">
        <v>228</v>
      </c>
      <c r="N134" s="47" t="s">
        <v>67</v>
      </c>
      <c r="O134" s="47" t="s">
        <v>0</v>
      </c>
      <c r="P134" s="47" t="s">
        <v>378</v>
      </c>
      <c r="Q134" s="47"/>
      <c r="R134" s="47"/>
      <c r="S134" s="47"/>
      <c r="T134" s="47"/>
      <c r="U134" s="107"/>
      <c r="V134" s="72"/>
      <c r="W134" s="73"/>
      <c r="X134" s="74"/>
      <c r="Y134" s="297"/>
      <c r="Z134" s="300"/>
      <c r="BI134" s="56"/>
      <c r="BJ134" s="56"/>
      <c r="BK134" s="56"/>
      <c r="BL134" s="56"/>
      <c r="BM134" s="56"/>
      <c r="BN134" s="56"/>
      <c r="BO134" s="56"/>
      <c r="BP134" s="56"/>
      <c r="BQ134" s="56"/>
      <c r="BR134" s="56"/>
      <c r="BS134" s="56"/>
      <c r="BT134" s="56"/>
      <c r="BU134" s="56"/>
      <c r="BV134" s="56"/>
      <c r="BW134" s="56"/>
    </row>
    <row r="135" spans="3:75" ht="21" customHeight="1">
      <c r="C135" s="265"/>
      <c r="D135" s="425"/>
      <c r="E135" s="436"/>
      <c r="F135" s="287" t="s">
        <v>2457</v>
      </c>
      <c r="G135" s="249"/>
      <c r="H135" s="220" t="s">
        <v>60</v>
      </c>
      <c r="I135" s="220" t="s">
        <v>64</v>
      </c>
      <c r="J135" s="220" t="s">
        <v>0</v>
      </c>
      <c r="K135" s="220" t="s">
        <v>65</v>
      </c>
      <c r="L135" s="220" t="s">
        <v>0</v>
      </c>
      <c r="M135" s="220" t="s">
        <v>229</v>
      </c>
      <c r="N135" s="47" t="s">
        <v>67</v>
      </c>
      <c r="O135" s="47" t="s">
        <v>0</v>
      </c>
      <c r="P135" s="47" t="s">
        <v>378</v>
      </c>
      <c r="Q135" s="47"/>
      <c r="R135" s="47"/>
      <c r="S135" s="47"/>
      <c r="T135" s="47"/>
      <c r="U135" s="107"/>
      <c r="V135" s="72"/>
      <c r="W135" s="73"/>
      <c r="X135" s="74"/>
      <c r="Y135" s="297"/>
      <c r="Z135" s="300"/>
      <c r="BI135" s="56"/>
      <c r="BJ135" s="56"/>
      <c r="BK135" s="56"/>
      <c r="BL135" s="56"/>
      <c r="BM135" s="56"/>
      <c r="BN135" s="56"/>
      <c r="BO135" s="56"/>
      <c r="BP135" s="56"/>
      <c r="BQ135" s="56"/>
      <c r="BR135" s="56"/>
      <c r="BS135" s="56"/>
      <c r="BT135" s="56"/>
      <c r="BU135" s="56"/>
      <c r="BV135" s="56"/>
      <c r="BW135" s="56"/>
    </row>
    <row r="136" spans="3:75" ht="21" customHeight="1">
      <c r="C136" s="265"/>
      <c r="D136" s="425"/>
      <c r="E136" s="436"/>
      <c r="F136" s="287" t="s">
        <v>2458</v>
      </c>
      <c r="G136" s="249"/>
      <c r="H136" s="220" t="s">
        <v>60</v>
      </c>
      <c r="I136" s="220" t="s">
        <v>64</v>
      </c>
      <c r="J136" s="220" t="s">
        <v>0</v>
      </c>
      <c r="K136" s="220" t="s">
        <v>65</v>
      </c>
      <c r="L136" s="220" t="s">
        <v>0</v>
      </c>
      <c r="M136" s="220" t="s">
        <v>230</v>
      </c>
      <c r="N136" s="47" t="s">
        <v>67</v>
      </c>
      <c r="O136" s="47" t="s">
        <v>0</v>
      </c>
      <c r="P136" s="47" t="s">
        <v>378</v>
      </c>
      <c r="Q136" s="47"/>
      <c r="R136" s="47"/>
      <c r="S136" s="47"/>
      <c r="T136" s="47"/>
      <c r="U136" s="107"/>
      <c r="V136" s="72"/>
      <c r="W136" s="73"/>
      <c r="X136" s="74"/>
      <c r="Y136" s="297"/>
      <c r="Z136" s="300"/>
      <c r="BI136" s="56"/>
      <c r="BJ136" s="56"/>
      <c r="BK136" s="56"/>
      <c r="BL136" s="56"/>
      <c r="BM136" s="56"/>
      <c r="BN136" s="56"/>
      <c r="BO136" s="56"/>
      <c r="BP136" s="56"/>
      <c r="BQ136" s="56"/>
      <c r="BR136" s="56"/>
      <c r="BS136" s="56"/>
      <c r="BT136" s="56"/>
      <c r="BU136" s="56"/>
      <c r="BV136" s="56"/>
      <c r="BW136" s="56"/>
    </row>
    <row r="137" spans="3:75" ht="21" customHeight="1">
      <c r="C137" s="265"/>
      <c r="D137" s="425"/>
      <c r="E137" s="436"/>
      <c r="F137" s="287" t="s">
        <v>2459</v>
      </c>
      <c r="G137" s="249"/>
      <c r="H137" s="220" t="s">
        <v>60</v>
      </c>
      <c r="I137" s="220" t="s">
        <v>64</v>
      </c>
      <c r="J137" s="220" t="s">
        <v>0</v>
      </c>
      <c r="K137" s="220" t="s">
        <v>65</v>
      </c>
      <c r="L137" s="220" t="s">
        <v>0</v>
      </c>
      <c r="M137" s="220" t="s">
        <v>231</v>
      </c>
      <c r="N137" s="47" t="s">
        <v>67</v>
      </c>
      <c r="O137" s="47" t="s">
        <v>0</v>
      </c>
      <c r="P137" s="47" t="s">
        <v>378</v>
      </c>
      <c r="Q137" s="47"/>
      <c r="R137" s="47"/>
      <c r="S137" s="47"/>
      <c r="T137" s="47"/>
      <c r="U137" s="107"/>
      <c r="V137" s="72"/>
      <c r="W137" s="73"/>
      <c r="X137" s="74"/>
      <c r="Y137" s="297"/>
      <c r="Z137" s="300"/>
      <c r="BI137" s="56"/>
      <c r="BJ137" s="56"/>
      <c r="BK137" s="56"/>
      <c r="BL137" s="56"/>
      <c r="BM137" s="56"/>
      <c r="BN137" s="56"/>
      <c r="BO137" s="56"/>
      <c r="BP137" s="56"/>
      <c r="BQ137" s="56"/>
      <c r="BR137" s="56"/>
      <c r="BS137" s="56"/>
      <c r="BT137" s="56"/>
      <c r="BU137" s="56"/>
      <c r="BV137" s="56"/>
      <c r="BW137" s="56"/>
    </row>
    <row r="138" spans="3:75" ht="21" customHeight="1">
      <c r="C138" s="265"/>
      <c r="D138" s="425"/>
      <c r="E138" s="436"/>
      <c r="F138" s="287" t="s">
        <v>2460</v>
      </c>
      <c r="G138" s="249"/>
      <c r="H138" s="220" t="s">
        <v>60</v>
      </c>
      <c r="I138" s="220" t="s">
        <v>64</v>
      </c>
      <c r="J138" s="220" t="s">
        <v>0</v>
      </c>
      <c r="K138" s="220" t="s">
        <v>65</v>
      </c>
      <c r="L138" s="220" t="s">
        <v>0</v>
      </c>
      <c r="M138" s="220" t="s">
        <v>232</v>
      </c>
      <c r="N138" s="47" t="s">
        <v>67</v>
      </c>
      <c r="O138" s="47" t="s">
        <v>0</v>
      </c>
      <c r="P138" s="47" t="s">
        <v>378</v>
      </c>
      <c r="Q138" s="47"/>
      <c r="R138" s="47"/>
      <c r="S138" s="47"/>
      <c r="T138" s="47"/>
      <c r="U138" s="107"/>
      <c r="V138" s="72"/>
      <c r="W138" s="73"/>
      <c r="X138" s="74"/>
      <c r="Y138" s="297"/>
      <c r="Z138" s="300"/>
      <c r="BI138" s="56"/>
      <c r="BJ138" s="56"/>
      <c r="BK138" s="56"/>
      <c r="BL138" s="56"/>
      <c r="BM138" s="56"/>
      <c r="BN138" s="56"/>
      <c r="BO138" s="56"/>
      <c r="BP138" s="56"/>
      <c r="BQ138" s="56"/>
      <c r="BR138" s="56"/>
      <c r="BS138" s="56"/>
      <c r="BT138" s="56"/>
      <c r="BU138" s="56"/>
      <c r="BV138" s="56"/>
      <c r="BW138" s="56"/>
    </row>
    <row r="139" spans="3:75" ht="21" customHeight="1">
      <c r="C139" s="265"/>
      <c r="D139" s="425"/>
      <c r="E139" s="436"/>
      <c r="F139" s="287" t="s">
        <v>2461</v>
      </c>
      <c r="G139" s="249"/>
      <c r="H139" s="220" t="s">
        <v>60</v>
      </c>
      <c r="I139" s="220" t="s">
        <v>64</v>
      </c>
      <c r="J139" s="220" t="s">
        <v>0</v>
      </c>
      <c r="K139" s="220" t="s">
        <v>65</v>
      </c>
      <c r="L139" s="220" t="s">
        <v>0</v>
      </c>
      <c r="M139" s="220" t="s">
        <v>233</v>
      </c>
      <c r="N139" s="47" t="s">
        <v>67</v>
      </c>
      <c r="O139" s="47" t="s">
        <v>0</v>
      </c>
      <c r="P139" s="47" t="s">
        <v>378</v>
      </c>
      <c r="Q139" s="47"/>
      <c r="R139" s="47"/>
      <c r="S139" s="47"/>
      <c r="T139" s="47"/>
      <c r="U139" s="107"/>
      <c r="V139" s="72"/>
      <c r="W139" s="73"/>
      <c r="X139" s="74"/>
      <c r="Y139" s="297"/>
      <c r="Z139" s="300"/>
      <c r="BI139" s="56"/>
      <c r="BJ139" s="56"/>
      <c r="BK139" s="56"/>
      <c r="BL139" s="56"/>
      <c r="BM139" s="56"/>
      <c r="BN139" s="56"/>
      <c r="BO139" s="56"/>
      <c r="BP139" s="56"/>
      <c r="BQ139" s="56"/>
      <c r="BR139" s="56"/>
      <c r="BS139" s="56"/>
      <c r="BT139" s="56"/>
      <c r="BU139" s="56"/>
      <c r="BV139" s="56"/>
      <c r="BW139" s="56"/>
    </row>
    <row r="140" spans="3:75" ht="21" customHeight="1">
      <c r="C140" s="265"/>
      <c r="D140" s="425"/>
      <c r="E140" s="436"/>
      <c r="F140" s="287" t="s">
        <v>2462</v>
      </c>
      <c r="G140" s="249"/>
      <c r="H140" s="220" t="s">
        <v>60</v>
      </c>
      <c r="I140" s="220" t="s">
        <v>64</v>
      </c>
      <c r="J140" s="220" t="s">
        <v>0</v>
      </c>
      <c r="K140" s="220" t="s">
        <v>65</v>
      </c>
      <c r="L140" s="220" t="s">
        <v>0</v>
      </c>
      <c r="M140" s="220" t="s">
        <v>234</v>
      </c>
      <c r="N140" s="47" t="s">
        <v>67</v>
      </c>
      <c r="O140" s="47" t="s">
        <v>0</v>
      </c>
      <c r="P140" s="47" t="s">
        <v>378</v>
      </c>
      <c r="Q140" s="47"/>
      <c r="R140" s="47"/>
      <c r="S140" s="47"/>
      <c r="T140" s="47"/>
      <c r="U140" s="107"/>
      <c r="V140" s="72"/>
      <c r="W140" s="73"/>
      <c r="X140" s="74"/>
      <c r="Y140" s="297"/>
      <c r="Z140" s="300"/>
      <c r="BI140" s="56"/>
      <c r="BJ140" s="56"/>
      <c r="BK140" s="56"/>
      <c r="BL140" s="56"/>
      <c r="BM140" s="56"/>
      <c r="BN140" s="56"/>
      <c r="BO140" s="56"/>
      <c r="BP140" s="56"/>
      <c r="BQ140" s="56"/>
      <c r="BR140" s="56"/>
      <c r="BS140" s="56"/>
      <c r="BT140" s="56"/>
      <c r="BU140" s="56"/>
      <c r="BV140" s="56"/>
      <c r="BW140" s="56"/>
    </row>
    <row r="141" spans="3:75" ht="21" customHeight="1">
      <c r="C141" s="265"/>
      <c r="D141" s="425"/>
      <c r="E141" s="436"/>
      <c r="F141" s="287" t="s">
        <v>2463</v>
      </c>
      <c r="G141" s="249"/>
      <c r="H141" s="220" t="s">
        <v>60</v>
      </c>
      <c r="I141" s="220" t="s">
        <v>64</v>
      </c>
      <c r="J141" s="220" t="s">
        <v>0</v>
      </c>
      <c r="K141" s="220" t="s">
        <v>65</v>
      </c>
      <c r="L141" s="220" t="s">
        <v>0</v>
      </c>
      <c r="M141" s="220" t="s">
        <v>237</v>
      </c>
      <c r="N141" s="47" t="s">
        <v>67</v>
      </c>
      <c r="O141" s="47" t="s">
        <v>0</v>
      </c>
      <c r="P141" s="47" t="s">
        <v>378</v>
      </c>
      <c r="Q141" s="47"/>
      <c r="R141" s="47"/>
      <c r="S141" s="47"/>
      <c r="T141" s="47"/>
      <c r="U141" s="107"/>
      <c r="V141" s="72"/>
      <c r="W141" s="73"/>
      <c r="X141" s="74"/>
      <c r="Y141" s="297"/>
      <c r="Z141" s="300"/>
      <c r="BI141" s="56"/>
      <c r="BJ141" s="56"/>
      <c r="BK141" s="56"/>
      <c r="BL141" s="56"/>
      <c r="BM141" s="56"/>
      <c r="BN141" s="56"/>
      <c r="BO141" s="56"/>
      <c r="BP141" s="56"/>
      <c r="BQ141" s="56"/>
      <c r="BR141" s="56"/>
      <c r="BS141" s="56"/>
      <c r="BT141" s="56"/>
      <c r="BU141" s="56"/>
      <c r="BV141" s="56"/>
      <c r="BW141" s="56"/>
    </row>
    <row r="142" spans="3:75" ht="21" customHeight="1">
      <c r="C142" s="265"/>
      <c r="D142" s="425"/>
      <c r="E142" s="436"/>
      <c r="F142" s="287" t="s">
        <v>2464</v>
      </c>
      <c r="G142" s="249"/>
      <c r="H142" s="220" t="s">
        <v>60</v>
      </c>
      <c r="I142" s="220" t="s">
        <v>64</v>
      </c>
      <c r="J142" s="220" t="s">
        <v>0</v>
      </c>
      <c r="K142" s="220" t="s">
        <v>65</v>
      </c>
      <c r="L142" s="220" t="s">
        <v>0</v>
      </c>
      <c r="M142" s="220" t="s">
        <v>238</v>
      </c>
      <c r="N142" s="47" t="s">
        <v>67</v>
      </c>
      <c r="O142" s="47" t="s">
        <v>0</v>
      </c>
      <c r="P142" s="47" t="s">
        <v>378</v>
      </c>
      <c r="Q142" s="47"/>
      <c r="R142" s="47"/>
      <c r="S142" s="47"/>
      <c r="T142" s="47"/>
      <c r="U142" s="107"/>
      <c r="V142" s="72"/>
      <c r="W142" s="73"/>
      <c r="X142" s="74"/>
      <c r="Y142" s="297"/>
      <c r="Z142" s="300"/>
      <c r="BI142" s="56"/>
      <c r="BJ142" s="56"/>
      <c r="BK142" s="56"/>
      <c r="BL142" s="56"/>
      <c r="BM142" s="56"/>
      <c r="BN142" s="56"/>
      <c r="BO142" s="56"/>
      <c r="BP142" s="56"/>
      <c r="BQ142" s="56"/>
      <c r="BR142" s="56"/>
      <c r="BS142" s="56"/>
      <c r="BT142" s="56"/>
      <c r="BU142" s="56"/>
      <c r="BV142" s="56"/>
      <c r="BW142" s="56"/>
    </row>
    <row r="143" spans="3:75" ht="21" customHeight="1">
      <c r="C143" s="265"/>
      <c r="D143" s="425"/>
      <c r="E143" s="436"/>
      <c r="F143" s="287" t="s">
        <v>2465</v>
      </c>
      <c r="G143" s="249"/>
      <c r="H143" s="220" t="s">
        <v>60</v>
      </c>
      <c r="I143" s="220" t="s">
        <v>64</v>
      </c>
      <c r="J143" s="220" t="s">
        <v>0</v>
      </c>
      <c r="K143" s="220" t="s">
        <v>65</v>
      </c>
      <c r="L143" s="220" t="s">
        <v>0</v>
      </c>
      <c r="M143" s="220" t="s">
        <v>239</v>
      </c>
      <c r="N143" s="47" t="s">
        <v>67</v>
      </c>
      <c r="O143" s="47" t="s">
        <v>0</v>
      </c>
      <c r="P143" s="47" t="s">
        <v>378</v>
      </c>
      <c r="Q143" s="47"/>
      <c r="R143" s="47"/>
      <c r="S143" s="47"/>
      <c r="T143" s="47"/>
      <c r="U143" s="107"/>
      <c r="V143" s="72"/>
      <c r="W143" s="73"/>
      <c r="X143" s="74"/>
      <c r="Y143" s="297"/>
      <c r="Z143" s="300"/>
      <c r="BI143" s="56"/>
      <c r="BJ143" s="56"/>
      <c r="BK143" s="56"/>
      <c r="BL143" s="56"/>
      <c r="BM143" s="56"/>
      <c r="BN143" s="56"/>
      <c r="BO143" s="56"/>
      <c r="BP143" s="56"/>
      <c r="BQ143" s="56"/>
      <c r="BR143" s="56"/>
      <c r="BS143" s="56"/>
      <c r="BT143" s="56"/>
      <c r="BU143" s="56"/>
      <c r="BV143" s="56"/>
      <c r="BW143" s="56"/>
    </row>
    <row r="144" spans="3:75" ht="21" customHeight="1">
      <c r="C144" s="265"/>
      <c r="D144" s="425"/>
      <c r="E144" s="436"/>
      <c r="F144" s="287" t="s">
        <v>2466</v>
      </c>
      <c r="G144" s="249"/>
      <c r="H144" s="220" t="s">
        <v>60</v>
      </c>
      <c r="I144" s="220" t="s">
        <v>64</v>
      </c>
      <c r="J144" s="220" t="s">
        <v>0</v>
      </c>
      <c r="K144" s="220" t="s">
        <v>65</v>
      </c>
      <c r="L144" s="220" t="s">
        <v>0</v>
      </c>
      <c r="M144" s="220" t="s">
        <v>240</v>
      </c>
      <c r="N144" s="47" t="s">
        <v>67</v>
      </c>
      <c r="O144" s="47" t="s">
        <v>0</v>
      </c>
      <c r="P144" s="47" t="s">
        <v>378</v>
      </c>
      <c r="Q144" s="47"/>
      <c r="R144" s="47"/>
      <c r="S144" s="47"/>
      <c r="T144" s="47"/>
      <c r="U144" s="107"/>
      <c r="V144" s="72"/>
      <c r="W144" s="73"/>
      <c r="X144" s="74"/>
      <c r="Y144" s="297"/>
      <c r="Z144" s="300"/>
      <c r="BI144" s="56"/>
      <c r="BJ144" s="56"/>
      <c r="BK144" s="56"/>
      <c r="BL144" s="56"/>
      <c r="BM144" s="56"/>
      <c r="BN144" s="56"/>
      <c r="BO144" s="56"/>
      <c r="BP144" s="56"/>
      <c r="BQ144" s="56"/>
      <c r="BR144" s="56"/>
      <c r="BS144" s="56"/>
      <c r="BT144" s="56"/>
      <c r="BU144" s="56"/>
      <c r="BV144" s="56"/>
      <c r="BW144" s="56"/>
    </row>
    <row r="145" spans="3:75" ht="21" customHeight="1">
      <c r="C145" s="265"/>
      <c r="D145" s="425"/>
      <c r="E145" s="436"/>
      <c r="F145" s="287" t="s">
        <v>2467</v>
      </c>
      <c r="G145" s="249"/>
      <c r="H145" s="220" t="s">
        <v>60</v>
      </c>
      <c r="I145" s="220" t="s">
        <v>64</v>
      </c>
      <c r="J145" s="220" t="s">
        <v>0</v>
      </c>
      <c r="K145" s="220" t="s">
        <v>65</v>
      </c>
      <c r="L145" s="220" t="s">
        <v>0</v>
      </c>
      <c r="M145" s="220" t="s">
        <v>241</v>
      </c>
      <c r="N145" s="47" t="s">
        <v>67</v>
      </c>
      <c r="O145" s="47" t="s">
        <v>0</v>
      </c>
      <c r="P145" s="47" t="s">
        <v>378</v>
      </c>
      <c r="Q145" s="47"/>
      <c r="R145" s="47"/>
      <c r="S145" s="47"/>
      <c r="T145" s="47"/>
      <c r="U145" s="107"/>
      <c r="V145" s="72"/>
      <c r="W145" s="73"/>
      <c r="X145" s="74"/>
      <c r="Y145" s="297"/>
      <c r="Z145" s="300"/>
      <c r="BI145" s="56"/>
      <c r="BJ145" s="56"/>
      <c r="BK145" s="56"/>
      <c r="BL145" s="56"/>
      <c r="BM145" s="56"/>
      <c r="BN145" s="56"/>
      <c r="BO145" s="56"/>
      <c r="BP145" s="56"/>
      <c r="BQ145" s="56"/>
      <c r="BR145" s="56"/>
      <c r="BS145" s="56"/>
      <c r="BT145" s="56"/>
      <c r="BU145" s="56"/>
      <c r="BV145" s="56"/>
      <c r="BW145" s="56"/>
    </row>
    <row r="146" spans="3:75" ht="21" customHeight="1">
      <c r="C146" s="265"/>
      <c r="D146" s="425"/>
      <c r="E146" s="436"/>
      <c r="F146" s="287" t="s">
        <v>2468</v>
      </c>
      <c r="G146" s="249"/>
      <c r="H146" s="220" t="s">
        <v>60</v>
      </c>
      <c r="I146" s="220" t="s">
        <v>64</v>
      </c>
      <c r="J146" s="220" t="s">
        <v>0</v>
      </c>
      <c r="K146" s="220" t="s">
        <v>65</v>
      </c>
      <c r="L146" s="220" t="s">
        <v>0</v>
      </c>
      <c r="M146" s="220" t="s">
        <v>242</v>
      </c>
      <c r="N146" s="47" t="s">
        <v>67</v>
      </c>
      <c r="O146" s="47" t="s">
        <v>0</v>
      </c>
      <c r="P146" s="47" t="s">
        <v>378</v>
      </c>
      <c r="Q146" s="47"/>
      <c r="R146" s="47"/>
      <c r="S146" s="47"/>
      <c r="T146" s="47"/>
      <c r="U146" s="107"/>
      <c r="V146" s="72"/>
      <c r="W146" s="73"/>
      <c r="X146" s="74"/>
      <c r="Y146" s="297"/>
      <c r="Z146" s="300"/>
      <c r="BI146" s="56"/>
      <c r="BJ146" s="56"/>
      <c r="BK146" s="56"/>
      <c r="BL146" s="56"/>
      <c r="BM146" s="56"/>
      <c r="BN146" s="56"/>
      <c r="BO146" s="56"/>
      <c r="BP146" s="56"/>
      <c r="BQ146" s="56"/>
      <c r="BR146" s="56"/>
      <c r="BS146" s="56"/>
      <c r="BT146" s="56"/>
      <c r="BU146" s="56"/>
      <c r="BV146" s="56"/>
      <c r="BW146" s="56"/>
    </row>
    <row r="147" spans="3:75" ht="21" customHeight="1">
      <c r="C147" s="265"/>
      <c r="D147" s="425"/>
      <c r="E147" s="436"/>
      <c r="F147" s="287" t="s">
        <v>2469</v>
      </c>
      <c r="G147" s="249"/>
      <c r="H147" s="220" t="s">
        <v>60</v>
      </c>
      <c r="I147" s="220" t="s">
        <v>64</v>
      </c>
      <c r="J147" s="220" t="s">
        <v>0</v>
      </c>
      <c r="K147" s="220" t="s">
        <v>65</v>
      </c>
      <c r="L147" s="220" t="s">
        <v>0</v>
      </c>
      <c r="M147" s="220" t="s">
        <v>243</v>
      </c>
      <c r="N147" s="47" t="s">
        <v>67</v>
      </c>
      <c r="O147" s="47" t="s">
        <v>0</v>
      </c>
      <c r="P147" s="47" t="s">
        <v>378</v>
      </c>
      <c r="Q147" s="47"/>
      <c r="R147" s="47"/>
      <c r="S147" s="47"/>
      <c r="T147" s="47"/>
      <c r="U147" s="107"/>
      <c r="V147" s="72"/>
      <c r="W147" s="73"/>
      <c r="X147" s="74"/>
      <c r="Y147" s="297"/>
      <c r="Z147" s="300"/>
      <c r="BI147" s="56"/>
      <c r="BJ147" s="56"/>
      <c r="BK147" s="56"/>
      <c r="BL147" s="56"/>
      <c r="BM147" s="56"/>
      <c r="BN147" s="56"/>
      <c r="BO147" s="56"/>
      <c r="BP147" s="56"/>
      <c r="BQ147" s="56"/>
      <c r="BR147" s="56"/>
      <c r="BS147" s="56"/>
      <c r="BT147" s="56"/>
      <c r="BU147" s="56"/>
      <c r="BV147" s="56"/>
      <c r="BW147" s="56"/>
    </row>
    <row r="148" spans="3:75" ht="21" customHeight="1">
      <c r="C148" s="265"/>
      <c r="D148" s="425"/>
      <c r="E148" s="436"/>
      <c r="F148" s="287" t="s">
        <v>2470</v>
      </c>
      <c r="G148" s="249"/>
      <c r="H148" s="220" t="s">
        <v>60</v>
      </c>
      <c r="I148" s="220" t="s">
        <v>64</v>
      </c>
      <c r="J148" s="220" t="s">
        <v>0</v>
      </c>
      <c r="K148" s="220" t="s">
        <v>65</v>
      </c>
      <c r="L148" s="220" t="s">
        <v>0</v>
      </c>
      <c r="M148" s="220" t="s">
        <v>244</v>
      </c>
      <c r="N148" s="47" t="s">
        <v>67</v>
      </c>
      <c r="O148" s="47" t="s">
        <v>0</v>
      </c>
      <c r="P148" s="47" t="s">
        <v>378</v>
      </c>
      <c r="Q148" s="47"/>
      <c r="R148" s="47"/>
      <c r="S148" s="47"/>
      <c r="T148" s="47"/>
      <c r="U148" s="107"/>
      <c r="V148" s="72"/>
      <c r="W148" s="73"/>
      <c r="X148" s="74"/>
      <c r="Y148" s="297"/>
      <c r="Z148" s="300"/>
      <c r="BI148" s="56"/>
      <c r="BJ148" s="56"/>
      <c r="BK148" s="56"/>
      <c r="BL148" s="56"/>
      <c r="BM148" s="56"/>
      <c r="BN148" s="56"/>
      <c r="BO148" s="56"/>
      <c r="BP148" s="56"/>
      <c r="BQ148" s="56"/>
      <c r="BR148" s="56"/>
      <c r="BS148" s="56"/>
      <c r="BT148" s="56"/>
      <c r="BU148" s="56"/>
      <c r="BV148" s="56"/>
      <c r="BW148" s="56"/>
    </row>
    <row r="149" spans="3:75" ht="21" customHeight="1">
      <c r="C149" s="265"/>
      <c r="D149" s="425"/>
      <c r="E149" s="436"/>
      <c r="F149" s="287" t="s">
        <v>2471</v>
      </c>
      <c r="G149" s="249"/>
      <c r="H149" s="220" t="s">
        <v>60</v>
      </c>
      <c r="I149" s="220" t="s">
        <v>64</v>
      </c>
      <c r="J149" s="220" t="s">
        <v>0</v>
      </c>
      <c r="K149" s="220" t="s">
        <v>65</v>
      </c>
      <c r="L149" s="220" t="s">
        <v>0</v>
      </c>
      <c r="M149" s="220" t="s">
        <v>245</v>
      </c>
      <c r="N149" s="47" t="s">
        <v>67</v>
      </c>
      <c r="O149" s="47" t="s">
        <v>0</v>
      </c>
      <c r="P149" s="47" t="s">
        <v>378</v>
      </c>
      <c r="Q149" s="47"/>
      <c r="R149" s="47"/>
      <c r="S149" s="47"/>
      <c r="T149" s="47"/>
      <c r="U149" s="107"/>
      <c r="V149" s="72"/>
      <c r="W149" s="73"/>
      <c r="X149" s="74"/>
      <c r="Y149" s="297"/>
      <c r="Z149" s="300"/>
      <c r="BI149" s="56"/>
      <c r="BJ149" s="56"/>
      <c r="BK149" s="56"/>
      <c r="BL149" s="56"/>
      <c r="BM149" s="56"/>
      <c r="BN149" s="56"/>
      <c r="BO149" s="56"/>
      <c r="BP149" s="56"/>
      <c r="BQ149" s="56"/>
      <c r="BR149" s="56"/>
      <c r="BS149" s="56"/>
      <c r="BT149" s="56"/>
      <c r="BU149" s="56"/>
      <c r="BV149" s="56"/>
      <c r="BW149" s="56"/>
    </row>
    <row r="150" spans="3:75" ht="21" customHeight="1">
      <c r="C150" s="265"/>
      <c r="D150" s="425"/>
      <c r="E150" s="436"/>
      <c r="F150" s="287" t="s">
        <v>2472</v>
      </c>
      <c r="G150" s="249"/>
      <c r="H150" s="220" t="s">
        <v>60</v>
      </c>
      <c r="I150" s="220" t="s">
        <v>64</v>
      </c>
      <c r="J150" s="220" t="s">
        <v>0</v>
      </c>
      <c r="K150" s="220" t="s">
        <v>65</v>
      </c>
      <c r="L150" s="220" t="s">
        <v>0</v>
      </c>
      <c r="M150" s="220" t="s">
        <v>246</v>
      </c>
      <c r="N150" s="47" t="s">
        <v>67</v>
      </c>
      <c r="O150" s="47" t="s">
        <v>0</v>
      </c>
      <c r="P150" s="47" t="s">
        <v>378</v>
      </c>
      <c r="Q150" s="47"/>
      <c r="R150" s="47"/>
      <c r="S150" s="47"/>
      <c r="T150" s="47"/>
      <c r="U150" s="107"/>
      <c r="V150" s="72"/>
      <c r="W150" s="73"/>
      <c r="X150" s="74"/>
      <c r="Y150" s="297"/>
      <c r="Z150" s="300"/>
      <c r="BI150" s="56"/>
      <c r="BJ150" s="56"/>
      <c r="BK150" s="56"/>
      <c r="BL150" s="56"/>
      <c r="BM150" s="56"/>
      <c r="BN150" s="56"/>
      <c r="BO150" s="56"/>
      <c r="BP150" s="56"/>
      <c r="BQ150" s="56"/>
      <c r="BR150" s="56"/>
      <c r="BS150" s="56"/>
      <c r="BT150" s="56"/>
      <c r="BU150" s="56"/>
      <c r="BV150" s="56"/>
      <c r="BW150" s="56"/>
    </row>
    <row r="151" spans="3:75" ht="21" customHeight="1">
      <c r="C151" s="265"/>
      <c r="D151" s="425"/>
      <c r="E151" s="436"/>
      <c r="F151" s="287" t="s">
        <v>2473</v>
      </c>
      <c r="G151" s="249"/>
      <c r="H151" s="220" t="s">
        <v>60</v>
      </c>
      <c r="I151" s="220" t="s">
        <v>64</v>
      </c>
      <c r="J151" s="220" t="s">
        <v>0</v>
      </c>
      <c r="K151" s="220" t="s">
        <v>65</v>
      </c>
      <c r="L151" s="220" t="s">
        <v>0</v>
      </c>
      <c r="M151" s="220" t="s">
        <v>247</v>
      </c>
      <c r="N151" s="47" t="s">
        <v>67</v>
      </c>
      <c r="O151" s="47" t="s">
        <v>0</v>
      </c>
      <c r="P151" s="47" t="s">
        <v>378</v>
      </c>
      <c r="Q151" s="47"/>
      <c r="R151" s="47"/>
      <c r="S151" s="47"/>
      <c r="T151" s="47"/>
      <c r="U151" s="107"/>
      <c r="V151" s="72"/>
      <c r="W151" s="73"/>
      <c r="X151" s="74"/>
      <c r="Y151" s="297"/>
      <c r="Z151" s="300"/>
      <c r="BI151" s="56"/>
      <c r="BJ151" s="56"/>
      <c r="BK151" s="56"/>
      <c r="BL151" s="56"/>
      <c r="BM151" s="56"/>
      <c r="BN151" s="56"/>
      <c r="BO151" s="56"/>
      <c r="BP151" s="56"/>
      <c r="BQ151" s="56"/>
      <c r="BR151" s="56"/>
      <c r="BS151" s="56"/>
      <c r="BT151" s="56"/>
      <c r="BU151" s="56"/>
      <c r="BV151" s="56"/>
      <c r="BW151" s="56"/>
    </row>
    <row r="152" spans="3:75" ht="21" customHeight="1">
      <c r="C152" s="265"/>
      <c r="D152" s="425"/>
      <c r="E152" s="436"/>
      <c r="F152" s="287" t="s">
        <v>2474</v>
      </c>
      <c r="G152" s="249"/>
      <c r="H152" s="220" t="s">
        <v>60</v>
      </c>
      <c r="I152" s="220" t="s">
        <v>64</v>
      </c>
      <c r="J152" s="220" t="s">
        <v>0</v>
      </c>
      <c r="K152" s="220" t="s">
        <v>65</v>
      </c>
      <c r="L152" s="220" t="s">
        <v>0</v>
      </c>
      <c r="M152" s="220" t="s">
        <v>248</v>
      </c>
      <c r="N152" s="47" t="s">
        <v>67</v>
      </c>
      <c r="O152" s="47" t="s">
        <v>0</v>
      </c>
      <c r="P152" s="47" t="s">
        <v>378</v>
      </c>
      <c r="Q152" s="47"/>
      <c r="R152" s="47"/>
      <c r="S152" s="47"/>
      <c r="T152" s="47"/>
      <c r="U152" s="107"/>
      <c r="V152" s="72"/>
      <c r="W152" s="73"/>
      <c r="X152" s="74"/>
      <c r="Y152" s="297"/>
      <c r="Z152" s="300"/>
      <c r="BI152" s="56"/>
      <c r="BJ152" s="56"/>
      <c r="BK152" s="56"/>
      <c r="BL152" s="56"/>
      <c r="BM152" s="56"/>
      <c r="BN152" s="56"/>
      <c r="BO152" s="56"/>
      <c r="BP152" s="56"/>
      <c r="BQ152" s="56"/>
      <c r="BR152" s="56"/>
      <c r="BS152" s="56"/>
      <c r="BT152" s="56"/>
      <c r="BU152" s="56"/>
      <c r="BV152" s="56"/>
      <c r="BW152" s="56"/>
    </row>
    <row r="153" spans="3:75" ht="21" customHeight="1">
      <c r="C153" s="265"/>
      <c r="D153" s="425"/>
      <c r="E153" s="436"/>
      <c r="F153" s="287" t="s">
        <v>2475</v>
      </c>
      <c r="G153" s="249"/>
      <c r="H153" s="220" t="s">
        <v>60</v>
      </c>
      <c r="I153" s="220" t="s">
        <v>64</v>
      </c>
      <c r="J153" s="220" t="s">
        <v>0</v>
      </c>
      <c r="K153" s="220" t="s">
        <v>65</v>
      </c>
      <c r="L153" s="220" t="s">
        <v>0</v>
      </c>
      <c r="M153" s="220" t="s">
        <v>249</v>
      </c>
      <c r="N153" s="47" t="s">
        <v>67</v>
      </c>
      <c r="O153" s="47" t="s">
        <v>0</v>
      </c>
      <c r="P153" s="47" t="s">
        <v>378</v>
      </c>
      <c r="Q153" s="47"/>
      <c r="R153" s="47"/>
      <c r="S153" s="47"/>
      <c r="T153" s="47"/>
      <c r="U153" s="107"/>
      <c r="V153" s="72"/>
      <c r="W153" s="73"/>
      <c r="X153" s="74"/>
      <c r="Y153" s="297"/>
      <c r="Z153" s="300"/>
      <c r="BI153" s="56"/>
      <c r="BJ153" s="56"/>
      <c r="BK153" s="56"/>
      <c r="BL153" s="56"/>
      <c r="BM153" s="56"/>
      <c r="BN153" s="56"/>
      <c r="BO153" s="56"/>
      <c r="BP153" s="56"/>
      <c r="BQ153" s="56"/>
      <c r="BR153" s="56"/>
      <c r="BS153" s="56"/>
      <c r="BT153" s="56"/>
      <c r="BU153" s="56"/>
      <c r="BV153" s="56"/>
      <c r="BW153" s="56"/>
    </row>
    <row r="154" spans="3:75" ht="21" customHeight="1">
      <c r="C154" s="265"/>
      <c r="D154" s="425"/>
      <c r="E154" s="436"/>
      <c r="F154" s="287" t="s">
        <v>2476</v>
      </c>
      <c r="G154" s="249"/>
      <c r="H154" s="220" t="s">
        <v>60</v>
      </c>
      <c r="I154" s="220" t="s">
        <v>64</v>
      </c>
      <c r="J154" s="220" t="s">
        <v>0</v>
      </c>
      <c r="K154" s="220" t="s">
        <v>65</v>
      </c>
      <c r="L154" s="220" t="s">
        <v>0</v>
      </c>
      <c r="M154" s="220" t="s">
        <v>250</v>
      </c>
      <c r="N154" s="47" t="s">
        <v>67</v>
      </c>
      <c r="O154" s="47" t="s">
        <v>0</v>
      </c>
      <c r="P154" s="47" t="s">
        <v>378</v>
      </c>
      <c r="Q154" s="47"/>
      <c r="R154" s="47"/>
      <c r="S154" s="47"/>
      <c r="T154" s="47"/>
      <c r="U154" s="107"/>
      <c r="V154" s="72"/>
      <c r="W154" s="73"/>
      <c r="X154" s="74"/>
      <c r="Y154" s="297"/>
      <c r="Z154" s="300"/>
      <c r="BI154" s="56"/>
      <c r="BJ154" s="56"/>
      <c r="BK154" s="56"/>
      <c r="BL154" s="56"/>
      <c r="BM154" s="56"/>
      <c r="BN154" s="56"/>
      <c r="BO154" s="56"/>
      <c r="BP154" s="56"/>
      <c r="BQ154" s="56"/>
      <c r="BR154" s="56"/>
      <c r="BS154" s="56"/>
      <c r="BT154" s="56"/>
      <c r="BU154" s="56"/>
      <c r="BV154" s="56"/>
      <c r="BW154" s="56"/>
    </row>
    <row r="155" spans="3:75" ht="21" customHeight="1">
      <c r="C155" s="265"/>
      <c r="D155" s="425"/>
      <c r="E155" s="436"/>
      <c r="F155" s="287" t="s">
        <v>2477</v>
      </c>
      <c r="G155" s="249"/>
      <c r="H155" s="220" t="s">
        <v>60</v>
      </c>
      <c r="I155" s="220" t="s">
        <v>64</v>
      </c>
      <c r="J155" s="220" t="s">
        <v>0</v>
      </c>
      <c r="K155" s="220" t="s">
        <v>65</v>
      </c>
      <c r="L155" s="220" t="s">
        <v>0</v>
      </c>
      <c r="M155" s="220" t="s">
        <v>236</v>
      </c>
      <c r="N155" s="47" t="s">
        <v>67</v>
      </c>
      <c r="O155" s="47" t="s">
        <v>0</v>
      </c>
      <c r="P155" s="47" t="s">
        <v>378</v>
      </c>
      <c r="Q155" s="47"/>
      <c r="R155" s="47"/>
      <c r="S155" s="47"/>
      <c r="T155" s="47"/>
      <c r="U155" s="107"/>
      <c r="V155" s="72"/>
      <c r="W155" s="73"/>
      <c r="X155" s="74"/>
      <c r="Y155" s="297"/>
      <c r="Z155" s="300"/>
      <c r="BI155" s="56"/>
      <c r="BJ155" s="56"/>
      <c r="BK155" s="56"/>
      <c r="BL155" s="56"/>
      <c r="BM155" s="56"/>
      <c r="BN155" s="56"/>
      <c r="BO155" s="56"/>
      <c r="BP155" s="56"/>
      <c r="BQ155" s="56"/>
      <c r="BR155" s="56"/>
      <c r="BS155" s="56"/>
      <c r="BT155" s="56"/>
      <c r="BU155" s="56"/>
      <c r="BV155" s="56"/>
      <c r="BW155" s="56"/>
    </row>
    <row r="156" spans="3:75" ht="21" customHeight="1">
      <c r="C156" s="265"/>
      <c r="D156" s="425"/>
      <c r="E156" s="436"/>
      <c r="F156" s="287" t="s">
        <v>2478</v>
      </c>
      <c r="G156" s="249"/>
      <c r="H156" s="220" t="s">
        <v>60</v>
      </c>
      <c r="I156" s="220" t="s">
        <v>64</v>
      </c>
      <c r="J156" s="220" t="s">
        <v>0</v>
      </c>
      <c r="K156" s="220" t="s">
        <v>65</v>
      </c>
      <c r="L156" s="220" t="s">
        <v>0</v>
      </c>
      <c r="M156" s="220" t="s">
        <v>251</v>
      </c>
      <c r="N156" s="47" t="s">
        <v>67</v>
      </c>
      <c r="O156" s="47" t="s">
        <v>0</v>
      </c>
      <c r="P156" s="47" t="s">
        <v>378</v>
      </c>
      <c r="Q156" s="47"/>
      <c r="R156" s="47"/>
      <c r="S156" s="47"/>
      <c r="T156" s="47"/>
      <c r="U156" s="107"/>
      <c r="V156" s="72"/>
      <c r="W156" s="73"/>
      <c r="X156" s="74"/>
      <c r="Y156" s="297"/>
      <c r="Z156" s="300"/>
      <c r="BI156" s="56"/>
      <c r="BJ156" s="56"/>
      <c r="BK156" s="56"/>
      <c r="BL156" s="56"/>
      <c r="BM156" s="56"/>
      <c r="BN156" s="56"/>
      <c r="BO156" s="56"/>
      <c r="BP156" s="56"/>
      <c r="BQ156" s="56"/>
      <c r="BR156" s="56"/>
      <c r="BS156" s="56"/>
      <c r="BT156" s="56"/>
      <c r="BU156" s="56"/>
      <c r="BV156" s="56"/>
      <c r="BW156" s="56"/>
    </row>
    <row r="157" spans="3:75" ht="21" customHeight="1">
      <c r="C157" s="265"/>
      <c r="D157" s="425"/>
      <c r="E157" s="436"/>
      <c r="F157" s="287" t="s">
        <v>2479</v>
      </c>
      <c r="G157" s="249"/>
      <c r="H157" s="220" t="s">
        <v>60</v>
      </c>
      <c r="I157" s="220" t="s">
        <v>64</v>
      </c>
      <c r="J157" s="220" t="s">
        <v>0</v>
      </c>
      <c r="K157" s="220" t="s">
        <v>65</v>
      </c>
      <c r="L157" s="220" t="s">
        <v>0</v>
      </c>
      <c r="M157" s="220" t="s">
        <v>252</v>
      </c>
      <c r="N157" s="47" t="s">
        <v>67</v>
      </c>
      <c r="O157" s="47" t="s">
        <v>0</v>
      </c>
      <c r="P157" s="47" t="s">
        <v>378</v>
      </c>
      <c r="Q157" s="47"/>
      <c r="R157" s="47"/>
      <c r="S157" s="47"/>
      <c r="T157" s="47"/>
      <c r="U157" s="107"/>
      <c r="V157" s="72"/>
      <c r="W157" s="73"/>
      <c r="X157" s="74"/>
      <c r="Y157" s="297"/>
      <c r="Z157" s="297"/>
      <c r="AA157" s="298"/>
      <c r="AB157" s="298"/>
      <c r="AC157" s="298"/>
      <c r="AD157" s="298"/>
      <c r="AE157" s="298"/>
      <c r="AF157" s="298"/>
      <c r="AG157" s="298"/>
      <c r="AH157" s="298"/>
      <c r="AI157" s="298"/>
      <c r="AJ157" s="298"/>
      <c r="AK157" s="298"/>
      <c r="AL157" s="298"/>
      <c r="AM157" s="298"/>
      <c r="AN157" s="298"/>
      <c r="AO157" s="298"/>
      <c r="AP157" s="298"/>
      <c r="AQ157" s="298"/>
      <c r="AR157" s="298"/>
      <c r="AS157" s="298"/>
      <c r="BI157" s="56"/>
      <c r="BJ157" s="56"/>
      <c r="BK157" s="56"/>
      <c r="BL157" s="56"/>
      <c r="BM157" s="56"/>
      <c r="BN157" s="56"/>
      <c r="BO157" s="56"/>
      <c r="BP157" s="56"/>
      <c r="BQ157" s="56"/>
      <c r="BR157" s="56"/>
      <c r="BS157" s="56"/>
      <c r="BT157" s="56"/>
      <c r="BU157" s="56"/>
      <c r="BV157" s="56"/>
      <c r="BW157" s="56"/>
    </row>
    <row r="158" spans="3:75" ht="21" customHeight="1">
      <c r="C158" s="265"/>
      <c r="D158" s="425"/>
      <c r="E158" s="436"/>
      <c r="F158" s="287" t="s">
        <v>2480</v>
      </c>
      <c r="G158" s="249"/>
      <c r="H158" s="220" t="s">
        <v>60</v>
      </c>
      <c r="I158" s="220" t="s">
        <v>64</v>
      </c>
      <c r="J158" s="220" t="s">
        <v>0</v>
      </c>
      <c r="K158" s="220" t="s">
        <v>65</v>
      </c>
      <c r="L158" s="220" t="s">
        <v>0</v>
      </c>
      <c r="M158" s="220" t="s">
        <v>253</v>
      </c>
      <c r="N158" s="47" t="s">
        <v>67</v>
      </c>
      <c r="O158" s="47" t="s">
        <v>0</v>
      </c>
      <c r="P158" s="47" t="s">
        <v>378</v>
      </c>
      <c r="Q158" s="47"/>
      <c r="R158" s="47"/>
      <c r="S158" s="47"/>
      <c r="T158" s="47"/>
      <c r="U158" s="107"/>
      <c r="V158" s="72"/>
      <c r="W158" s="73"/>
      <c r="X158" s="74"/>
      <c r="Y158" s="297"/>
      <c r="Z158" s="297"/>
      <c r="AA158" s="298"/>
      <c r="AB158" s="298"/>
      <c r="AC158" s="298"/>
      <c r="AD158" s="298"/>
      <c r="AE158" s="298"/>
      <c r="AF158" s="298"/>
      <c r="AG158" s="298"/>
      <c r="AH158" s="298"/>
      <c r="AI158" s="298"/>
      <c r="AJ158" s="298"/>
      <c r="AK158" s="298"/>
      <c r="AL158" s="298"/>
      <c r="AM158" s="298"/>
      <c r="AN158" s="298"/>
      <c r="AO158" s="298"/>
      <c r="AP158" s="298"/>
      <c r="AQ158" s="298"/>
      <c r="AR158" s="298"/>
      <c r="AS158" s="298"/>
      <c r="BI158" s="56"/>
      <c r="BJ158" s="56"/>
      <c r="BK158" s="56"/>
      <c r="BL158" s="56"/>
      <c r="BM158" s="56"/>
      <c r="BN158" s="56"/>
      <c r="BO158" s="56"/>
      <c r="BP158" s="56"/>
      <c r="BQ158" s="56"/>
      <c r="BR158" s="56"/>
      <c r="BS158" s="56"/>
      <c r="BT158" s="56"/>
      <c r="BU158" s="56"/>
      <c r="BV158" s="56"/>
      <c r="BW158" s="56"/>
    </row>
    <row r="159" spans="3:75" ht="21" customHeight="1">
      <c r="C159" s="265"/>
      <c r="D159" s="425"/>
      <c r="E159" s="436"/>
      <c r="F159" s="287" t="s">
        <v>2481</v>
      </c>
      <c r="G159" s="249"/>
      <c r="H159" s="220" t="s">
        <v>60</v>
      </c>
      <c r="I159" s="220" t="s">
        <v>64</v>
      </c>
      <c r="J159" s="220" t="s">
        <v>0</v>
      </c>
      <c r="K159" s="220" t="s">
        <v>65</v>
      </c>
      <c r="L159" s="220" t="s">
        <v>0</v>
      </c>
      <c r="M159" s="220" t="s">
        <v>254</v>
      </c>
      <c r="N159" s="47" t="s">
        <v>67</v>
      </c>
      <c r="O159" s="47" t="s">
        <v>0</v>
      </c>
      <c r="P159" s="47" t="s">
        <v>378</v>
      </c>
      <c r="Q159" s="47"/>
      <c r="R159" s="47"/>
      <c r="S159" s="47"/>
      <c r="T159" s="47"/>
      <c r="U159" s="107"/>
      <c r="V159" s="72"/>
      <c r="W159" s="73"/>
      <c r="X159" s="74"/>
      <c r="Y159" s="297"/>
      <c r="Z159" s="297"/>
      <c r="AA159" s="298"/>
      <c r="AB159" s="298"/>
      <c r="AC159" s="298"/>
      <c r="AD159" s="298"/>
      <c r="AE159" s="298"/>
      <c r="AF159" s="298"/>
      <c r="AG159" s="298"/>
      <c r="AH159" s="298"/>
      <c r="AI159" s="298"/>
      <c r="AJ159" s="298"/>
      <c r="AK159" s="298"/>
      <c r="AL159" s="298"/>
      <c r="AM159" s="298"/>
      <c r="AN159" s="298"/>
      <c r="AO159" s="298"/>
      <c r="AP159" s="298"/>
      <c r="AQ159" s="298"/>
      <c r="AR159" s="298"/>
      <c r="AS159" s="298"/>
      <c r="BI159" s="56"/>
      <c r="BJ159" s="56"/>
      <c r="BK159" s="56"/>
      <c r="BL159" s="56"/>
      <c r="BM159" s="56"/>
      <c r="BN159" s="56"/>
      <c r="BO159" s="56"/>
      <c r="BP159" s="56"/>
      <c r="BQ159" s="56"/>
      <c r="BR159" s="56"/>
      <c r="BS159" s="56"/>
      <c r="BT159" s="56"/>
      <c r="BU159" s="56"/>
      <c r="BV159" s="56"/>
      <c r="BW159" s="56"/>
    </row>
    <row r="160" spans="3:75" ht="21" customHeight="1">
      <c r="C160" s="265"/>
      <c r="D160" s="425"/>
      <c r="E160" s="436"/>
      <c r="F160" s="287" t="s">
        <v>2482</v>
      </c>
      <c r="G160" s="249"/>
      <c r="H160" s="220" t="s">
        <v>60</v>
      </c>
      <c r="I160" s="220" t="s">
        <v>64</v>
      </c>
      <c r="J160" s="220" t="s">
        <v>0</v>
      </c>
      <c r="K160" s="220" t="s">
        <v>65</v>
      </c>
      <c r="L160" s="220" t="s">
        <v>0</v>
      </c>
      <c r="M160" s="220" t="s">
        <v>255</v>
      </c>
      <c r="N160" s="47" t="s">
        <v>67</v>
      </c>
      <c r="O160" s="47" t="s">
        <v>0</v>
      </c>
      <c r="P160" s="47" t="s">
        <v>378</v>
      </c>
      <c r="Q160" s="47"/>
      <c r="R160" s="47"/>
      <c r="S160" s="47"/>
      <c r="T160" s="47"/>
      <c r="U160" s="107"/>
      <c r="V160" s="72"/>
      <c r="W160" s="73"/>
      <c r="X160" s="74"/>
      <c r="Y160" s="297"/>
      <c r="Z160" s="297"/>
      <c r="AA160" s="298"/>
      <c r="AB160" s="298"/>
      <c r="AC160" s="298"/>
      <c r="AD160" s="298"/>
      <c r="AE160" s="298"/>
      <c r="AF160" s="298"/>
      <c r="AG160" s="298"/>
      <c r="AH160" s="298"/>
      <c r="AI160" s="298"/>
      <c r="AJ160" s="298"/>
      <c r="AK160" s="298"/>
      <c r="AL160" s="298"/>
      <c r="AM160" s="298"/>
      <c r="AN160" s="298"/>
      <c r="AO160" s="298"/>
      <c r="AP160" s="298"/>
      <c r="AQ160" s="298"/>
      <c r="AR160" s="298"/>
      <c r="AS160" s="298"/>
      <c r="BI160" s="56"/>
      <c r="BJ160" s="56"/>
      <c r="BK160" s="56"/>
      <c r="BL160" s="56"/>
      <c r="BM160" s="56"/>
      <c r="BN160" s="56"/>
      <c r="BO160" s="56"/>
      <c r="BP160" s="56"/>
      <c r="BQ160" s="56"/>
      <c r="BR160" s="56"/>
      <c r="BS160" s="56"/>
      <c r="BT160" s="56"/>
      <c r="BU160" s="56"/>
      <c r="BV160" s="56"/>
      <c r="BW160" s="56"/>
    </row>
    <row r="161" spans="3:75" ht="21" customHeight="1">
      <c r="C161" s="265"/>
      <c r="D161" s="425"/>
      <c r="E161" s="436"/>
      <c r="F161" s="287" t="s">
        <v>2483</v>
      </c>
      <c r="G161" s="249"/>
      <c r="H161" s="220" t="s">
        <v>60</v>
      </c>
      <c r="I161" s="220" t="s">
        <v>64</v>
      </c>
      <c r="J161" s="220" t="s">
        <v>0</v>
      </c>
      <c r="K161" s="220" t="s">
        <v>65</v>
      </c>
      <c r="L161" s="220" t="s">
        <v>0</v>
      </c>
      <c r="M161" s="220" t="s">
        <v>256</v>
      </c>
      <c r="N161" s="47" t="s">
        <v>67</v>
      </c>
      <c r="O161" s="47" t="s">
        <v>0</v>
      </c>
      <c r="P161" s="47" t="s">
        <v>378</v>
      </c>
      <c r="Q161" s="47"/>
      <c r="R161" s="47"/>
      <c r="S161" s="47"/>
      <c r="T161" s="47"/>
      <c r="U161" s="107"/>
      <c r="V161" s="72"/>
      <c r="W161" s="73"/>
      <c r="X161" s="74"/>
      <c r="Y161" s="297"/>
      <c r="Z161" s="297"/>
      <c r="AA161" s="298"/>
      <c r="AB161" s="298"/>
      <c r="AC161" s="298"/>
      <c r="AD161" s="298"/>
      <c r="AE161" s="298"/>
      <c r="AF161" s="298"/>
      <c r="AG161" s="298"/>
      <c r="AH161" s="298"/>
      <c r="AI161" s="298"/>
      <c r="AJ161" s="298"/>
      <c r="AK161" s="298"/>
      <c r="AL161" s="298"/>
      <c r="AM161" s="298"/>
      <c r="AN161" s="298"/>
      <c r="AO161" s="298"/>
      <c r="AP161" s="298"/>
      <c r="AQ161" s="298"/>
      <c r="AR161" s="298"/>
      <c r="AS161" s="298"/>
      <c r="BI161" s="56"/>
      <c r="BJ161" s="56"/>
      <c r="BK161" s="56"/>
      <c r="BL161" s="56"/>
      <c r="BM161" s="56"/>
      <c r="BN161" s="56"/>
      <c r="BO161" s="56"/>
      <c r="BP161" s="56"/>
      <c r="BQ161" s="56"/>
      <c r="BR161" s="56"/>
      <c r="BS161" s="56"/>
      <c r="BT161" s="56"/>
      <c r="BU161" s="56"/>
      <c r="BV161" s="56"/>
      <c r="BW161" s="56"/>
    </row>
    <row r="162" spans="3:75" ht="21" customHeight="1">
      <c r="C162" s="265"/>
      <c r="D162" s="425"/>
      <c r="E162" s="436"/>
      <c r="F162" s="287" t="s">
        <v>2484</v>
      </c>
      <c r="G162" s="249"/>
      <c r="H162" s="220" t="s">
        <v>60</v>
      </c>
      <c r="I162" s="220" t="s">
        <v>64</v>
      </c>
      <c r="J162" s="220" t="s">
        <v>0</v>
      </c>
      <c r="K162" s="220" t="s">
        <v>65</v>
      </c>
      <c r="L162" s="220" t="s">
        <v>0</v>
      </c>
      <c r="M162" s="220" t="s">
        <v>257</v>
      </c>
      <c r="N162" s="47" t="s">
        <v>67</v>
      </c>
      <c r="O162" s="47" t="s">
        <v>0</v>
      </c>
      <c r="P162" s="47" t="s">
        <v>378</v>
      </c>
      <c r="Q162" s="47"/>
      <c r="R162" s="47"/>
      <c r="S162" s="47"/>
      <c r="T162" s="47"/>
      <c r="U162" s="107"/>
      <c r="V162" s="72"/>
      <c r="W162" s="73"/>
      <c r="X162" s="74"/>
      <c r="Y162" s="297"/>
      <c r="Z162" s="297"/>
      <c r="AA162" s="298"/>
      <c r="AB162" s="298"/>
      <c r="AC162" s="298"/>
      <c r="AD162" s="298"/>
      <c r="AE162" s="298"/>
      <c r="AF162" s="298"/>
      <c r="AG162" s="298"/>
      <c r="AH162" s="298"/>
      <c r="AI162" s="298"/>
      <c r="AJ162" s="298"/>
      <c r="AK162" s="298"/>
      <c r="AL162" s="298"/>
      <c r="AM162" s="298"/>
      <c r="AN162" s="298"/>
      <c r="AO162" s="298"/>
      <c r="AP162" s="298"/>
      <c r="AQ162" s="298"/>
      <c r="AR162" s="298"/>
      <c r="AS162" s="298"/>
      <c r="BI162" s="56"/>
      <c r="BJ162" s="56"/>
      <c r="BK162" s="56"/>
      <c r="BL162" s="56"/>
      <c r="BM162" s="56"/>
      <c r="BN162" s="56"/>
      <c r="BO162" s="56"/>
      <c r="BP162" s="56"/>
      <c r="BQ162" s="56"/>
      <c r="BR162" s="56"/>
      <c r="BS162" s="56"/>
      <c r="BT162" s="56"/>
      <c r="BU162" s="56"/>
      <c r="BV162" s="56"/>
      <c r="BW162" s="56"/>
    </row>
    <row r="163" spans="3:75" ht="21" customHeight="1">
      <c r="C163" s="265"/>
      <c r="D163" s="425"/>
      <c r="E163" s="436"/>
      <c r="F163" s="287" t="s">
        <v>2485</v>
      </c>
      <c r="G163" s="249"/>
      <c r="H163" s="220" t="s">
        <v>60</v>
      </c>
      <c r="I163" s="220" t="s">
        <v>64</v>
      </c>
      <c r="J163" s="220" t="s">
        <v>0</v>
      </c>
      <c r="K163" s="220" t="s">
        <v>65</v>
      </c>
      <c r="L163" s="220" t="s">
        <v>0</v>
      </c>
      <c r="M163" s="220" t="s">
        <v>258</v>
      </c>
      <c r="N163" s="47" t="s">
        <v>67</v>
      </c>
      <c r="O163" s="47" t="s">
        <v>0</v>
      </c>
      <c r="P163" s="47" t="s">
        <v>378</v>
      </c>
      <c r="Q163" s="47"/>
      <c r="R163" s="47"/>
      <c r="S163" s="47"/>
      <c r="T163" s="47"/>
      <c r="U163" s="107"/>
      <c r="V163" s="72"/>
      <c r="W163" s="73"/>
      <c r="X163" s="74"/>
      <c r="Y163" s="297"/>
      <c r="Z163" s="297"/>
      <c r="AA163" s="298"/>
      <c r="AB163" s="298"/>
      <c r="AC163" s="298"/>
      <c r="AD163" s="298"/>
      <c r="AE163" s="298"/>
      <c r="AF163" s="298"/>
      <c r="AG163" s="298"/>
      <c r="AH163" s="298"/>
      <c r="AI163" s="298"/>
      <c r="AJ163" s="298"/>
      <c r="AK163" s="298"/>
      <c r="AL163" s="298"/>
      <c r="AM163" s="298"/>
      <c r="AN163" s="298"/>
      <c r="AO163" s="298"/>
      <c r="AP163" s="298"/>
      <c r="AQ163" s="298"/>
      <c r="AR163" s="298"/>
      <c r="AS163" s="298"/>
      <c r="BI163" s="56"/>
      <c r="BJ163" s="56"/>
      <c r="BK163" s="56"/>
      <c r="BL163" s="56"/>
      <c r="BM163" s="56"/>
      <c r="BN163" s="56"/>
      <c r="BO163" s="56"/>
      <c r="BP163" s="56"/>
      <c r="BQ163" s="56"/>
      <c r="BR163" s="56"/>
      <c r="BS163" s="56"/>
      <c r="BT163" s="56"/>
      <c r="BU163" s="56"/>
      <c r="BV163" s="56"/>
      <c r="BW163" s="56"/>
    </row>
    <row r="164" spans="3:75" ht="21" customHeight="1">
      <c r="C164" s="265"/>
      <c r="D164" s="425"/>
      <c r="E164" s="436"/>
      <c r="F164" s="287" t="s">
        <v>2486</v>
      </c>
      <c r="G164" s="249"/>
      <c r="H164" s="220" t="s">
        <v>60</v>
      </c>
      <c r="I164" s="220" t="s">
        <v>64</v>
      </c>
      <c r="J164" s="220" t="s">
        <v>0</v>
      </c>
      <c r="K164" s="220" t="s">
        <v>65</v>
      </c>
      <c r="L164" s="220" t="s">
        <v>0</v>
      </c>
      <c r="M164" s="220" t="s">
        <v>259</v>
      </c>
      <c r="N164" s="47" t="s">
        <v>67</v>
      </c>
      <c r="O164" s="47" t="s">
        <v>0</v>
      </c>
      <c r="P164" s="47" t="s">
        <v>378</v>
      </c>
      <c r="Q164" s="47"/>
      <c r="R164" s="47"/>
      <c r="S164" s="47"/>
      <c r="T164" s="47"/>
      <c r="U164" s="107"/>
      <c r="V164" s="72"/>
      <c r="W164" s="73"/>
      <c r="X164" s="74"/>
      <c r="Y164" s="297"/>
      <c r="Z164" s="297"/>
      <c r="AA164" s="298"/>
      <c r="AB164" s="298"/>
      <c r="AC164" s="298"/>
      <c r="AD164" s="298"/>
      <c r="AE164" s="298"/>
      <c r="AF164" s="298"/>
      <c r="AG164" s="298"/>
      <c r="AH164" s="298"/>
      <c r="AI164" s="298"/>
      <c r="AJ164" s="298"/>
      <c r="AK164" s="298"/>
      <c r="AL164" s="298"/>
      <c r="AM164" s="298"/>
      <c r="AN164" s="298"/>
      <c r="AO164" s="298"/>
      <c r="AP164" s="298"/>
      <c r="AQ164" s="298"/>
      <c r="AR164" s="298"/>
      <c r="AS164" s="298"/>
      <c r="BI164" s="56"/>
      <c r="BJ164" s="56"/>
      <c r="BK164" s="56"/>
      <c r="BL164" s="56"/>
      <c r="BM164" s="56"/>
      <c r="BN164" s="56"/>
      <c r="BO164" s="56"/>
      <c r="BP164" s="56"/>
      <c r="BQ164" s="56"/>
      <c r="BR164" s="56"/>
      <c r="BS164" s="56"/>
      <c r="BT164" s="56"/>
      <c r="BU164" s="56"/>
      <c r="BV164" s="56"/>
      <c r="BW164" s="56"/>
    </row>
    <row r="165" spans="3:75" ht="21" customHeight="1">
      <c r="C165" s="265"/>
      <c r="D165" s="425"/>
      <c r="E165" s="436"/>
      <c r="F165" s="287" t="s">
        <v>2487</v>
      </c>
      <c r="G165" s="249"/>
      <c r="H165" s="220" t="s">
        <v>60</v>
      </c>
      <c r="I165" s="220" t="s">
        <v>64</v>
      </c>
      <c r="J165" s="220" t="s">
        <v>0</v>
      </c>
      <c r="K165" s="220" t="s">
        <v>65</v>
      </c>
      <c r="L165" s="220" t="s">
        <v>0</v>
      </c>
      <c r="M165" s="220" t="s">
        <v>260</v>
      </c>
      <c r="N165" s="47" t="s">
        <v>67</v>
      </c>
      <c r="O165" s="47" t="s">
        <v>0</v>
      </c>
      <c r="P165" s="47" t="s">
        <v>378</v>
      </c>
      <c r="Q165" s="47"/>
      <c r="R165" s="47"/>
      <c r="S165" s="47"/>
      <c r="T165" s="47"/>
      <c r="U165" s="107"/>
      <c r="V165" s="72"/>
      <c r="W165" s="73"/>
      <c r="X165" s="74"/>
      <c r="Y165" s="297"/>
      <c r="Z165" s="297"/>
      <c r="AA165" s="298"/>
      <c r="AB165" s="298"/>
      <c r="AC165" s="298"/>
      <c r="AD165" s="298"/>
      <c r="AE165" s="298"/>
      <c r="AF165" s="298"/>
      <c r="AG165" s="298"/>
      <c r="AH165" s="298"/>
      <c r="AI165" s="298"/>
      <c r="AJ165" s="298"/>
      <c r="AK165" s="298"/>
      <c r="AL165" s="298"/>
      <c r="AM165" s="298"/>
      <c r="AN165" s="298"/>
      <c r="AO165" s="298"/>
      <c r="AP165" s="298"/>
      <c r="AQ165" s="298"/>
      <c r="AR165" s="298"/>
      <c r="AS165" s="298"/>
      <c r="BI165" s="56"/>
      <c r="BJ165" s="56"/>
      <c r="BK165" s="56"/>
      <c r="BL165" s="56"/>
      <c r="BM165" s="56"/>
      <c r="BN165" s="56"/>
      <c r="BO165" s="56"/>
      <c r="BP165" s="56"/>
      <c r="BQ165" s="56"/>
      <c r="BR165" s="56"/>
      <c r="BS165" s="56"/>
      <c r="BT165" s="56"/>
      <c r="BU165" s="56"/>
      <c r="BV165" s="56"/>
      <c r="BW165" s="56"/>
    </row>
    <row r="166" spans="3:75" ht="21" customHeight="1">
      <c r="C166" s="265"/>
      <c r="D166" s="425"/>
      <c r="E166" s="436"/>
      <c r="F166" s="287" t="s">
        <v>2488</v>
      </c>
      <c r="G166" s="249"/>
      <c r="H166" s="220" t="s">
        <v>60</v>
      </c>
      <c r="I166" s="220" t="s">
        <v>64</v>
      </c>
      <c r="J166" s="220" t="s">
        <v>0</v>
      </c>
      <c r="K166" s="220" t="s">
        <v>65</v>
      </c>
      <c r="L166" s="220" t="s">
        <v>0</v>
      </c>
      <c r="M166" s="220" t="s">
        <v>261</v>
      </c>
      <c r="N166" s="47" t="s">
        <v>67</v>
      </c>
      <c r="O166" s="47" t="s">
        <v>0</v>
      </c>
      <c r="P166" s="47" t="s">
        <v>378</v>
      </c>
      <c r="Q166" s="47"/>
      <c r="R166" s="47"/>
      <c r="S166" s="47"/>
      <c r="T166" s="47"/>
      <c r="U166" s="107"/>
      <c r="V166" s="72"/>
      <c r="W166" s="73"/>
      <c r="X166" s="74"/>
      <c r="Y166" s="297"/>
      <c r="Z166" s="297"/>
      <c r="AA166" s="298"/>
      <c r="AB166" s="298"/>
      <c r="AC166" s="298"/>
      <c r="AD166" s="298"/>
      <c r="AE166" s="298"/>
      <c r="AF166" s="298"/>
      <c r="AG166" s="298"/>
      <c r="AH166" s="298"/>
      <c r="AI166" s="298"/>
      <c r="AJ166" s="298"/>
      <c r="AK166" s="298"/>
      <c r="AL166" s="298"/>
      <c r="AM166" s="298"/>
      <c r="AN166" s="298"/>
      <c r="AO166" s="298"/>
      <c r="AP166" s="298"/>
      <c r="AQ166" s="298"/>
      <c r="AR166" s="298"/>
      <c r="AS166" s="298"/>
      <c r="BI166" s="56"/>
      <c r="BJ166" s="56"/>
      <c r="BK166" s="56"/>
      <c r="BL166" s="56"/>
      <c r="BM166" s="56"/>
      <c r="BN166" s="56"/>
      <c r="BO166" s="56"/>
      <c r="BP166" s="56"/>
      <c r="BQ166" s="56"/>
      <c r="BR166" s="56"/>
      <c r="BS166" s="56"/>
      <c r="BT166" s="56"/>
      <c r="BU166" s="56"/>
      <c r="BV166" s="56"/>
      <c r="BW166" s="56"/>
    </row>
    <row r="167" spans="3:75" ht="21" customHeight="1">
      <c r="C167" s="265"/>
      <c r="D167" s="425"/>
      <c r="E167" s="436"/>
      <c r="F167" s="287" t="s">
        <v>2489</v>
      </c>
      <c r="G167" s="249"/>
      <c r="H167" s="220" t="s">
        <v>60</v>
      </c>
      <c r="I167" s="220" t="s">
        <v>64</v>
      </c>
      <c r="J167" s="220" t="s">
        <v>0</v>
      </c>
      <c r="K167" s="220" t="s">
        <v>65</v>
      </c>
      <c r="L167" s="220" t="s">
        <v>0</v>
      </c>
      <c r="M167" s="220" t="s">
        <v>262</v>
      </c>
      <c r="N167" s="47" t="s">
        <v>67</v>
      </c>
      <c r="O167" s="47" t="s">
        <v>0</v>
      </c>
      <c r="P167" s="47" t="s">
        <v>378</v>
      </c>
      <c r="Q167" s="47"/>
      <c r="R167" s="47"/>
      <c r="S167" s="47"/>
      <c r="T167" s="47"/>
      <c r="U167" s="107"/>
      <c r="V167" s="72"/>
      <c r="W167" s="73"/>
      <c r="X167" s="74"/>
      <c r="Y167" s="297"/>
      <c r="Z167" s="297"/>
      <c r="AA167" s="298"/>
      <c r="AB167" s="298"/>
      <c r="AC167" s="298"/>
      <c r="AD167" s="298"/>
      <c r="AE167" s="298"/>
      <c r="AF167" s="298"/>
      <c r="AG167" s="298"/>
      <c r="AH167" s="298"/>
      <c r="AI167" s="298"/>
      <c r="AJ167" s="298"/>
      <c r="AK167" s="298"/>
      <c r="AL167" s="298"/>
      <c r="AM167" s="298"/>
      <c r="AN167" s="298"/>
      <c r="AO167" s="298"/>
      <c r="AP167" s="298"/>
      <c r="AQ167" s="298"/>
      <c r="AR167" s="298"/>
      <c r="AS167" s="298"/>
      <c r="BI167" s="56"/>
      <c r="BJ167" s="56"/>
      <c r="BK167" s="56"/>
      <c r="BL167" s="56"/>
      <c r="BM167" s="56"/>
      <c r="BN167" s="56"/>
      <c r="BO167" s="56"/>
      <c r="BP167" s="56"/>
      <c r="BQ167" s="56"/>
      <c r="BR167" s="56"/>
      <c r="BS167" s="56"/>
      <c r="BT167" s="56"/>
      <c r="BU167" s="56"/>
      <c r="BV167" s="56"/>
      <c r="BW167" s="56"/>
    </row>
    <row r="168" spans="3:75" ht="21" customHeight="1">
      <c r="C168" s="265"/>
      <c r="D168" s="425"/>
      <c r="E168" s="436"/>
      <c r="F168" s="287" t="s">
        <v>2490</v>
      </c>
      <c r="G168" s="249"/>
      <c r="H168" s="220" t="s">
        <v>60</v>
      </c>
      <c r="I168" s="220" t="s">
        <v>64</v>
      </c>
      <c r="J168" s="220" t="s">
        <v>0</v>
      </c>
      <c r="K168" s="220" t="s">
        <v>65</v>
      </c>
      <c r="L168" s="220" t="s">
        <v>0</v>
      </c>
      <c r="M168" s="220" t="s">
        <v>263</v>
      </c>
      <c r="N168" s="47" t="s">
        <v>67</v>
      </c>
      <c r="O168" s="47" t="s">
        <v>0</v>
      </c>
      <c r="P168" s="47" t="s">
        <v>378</v>
      </c>
      <c r="Q168" s="47"/>
      <c r="R168" s="47"/>
      <c r="S168" s="47"/>
      <c r="T168" s="47"/>
      <c r="U168" s="107"/>
      <c r="V168" s="72"/>
      <c r="W168" s="73"/>
      <c r="X168" s="74"/>
      <c r="Y168" s="297"/>
      <c r="Z168" s="297"/>
      <c r="AA168" s="298"/>
      <c r="AB168" s="298"/>
      <c r="AC168" s="298"/>
      <c r="AD168" s="298"/>
      <c r="AE168" s="298"/>
      <c r="AF168" s="298"/>
      <c r="AG168" s="298"/>
      <c r="AH168" s="298"/>
      <c r="AI168" s="298"/>
      <c r="AJ168" s="298"/>
      <c r="AK168" s="298"/>
      <c r="AL168" s="298"/>
      <c r="AM168" s="298"/>
      <c r="AN168" s="298"/>
      <c r="AO168" s="298"/>
      <c r="AP168" s="298"/>
      <c r="AQ168" s="298"/>
      <c r="AR168" s="298"/>
      <c r="AS168" s="298"/>
      <c r="BI168" s="56"/>
      <c r="BJ168" s="56"/>
      <c r="BK168" s="56"/>
      <c r="BL168" s="56"/>
      <c r="BM168" s="56"/>
      <c r="BN168" s="56"/>
      <c r="BO168" s="56"/>
      <c r="BP168" s="56"/>
      <c r="BQ168" s="56"/>
      <c r="BR168" s="56"/>
      <c r="BS168" s="56"/>
      <c r="BT168" s="56"/>
      <c r="BU168" s="56"/>
      <c r="BV168" s="56"/>
      <c r="BW168" s="56"/>
    </row>
    <row r="169" spans="3:75" ht="21" customHeight="1">
      <c r="C169" s="265"/>
      <c r="D169" s="425"/>
      <c r="E169" s="436"/>
      <c r="F169" s="287" t="s">
        <v>2491</v>
      </c>
      <c r="G169" s="249"/>
      <c r="H169" s="220" t="s">
        <v>60</v>
      </c>
      <c r="I169" s="220" t="s">
        <v>64</v>
      </c>
      <c r="J169" s="220" t="s">
        <v>0</v>
      </c>
      <c r="K169" s="220" t="s">
        <v>65</v>
      </c>
      <c r="L169" s="220" t="s">
        <v>0</v>
      </c>
      <c r="M169" s="220" t="s">
        <v>264</v>
      </c>
      <c r="N169" s="47" t="s">
        <v>67</v>
      </c>
      <c r="O169" s="47" t="s">
        <v>0</v>
      </c>
      <c r="P169" s="47" t="s">
        <v>378</v>
      </c>
      <c r="Q169" s="47"/>
      <c r="R169" s="47"/>
      <c r="S169" s="47"/>
      <c r="T169" s="47"/>
      <c r="U169" s="107"/>
      <c r="V169" s="72"/>
      <c r="W169" s="73"/>
      <c r="X169" s="74"/>
      <c r="Y169" s="297"/>
      <c r="Z169" s="299"/>
      <c r="AA169" s="263"/>
      <c r="AB169" s="263"/>
      <c r="AC169" s="263"/>
      <c r="AD169" s="263"/>
      <c r="AE169" s="263"/>
      <c r="AF169" s="263"/>
      <c r="AG169" s="263"/>
      <c r="AH169" s="263"/>
      <c r="AI169" s="263"/>
      <c r="AJ169" s="263"/>
      <c r="AK169" s="263"/>
      <c r="AL169" s="263"/>
      <c r="AM169" s="263"/>
      <c r="AN169" s="263"/>
      <c r="AO169" s="263"/>
      <c r="AP169" s="263"/>
      <c r="AQ169" s="263"/>
      <c r="AR169" s="263"/>
      <c r="AS169" s="263"/>
      <c r="BI169" s="56"/>
      <c r="BJ169" s="56"/>
      <c r="BK169" s="56"/>
      <c r="BL169" s="56"/>
      <c r="BM169" s="56"/>
      <c r="BN169" s="56"/>
      <c r="BO169" s="56"/>
      <c r="BP169" s="56"/>
      <c r="BQ169" s="56"/>
      <c r="BR169" s="56"/>
      <c r="BS169" s="56"/>
      <c r="BT169" s="56"/>
      <c r="BU169" s="56"/>
      <c r="BV169" s="56"/>
      <c r="BW169" s="56"/>
    </row>
    <row r="170" spans="3:75" ht="21" customHeight="1">
      <c r="C170" s="265"/>
      <c r="D170" s="425"/>
      <c r="E170" s="437"/>
      <c r="F170" s="293" t="s">
        <v>2312</v>
      </c>
      <c r="G170" s="249"/>
      <c r="H170" s="220" t="s">
        <v>60</v>
      </c>
      <c r="I170" s="220" t="s">
        <v>64</v>
      </c>
      <c r="J170" s="220" t="s">
        <v>0</v>
      </c>
      <c r="K170" s="220" t="s">
        <v>65</v>
      </c>
      <c r="L170" s="220" t="s">
        <v>0</v>
      </c>
      <c r="M170" s="220" t="s">
        <v>342</v>
      </c>
      <c r="N170" s="47" t="s">
        <v>67</v>
      </c>
      <c r="O170" s="47" t="s">
        <v>0</v>
      </c>
      <c r="P170" s="47" t="s">
        <v>378</v>
      </c>
      <c r="Q170" s="47"/>
      <c r="R170" s="47"/>
      <c r="S170" s="47"/>
      <c r="T170" s="47"/>
      <c r="U170" s="108"/>
      <c r="V170" s="21" t="str">
        <f>IF(OR(SUMPRODUCT(--(V119:V169=""),--(W119:W169=""))&gt;0,COUNTIF(W119:W169,"M")&gt;0,COUNTIF(W119:W169,"X")=51),"",SUM(V119:V169))</f>
        <v/>
      </c>
      <c r="W170" s="22" t="str">
        <f>IF(AND(COUNTIF(W119:W169,"X")=51,SUM(V119:V169)=0,ISNUMBER(V170)),"",IF(COUNTIF(W119:W169,"M")&gt;0,"M",IF(AND(COUNTIF(W119:W169,W119)=51,OR(W119="X",W119="W",W119="Z")),UPPER(W119),"")))</f>
        <v/>
      </c>
      <c r="X170" s="23"/>
      <c r="Y170" s="297"/>
      <c r="Z170" s="297"/>
      <c r="AA170" s="298"/>
      <c r="AB170" s="298"/>
      <c r="AC170" s="298"/>
      <c r="AD170" s="298"/>
      <c r="AE170" s="298"/>
      <c r="AF170" s="298"/>
      <c r="AG170" s="298"/>
      <c r="AH170" s="298"/>
      <c r="AI170" s="298"/>
      <c r="AJ170" s="298"/>
      <c r="AK170" s="298"/>
      <c r="AL170" s="298"/>
      <c r="AM170" s="298"/>
      <c r="AN170" s="298"/>
      <c r="AO170" s="298"/>
      <c r="AP170" s="298"/>
      <c r="AQ170" s="298"/>
      <c r="AR170" s="298"/>
      <c r="AS170" s="298"/>
      <c r="BI170" s="56"/>
      <c r="BJ170" s="56"/>
      <c r="BK170" s="56"/>
      <c r="BL170" s="56"/>
      <c r="BM170" s="56"/>
      <c r="BN170" s="56"/>
      <c r="BO170" s="56"/>
      <c r="BP170" s="56"/>
      <c r="BQ170" s="56"/>
      <c r="BR170" s="56"/>
      <c r="BS170" s="56"/>
      <c r="BT170" s="56"/>
      <c r="BU170" s="56"/>
      <c r="BV170" s="56"/>
      <c r="BW170" s="56"/>
    </row>
    <row r="171" spans="3:75" ht="21" customHeight="1">
      <c r="C171" s="265"/>
      <c r="D171" s="425" t="s">
        <v>2285</v>
      </c>
      <c r="E171" s="435" t="s">
        <v>2313</v>
      </c>
      <c r="F171" s="287" t="s">
        <v>2492</v>
      </c>
      <c r="G171" s="249"/>
      <c r="H171" s="220" t="s">
        <v>60</v>
      </c>
      <c r="I171" s="220" t="s">
        <v>64</v>
      </c>
      <c r="J171" s="220" t="s">
        <v>0</v>
      </c>
      <c r="K171" s="220" t="s">
        <v>65</v>
      </c>
      <c r="L171" s="220" t="s">
        <v>0</v>
      </c>
      <c r="M171" s="220" t="s">
        <v>265</v>
      </c>
      <c r="N171" s="47" t="s">
        <v>67</v>
      </c>
      <c r="O171" s="47" t="s">
        <v>0</v>
      </c>
      <c r="P171" s="47" t="s">
        <v>378</v>
      </c>
      <c r="Q171" s="47"/>
      <c r="R171" s="47"/>
      <c r="S171" s="47"/>
      <c r="T171" s="47"/>
      <c r="U171" s="107"/>
      <c r="V171" s="72"/>
      <c r="W171" s="73"/>
      <c r="X171" s="74"/>
      <c r="Y171" s="297"/>
      <c r="Z171" s="297"/>
      <c r="AA171" s="298"/>
      <c r="AB171" s="298"/>
      <c r="AC171" s="298"/>
      <c r="AD171" s="298"/>
      <c r="AE171" s="298"/>
      <c r="AF171" s="298"/>
      <c r="AG171" s="298"/>
      <c r="AH171" s="298"/>
      <c r="AI171" s="298"/>
      <c r="AJ171" s="298"/>
      <c r="AK171" s="298"/>
      <c r="AL171" s="298"/>
      <c r="AM171" s="298"/>
      <c r="AN171" s="298"/>
      <c r="AO171" s="298"/>
      <c r="AP171" s="298"/>
      <c r="AQ171" s="298"/>
      <c r="AR171" s="298"/>
      <c r="AS171" s="298"/>
      <c r="BI171" s="56"/>
      <c r="BJ171" s="56"/>
      <c r="BK171" s="56"/>
      <c r="BL171" s="56"/>
      <c r="BM171" s="56"/>
      <c r="BN171" s="56"/>
      <c r="BO171" s="56"/>
      <c r="BP171" s="56"/>
      <c r="BQ171" s="56"/>
      <c r="BR171" s="56"/>
      <c r="BS171" s="56"/>
      <c r="BT171" s="56"/>
      <c r="BU171" s="56"/>
      <c r="BV171" s="56"/>
      <c r="BW171" s="56"/>
    </row>
    <row r="172" spans="3:75" ht="21" customHeight="1">
      <c r="C172" s="265"/>
      <c r="D172" s="425"/>
      <c r="E172" s="436"/>
      <c r="F172" s="287" t="s">
        <v>2493</v>
      </c>
      <c r="G172" s="249"/>
      <c r="H172" s="220" t="s">
        <v>60</v>
      </c>
      <c r="I172" s="220" t="s">
        <v>64</v>
      </c>
      <c r="J172" s="220" t="s">
        <v>0</v>
      </c>
      <c r="K172" s="220" t="s">
        <v>65</v>
      </c>
      <c r="L172" s="220" t="s">
        <v>0</v>
      </c>
      <c r="M172" s="220" t="s">
        <v>266</v>
      </c>
      <c r="N172" s="47" t="s">
        <v>67</v>
      </c>
      <c r="O172" s="47" t="s">
        <v>0</v>
      </c>
      <c r="P172" s="47" t="s">
        <v>378</v>
      </c>
      <c r="Q172" s="47"/>
      <c r="R172" s="47"/>
      <c r="S172" s="47"/>
      <c r="T172" s="47"/>
      <c r="U172" s="107"/>
      <c r="V172" s="72"/>
      <c r="W172" s="73"/>
      <c r="X172" s="74"/>
      <c r="Y172" s="297"/>
      <c r="Z172" s="297"/>
      <c r="AA172" s="298"/>
      <c r="AB172" s="298"/>
      <c r="AC172" s="298"/>
      <c r="AD172" s="298"/>
      <c r="AE172" s="298"/>
      <c r="AF172" s="298"/>
      <c r="AG172" s="298"/>
      <c r="AH172" s="298"/>
      <c r="AI172" s="298"/>
      <c r="AJ172" s="298"/>
      <c r="AK172" s="298"/>
      <c r="AL172" s="298"/>
      <c r="AM172" s="298"/>
      <c r="AN172" s="298"/>
      <c r="AO172" s="298"/>
      <c r="AP172" s="298"/>
      <c r="AQ172" s="298"/>
      <c r="AR172" s="298"/>
      <c r="AS172" s="298"/>
      <c r="BI172" s="56"/>
      <c r="BJ172" s="56"/>
      <c r="BK172" s="56"/>
      <c r="BL172" s="56"/>
      <c r="BM172" s="56"/>
      <c r="BN172" s="56"/>
      <c r="BO172" s="56"/>
      <c r="BP172" s="56"/>
      <c r="BQ172" s="56"/>
      <c r="BR172" s="56"/>
      <c r="BS172" s="56"/>
      <c r="BT172" s="56"/>
      <c r="BU172" s="56"/>
      <c r="BV172" s="56"/>
      <c r="BW172" s="56"/>
    </row>
    <row r="173" spans="3:75" ht="21" customHeight="1">
      <c r="C173" s="265"/>
      <c r="D173" s="425"/>
      <c r="E173" s="436"/>
      <c r="F173" s="287" t="s">
        <v>2494</v>
      </c>
      <c r="G173" s="249"/>
      <c r="H173" s="220" t="s">
        <v>60</v>
      </c>
      <c r="I173" s="220" t="s">
        <v>64</v>
      </c>
      <c r="J173" s="220" t="s">
        <v>0</v>
      </c>
      <c r="K173" s="220" t="s">
        <v>65</v>
      </c>
      <c r="L173" s="220" t="s">
        <v>0</v>
      </c>
      <c r="M173" s="220" t="s">
        <v>75</v>
      </c>
      <c r="N173" s="47" t="s">
        <v>67</v>
      </c>
      <c r="O173" s="47" t="s">
        <v>0</v>
      </c>
      <c r="P173" s="47" t="s">
        <v>378</v>
      </c>
      <c r="Q173" s="47"/>
      <c r="R173" s="47"/>
      <c r="S173" s="47"/>
      <c r="T173" s="47"/>
      <c r="U173" s="107"/>
      <c r="V173" s="72"/>
      <c r="W173" s="73"/>
      <c r="X173" s="74"/>
      <c r="Y173" s="297"/>
      <c r="Z173" s="300"/>
      <c r="BI173" s="56"/>
      <c r="BJ173" s="56"/>
      <c r="BK173" s="56"/>
      <c r="BL173" s="56"/>
      <c r="BM173" s="56"/>
      <c r="BN173" s="56"/>
      <c r="BO173" s="56"/>
      <c r="BP173" s="56"/>
      <c r="BQ173" s="56"/>
      <c r="BR173" s="56"/>
      <c r="BS173" s="56"/>
      <c r="BT173" s="56"/>
      <c r="BU173" s="56"/>
      <c r="BV173" s="56"/>
      <c r="BW173" s="56"/>
    </row>
    <row r="174" spans="3:75" ht="21" customHeight="1">
      <c r="C174" s="265"/>
      <c r="D174" s="425"/>
      <c r="E174" s="436"/>
      <c r="F174" s="287" t="s">
        <v>2495</v>
      </c>
      <c r="G174" s="249"/>
      <c r="H174" s="220" t="s">
        <v>60</v>
      </c>
      <c r="I174" s="220" t="s">
        <v>64</v>
      </c>
      <c r="J174" s="220" t="s">
        <v>0</v>
      </c>
      <c r="K174" s="220" t="s">
        <v>65</v>
      </c>
      <c r="L174" s="220" t="s">
        <v>0</v>
      </c>
      <c r="M174" s="220" t="s">
        <v>267</v>
      </c>
      <c r="N174" s="47" t="s">
        <v>67</v>
      </c>
      <c r="O174" s="47" t="s">
        <v>0</v>
      </c>
      <c r="P174" s="47" t="s">
        <v>378</v>
      </c>
      <c r="Q174" s="47"/>
      <c r="R174" s="47"/>
      <c r="S174" s="47"/>
      <c r="T174" s="47"/>
      <c r="U174" s="107"/>
      <c r="V174" s="72"/>
      <c r="W174" s="73"/>
      <c r="X174" s="74"/>
      <c r="Y174" s="297"/>
      <c r="Z174" s="300"/>
      <c r="BI174" s="56"/>
      <c r="BJ174" s="56"/>
      <c r="BK174" s="56"/>
      <c r="BL174" s="56"/>
      <c r="BM174" s="56"/>
      <c r="BN174" s="56"/>
      <c r="BO174" s="56"/>
      <c r="BP174" s="56"/>
      <c r="BQ174" s="56"/>
      <c r="BR174" s="56"/>
      <c r="BS174" s="56"/>
      <c r="BT174" s="56"/>
      <c r="BU174" s="56"/>
      <c r="BV174" s="56"/>
      <c r="BW174" s="56"/>
    </row>
    <row r="175" spans="3:75" ht="21" customHeight="1">
      <c r="C175" s="265"/>
      <c r="D175" s="425"/>
      <c r="E175" s="436"/>
      <c r="F175" s="287" t="s">
        <v>2496</v>
      </c>
      <c r="G175" s="249"/>
      <c r="H175" s="220" t="s">
        <v>60</v>
      </c>
      <c r="I175" s="220" t="s">
        <v>64</v>
      </c>
      <c r="J175" s="220" t="s">
        <v>0</v>
      </c>
      <c r="K175" s="220" t="s">
        <v>65</v>
      </c>
      <c r="L175" s="220" t="s">
        <v>0</v>
      </c>
      <c r="M175" s="220" t="s">
        <v>268</v>
      </c>
      <c r="N175" s="47" t="s">
        <v>67</v>
      </c>
      <c r="O175" s="47" t="s">
        <v>0</v>
      </c>
      <c r="P175" s="47" t="s">
        <v>378</v>
      </c>
      <c r="Q175" s="47"/>
      <c r="R175" s="47"/>
      <c r="S175" s="47"/>
      <c r="T175" s="47"/>
      <c r="U175" s="107"/>
      <c r="V175" s="72"/>
      <c r="W175" s="73"/>
      <c r="X175" s="74"/>
      <c r="Y175" s="297"/>
      <c r="Z175" s="300"/>
      <c r="BI175" s="56"/>
      <c r="BJ175" s="56"/>
      <c r="BK175" s="56"/>
      <c r="BL175" s="56"/>
      <c r="BM175" s="56"/>
      <c r="BN175" s="56"/>
      <c r="BO175" s="56"/>
      <c r="BP175" s="56"/>
      <c r="BQ175" s="56"/>
      <c r="BR175" s="56"/>
      <c r="BS175" s="56"/>
      <c r="BT175" s="56"/>
      <c r="BU175" s="56"/>
      <c r="BV175" s="56"/>
      <c r="BW175" s="56"/>
    </row>
    <row r="176" spans="3:75" ht="21" customHeight="1">
      <c r="C176" s="265"/>
      <c r="D176" s="425"/>
      <c r="E176" s="436"/>
      <c r="F176" s="287" t="s">
        <v>2497</v>
      </c>
      <c r="G176" s="249"/>
      <c r="H176" s="220" t="s">
        <v>60</v>
      </c>
      <c r="I176" s="220" t="s">
        <v>64</v>
      </c>
      <c r="J176" s="220" t="s">
        <v>0</v>
      </c>
      <c r="K176" s="220" t="s">
        <v>65</v>
      </c>
      <c r="L176" s="220" t="s">
        <v>0</v>
      </c>
      <c r="M176" s="220" t="s">
        <v>269</v>
      </c>
      <c r="N176" s="47" t="s">
        <v>67</v>
      </c>
      <c r="O176" s="47" t="s">
        <v>0</v>
      </c>
      <c r="P176" s="47" t="s">
        <v>378</v>
      </c>
      <c r="Q176" s="47"/>
      <c r="R176" s="47"/>
      <c r="S176" s="47"/>
      <c r="T176" s="47"/>
      <c r="U176" s="107"/>
      <c r="V176" s="72"/>
      <c r="W176" s="73"/>
      <c r="X176" s="74"/>
      <c r="Y176" s="297"/>
      <c r="Z176" s="300"/>
      <c r="BI176" s="56"/>
      <c r="BJ176" s="56"/>
      <c r="BK176" s="56"/>
      <c r="BL176" s="56"/>
      <c r="BM176" s="56"/>
      <c r="BN176" s="56"/>
      <c r="BO176" s="56"/>
      <c r="BP176" s="56"/>
      <c r="BQ176" s="56"/>
      <c r="BR176" s="56"/>
      <c r="BS176" s="56"/>
      <c r="BT176" s="56"/>
      <c r="BU176" s="56"/>
      <c r="BV176" s="56"/>
      <c r="BW176" s="56"/>
    </row>
    <row r="177" spans="3:75" ht="21" customHeight="1">
      <c r="C177" s="265"/>
      <c r="D177" s="425"/>
      <c r="E177" s="436"/>
      <c r="F177" s="287" t="s">
        <v>2498</v>
      </c>
      <c r="G177" s="249"/>
      <c r="H177" s="220" t="s">
        <v>60</v>
      </c>
      <c r="I177" s="220" t="s">
        <v>64</v>
      </c>
      <c r="J177" s="220" t="s">
        <v>0</v>
      </c>
      <c r="K177" s="220" t="s">
        <v>65</v>
      </c>
      <c r="L177" s="220" t="s">
        <v>0</v>
      </c>
      <c r="M177" s="220" t="s">
        <v>270</v>
      </c>
      <c r="N177" s="47" t="s">
        <v>67</v>
      </c>
      <c r="O177" s="47" t="s">
        <v>0</v>
      </c>
      <c r="P177" s="47" t="s">
        <v>378</v>
      </c>
      <c r="Q177" s="47"/>
      <c r="R177" s="47"/>
      <c r="S177" s="47"/>
      <c r="T177" s="47"/>
      <c r="U177" s="107"/>
      <c r="V177" s="72"/>
      <c r="W177" s="73"/>
      <c r="X177" s="74"/>
      <c r="Y177" s="297"/>
      <c r="Z177" s="300"/>
      <c r="BI177" s="56"/>
      <c r="BJ177" s="56"/>
      <c r="BK177" s="56"/>
      <c r="BL177" s="56"/>
      <c r="BM177" s="56"/>
      <c r="BN177" s="56"/>
      <c r="BO177" s="56"/>
      <c r="BP177" s="56"/>
      <c r="BQ177" s="56"/>
      <c r="BR177" s="56"/>
      <c r="BS177" s="56"/>
      <c r="BT177" s="56"/>
      <c r="BU177" s="56"/>
      <c r="BV177" s="56"/>
      <c r="BW177" s="56"/>
    </row>
    <row r="178" spans="3:75" ht="21" customHeight="1">
      <c r="C178" s="265"/>
      <c r="D178" s="425"/>
      <c r="E178" s="436"/>
      <c r="F178" s="287" t="s">
        <v>2499</v>
      </c>
      <c r="G178" s="249"/>
      <c r="H178" s="220" t="s">
        <v>60</v>
      </c>
      <c r="I178" s="220" t="s">
        <v>64</v>
      </c>
      <c r="J178" s="220" t="s">
        <v>0</v>
      </c>
      <c r="K178" s="220" t="s">
        <v>65</v>
      </c>
      <c r="L178" s="220" t="s">
        <v>0</v>
      </c>
      <c r="M178" s="220" t="s">
        <v>271</v>
      </c>
      <c r="N178" s="47" t="s">
        <v>67</v>
      </c>
      <c r="O178" s="47" t="s">
        <v>0</v>
      </c>
      <c r="P178" s="47" t="s">
        <v>378</v>
      </c>
      <c r="Q178" s="47"/>
      <c r="R178" s="47"/>
      <c r="S178" s="47"/>
      <c r="T178" s="47"/>
      <c r="U178" s="107"/>
      <c r="V178" s="72"/>
      <c r="W178" s="73"/>
      <c r="X178" s="74"/>
      <c r="Y178" s="297"/>
      <c r="Z178" s="300"/>
      <c r="BI178" s="56"/>
      <c r="BJ178" s="56"/>
      <c r="BK178" s="56"/>
      <c r="BL178" s="56"/>
      <c r="BM178" s="56"/>
      <c r="BN178" s="56"/>
      <c r="BO178" s="56"/>
      <c r="BP178" s="56"/>
      <c r="BQ178" s="56"/>
      <c r="BR178" s="56"/>
      <c r="BS178" s="56"/>
      <c r="BT178" s="56"/>
      <c r="BU178" s="56"/>
      <c r="BV178" s="56"/>
      <c r="BW178" s="56"/>
    </row>
    <row r="179" spans="3:75" ht="21" customHeight="1">
      <c r="C179" s="265"/>
      <c r="D179" s="425"/>
      <c r="E179" s="436"/>
      <c r="F179" s="287" t="s">
        <v>2557</v>
      </c>
      <c r="G179" s="249"/>
      <c r="H179" s="220" t="s">
        <v>60</v>
      </c>
      <c r="I179" s="220" t="s">
        <v>64</v>
      </c>
      <c r="J179" s="220" t="s">
        <v>0</v>
      </c>
      <c r="K179" s="220" t="s">
        <v>65</v>
      </c>
      <c r="L179" s="220" t="s">
        <v>0</v>
      </c>
      <c r="M179" s="220" t="s">
        <v>272</v>
      </c>
      <c r="N179" s="47" t="s">
        <v>67</v>
      </c>
      <c r="O179" s="47" t="s">
        <v>0</v>
      </c>
      <c r="P179" s="47" t="s">
        <v>378</v>
      </c>
      <c r="Q179" s="47"/>
      <c r="R179" s="47"/>
      <c r="S179" s="47"/>
      <c r="T179" s="47"/>
      <c r="U179" s="107"/>
      <c r="V179" s="72"/>
      <c r="W179" s="73"/>
      <c r="X179" s="74"/>
      <c r="Y179" s="297"/>
      <c r="Z179" s="300"/>
      <c r="BI179" s="56"/>
      <c r="BJ179" s="56"/>
      <c r="BK179" s="56"/>
      <c r="BL179" s="56"/>
      <c r="BM179" s="56"/>
      <c r="BN179" s="56"/>
      <c r="BO179" s="56"/>
      <c r="BP179" s="56"/>
      <c r="BQ179" s="56"/>
      <c r="BR179" s="56"/>
      <c r="BS179" s="56"/>
      <c r="BT179" s="56"/>
      <c r="BU179" s="56"/>
      <c r="BV179" s="56"/>
      <c r="BW179" s="56"/>
    </row>
    <row r="180" spans="3:75" ht="21" customHeight="1">
      <c r="C180" s="265"/>
      <c r="D180" s="425"/>
      <c r="E180" s="436"/>
      <c r="F180" s="287" t="s">
        <v>2500</v>
      </c>
      <c r="G180" s="249"/>
      <c r="H180" s="220" t="s">
        <v>60</v>
      </c>
      <c r="I180" s="220" t="s">
        <v>64</v>
      </c>
      <c r="J180" s="220" t="s">
        <v>0</v>
      </c>
      <c r="K180" s="220" t="s">
        <v>65</v>
      </c>
      <c r="L180" s="220" t="s">
        <v>0</v>
      </c>
      <c r="M180" s="220" t="s">
        <v>273</v>
      </c>
      <c r="N180" s="47" t="s">
        <v>67</v>
      </c>
      <c r="O180" s="47" t="s">
        <v>0</v>
      </c>
      <c r="P180" s="47" t="s">
        <v>378</v>
      </c>
      <c r="Q180" s="47"/>
      <c r="R180" s="47"/>
      <c r="S180" s="47"/>
      <c r="T180" s="47"/>
      <c r="U180" s="107"/>
      <c r="V180" s="72"/>
      <c r="W180" s="73"/>
      <c r="X180" s="74"/>
      <c r="Y180" s="297"/>
      <c r="Z180" s="300"/>
      <c r="BI180" s="56"/>
      <c r="BJ180" s="56"/>
      <c r="BK180" s="56"/>
      <c r="BL180" s="56"/>
      <c r="BM180" s="56"/>
      <c r="BN180" s="56"/>
      <c r="BO180" s="56"/>
      <c r="BP180" s="56"/>
      <c r="BQ180" s="56"/>
      <c r="BR180" s="56"/>
      <c r="BS180" s="56"/>
      <c r="BT180" s="56"/>
      <c r="BU180" s="56"/>
      <c r="BV180" s="56"/>
      <c r="BW180" s="56"/>
    </row>
    <row r="181" spans="3:75" ht="21" customHeight="1">
      <c r="C181" s="265"/>
      <c r="D181" s="425"/>
      <c r="E181" s="436"/>
      <c r="F181" s="287" t="s">
        <v>2501</v>
      </c>
      <c r="G181" s="249"/>
      <c r="H181" s="220" t="s">
        <v>60</v>
      </c>
      <c r="I181" s="220" t="s">
        <v>64</v>
      </c>
      <c r="J181" s="220" t="s">
        <v>0</v>
      </c>
      <c r="K181" s="220" t="s">
        <v>65</v>
      </c>
      <c r="L181" s="220" t="s">
        <v>0</v>
      </c>
      <c r="M181" s="220" t="s">
        <v>274</v>
      </c>
      <c r="N181" s="47" t="s">
        <v>67</v>
      </c>
      <c r="O181" s="47" t="s">
        <v>0</v>
      </c>
      <c r="P181" s="47" t="s">
        <v>378</v>
      </c>
      <c r="Q181" s="47"/>
      <c r="R181" s="47"/>
      <c r="S181" s="47"/>
      <c r="T181" s="47"/>
      <c r="U181" s="107"/>
      <c r="V181" s="72"/>
      <c r="W181" s="73"/>
      <c r="X181" s="74"/>
      <c r="Y181" s="297"/>
      <c r="Z181" s="300"/>
      <c r="BI181" s="56"/>
      <c r="BJ181" s="56"/>
      <c r="BK181" s="56"/>
      <c r="BL181" s="56"/>
      <c r="BM181" s="56"/>
      <c r="BN181" s="56"/>
      <c r="BO181" s="56"/>
      <c r="BP181" s="56"/>
      <c r="BQ181" s="56"/>
      <c r="BR181" s="56"/>
      <c r="BS181" s="56"/>
      <c r="BT181" s="56"/>
      <c r="BU181" s="56"/>
      <c r="BV181" s="56"/>
      <c r="BW181" s="56"/>
    </row>
    <row r="182" spans="3:75" ht="21" customHeight="1">
      <c r="C182" s="265"/>
      <c r="D182" s="425"/>
      <c r="E182" s="436"/>
      <c r="F182" s="287" t="s">
        <v>2502</v>
      </c>
      <c r="G182" s="249"/>
      <c r="H182" s="220" t="s">
        <v>60</v>
      </c>
      <c r="I182" s="220" t="s">
        <v>64</v>
      </c>
      <c r="J182" s="220" t="s">
        <v>0</v>
      </c>
      <c r="K182" s="220" t="s">
        <v>65</v>
      </c>
      <c r="L182" s="220" t="s">
        <v>0</v>
      </c>
      <c r="M182" s="220" t="s">
        <v>275</v>
      </c>
      <c r="N182" s="47" t="s">
        <v>67</v>
      </c>
      <c r="O182" s="47" t="s">
        <v>0</v>
      </c>
      <c r="P182" s="47" t="s">
        <v>378</v>
      </c>
      <c r="Q182" s="47"/>
      <c r="R182" s="47"/>
      <c r="S182" s="47"/>
      <c r="T182" s="47"/>
      <c r="U182" s="107"/>
      <c r="V182" s="72"/>
      <c r="W182" s="73"/>
      <c r="X182" s="74"/>
      <c r="Y182" s="297"/>
      <c r="Z182" s="300"/>
      <c r="BI182" s="56"/>
      <c r="BJ182" s="56"/>
      <c r="BK182" s="56"/>
      <c r="BL182" s="56"/>
      <c r="BM182" s="56"/>
      <c r="BN182" s="56"/>
      <c r="BO182" s="56"/>
      <c r="BP182" s="56"/>
      <c r="BQ182" s="56"/>
      <c r="BR182" s="56"/>
      <c r="BS182" s="56"/>
      <c r="BT182" s="56"/>
      <c r="BU182" s="56"/>
      <c r="BV182" s="56"/>
      <c r="BW182" s="56"/>
    </row>
    <row r="183" spans="3:75" ht="21" customHeight="1">
      <c r="C183" s="265"/>
      <c r="D183" s="425"/>
      <c r="E183" s="436"/>
      <c r="F183" s="287" t="s">
        <v>2503</v>
      </c>
      <c r="G183" s="249"/>
      <c r="H183" s="220" t="s">
        <v>60</v>
      </c>
      <c r="I183" s="220" t="s">
        <v>64</v>
      </c>
      <c r="J183" s="220" t="s">
        <v>0</v>
      </c>
      <c r="K183" s="220" t="s">
        <v>65</v>
      </c>
      <c r="L183" s="220" t="s">
        <v>0</v>
      </c>
      <c r="M183" s="220" t="s">
        <v>276</v>
      </c>
      <c r="N183" s="47" t="s">
        <v>67</v>
      </c>
      <c r="O183" s="47" t="s">
        <v>0</v>
      </c>
      <c r="P183" s="47" t="s">
        <v>378</v>
      </c>
      <c r="Q183" s="47"/>
      <c r="R183" s="47"/>
      <c r="S183" s="47"/>
      <c r="T183" s="47"/>
      <c r="U183" s="107"/>
      <c r="V183" s="72"/>
      <c r="W183" s="73"/>
      <c r="X183" s="74"/>
      <c r="Y183" s="297"/>
      <c r="Z183" s="300"/>
      <c r="BI183" s="56"/>
      <c r="BJ183" s="56"/>
      <c r="BK183" s="56"/>
      <c r="BL183" s="56"/>
      <c r="BM183" s="56"/>
      <c r="BN183" s="56"/>
      <c r="BO183" s="56"/>
      <c r="BP183" s="56"/>
      <c r="BQ183" s="56"/>
      <c r="BR183" s="56"/>
      <c r="BS183" s="56"/>
      <c r="BT183" s="56"/>
      <c r="BU183" s="56"/>
      <c r="BV183" s="56"/>
      <c r="BW183" s="56"/>
    </row>
    <row r="184" spans="3:75" ht="21" customHeight="1">
      <c r="C184" s="265"/>
      <c r="D184" s="425"/>
      <c r="E184" s="436"/>
      <c r="F184" s="287" t="s">
        <v>2504</v>
      </c>
      <c r="G184" s="249"/>
      <c r="H184" s="220" t="s">
        <v>60</v>
      </c>
      <c r="I184" s="220" t="s">
        <v>64</v>
      </c>
      <c r="J184" s="220" t="s">
        <v>0</v>
      </c>
      <c r="K184" s="220" t="s">
        <v>65</v>
      </c>
      <c r="L184" s="220" t="s">
        <v>0</v>
      </c>
      <c r="M184" s="220" t="s">
        <v>277</v>
      </c>
      <c r="N184" s="47" t="s">
        <v>67</v>
      </c>
      <c r="O184" s="47" t="s">
        <v>0</v>
      </c>
      <c r="P184" s="47" t="s">
        <v>378</v>
      </c>
      <c r="Q184" s="47"/>
      <c r="R184" s="47"/>
      <c r="S184" s="47"/>
      <c r="T184" s="47"/>
      <c r="U184" s="107"/>
      <c r="V184" s="72"/>
      <c r="W184" s="73"/>
      <c r="X184" s="74"/>
      <c r="Y184" s="297"/>
      <c r="Z184" s="300"/>
      <c r="BI184" s="56"/>
      <c r="BJ184" s="56"/>
      <c r="BK184" s="56"/>
      <c r="BL184" s="56"/>
      <c r="BM184" s="56"/>
      <c r="BN184" s="56"/>
      <c r="BO184" s="56"/>
      <c r="BP184" s="56"/>
      <c r="BQ184" s="56"/>
      <c r="BR184" s="56"/>
      <c r="BS184" s="56"/>
      <c r="BT184" s="56"/>
      <c r="BU184" s="56"/>
      <c r="BV184" s="56"/>
      <c r="BW184" s="56"/>
    </row>
    <row r="185" spans="3:75" ht="21" customHeight="1">
      <c r="C185" s="265"/>
      <c r="D185" s="425"/>
      <c r="E185" s="436"/>
      <c r="F185" s="287" t="s">
        <v>2505</v>
      </c>
      <c r="G185" s="249"/>
      <c r="H185" s="220" t="s">
        <v>60</v>
      </c>
      <c r="I185" s="220" t="s">
        <v>64</v>
      </c>
      <c r="J185" s="220" t="s">
        <v>0</v>
      </c>
      <c r="K185" s="220" t="s">
        <v>65</v>
      </c>
      <c r="L185" s="220" t="s">
        <v>0</v>
      </c>
      <c r="M185" s="220" t="s">
        <v>278</v>
      </c>
      <c r="N185" s="47" t="s">
        <v>67</v>
      </c>
      <c r="O185" s="47" t="s">
        <v>0</v>
      </c>
      <c r="P185" s="47" t="s">
        <v>378</v>
      </c>
      <c r="Q185" s="47"/>
      <c r="R185" s="47"/>
      <c r="S185" s="47"/>
      <c r="T185" s="47"/>
      <c r="U185" s="107"/>
      <c r="V185" s="72"/>
      <c r="W185" s="73"/>
      <c r="X185" s="74"/>
      <c r="Y185" s="297"/>
      <c r="Z185" s="300"/>
      <c r="BI185" s="56"/>
      <c r="BJ185" s="56"/>
      <c r="BK185" s="56"/>
      <c r="BL185" s="56"/>
      <c r="BM185" s="56"/>
      <c r="BN185" s="56"/>
      <c r="BO185" s="56"/>
      <c r="BP185" s="56"/>
      <c r="BQ185" s="56"/>
      <c r="BR185" s="56"/>
      <c r="BS185" s="56"/>
      <c r="BT185" s="56"/>
      <c r="BU185" s="56"/>
      <c r="BV185" s="56"/>
      <c r="BW185" s="56"/>
    </row>
    <row r="186" spans="3:75" ht="21" customHeight="1">
      <c r="C186" s="265"/>
      <c r="D186" s="425"/>
      <c r="E186" s="436"/>
      <c r="F186" s="287" t="s">
        <v>2506</v>
      </c>
      <c r="G186" s="249"/>
      <c r="H186" s="220" t="s">
        <v>60</v>
      </c>
      <c r="I186" s="220" t="s">
        <v>64</v>
      </c>
      <c r="J186" s="220" t="s">
        <v>0</v>
      </c>
      <c r="K186" s="220" t="s">
        <v>65</v>
      </c>
      <c r="L186" s="220" t="s">
        <v>0</v>
      </c>
      <c r="M186" s="220" t="s">
        <v>279</v>
      </c>
      <c r="N186" s="47" t="s">
        <v>67</v>
      </c>
      <c r="O186" s="47" t="s">
        <v>0</v>
      </c>
      <c r="P186" s="47" t="s">
        <v>378</v>
      </c>
      <c r="Q186" s="47"/>
      <c r="R186" s="47"/>
      <c r="S186" s="47"/>
      <c r="T186" s="47"/>
      <c r="U186" s="107"/>
      <c r="V186" s="72"/>
      <c r="W186" s="73"/>
      <c r="X186" s="74"/>
      <c r="Y186" s="297"/>
      <c r="Z186" s="300"/>
      <c r="BI186" s="56"/>
      <c r="BJ186" s="56"/>
      <c r="BK186" s="56"/>
      <c r="BL186" s="56"/>
      <c r="BM186" s="56"/>
      <c r="BN186" s="56"/>
      <c r="BO186" s="56"/>
      <c r="BP186" s="56"/>
      <c r="BQ186" s="56"/>
      <c r="BR186" s="56"/>
      <c r="BS186" s="56"/>
      <c r="BT186" s="56"/>
      <c r="BU186" s="56"/>
      <c r="BV186" s="56"/>
      <c r="BW186" s="56"/>
    </row>
    <row r="187" spans="3:75" ht="21" customHeight="1">
      <c r="C187" s="265"/>
      <c r="D187" s="425"/>
      <c r="E187" s="436"/>
      <c r="F187" s="287" t="s">
        <v>2507</v>
      </c>
      <c r="G187" s="249"/>
      <c r="H187" s="220" t="s">
        <v>60</v>
      </c>
      <c r="I187" s="220" t="s">
        <v>64</v>
      </c>
      <c r="J187" s="220" t="s">
        <v>0</v>
      </c>
      <c r="K187" s="220" t="s">
        <v>65</v>
      </c>
      <c r="L187" s="220" t="s">
        <v>0</v>
      </c>
      <c r="M187" s="220" t="s">
        <v>280</v>
      </c>
      <c r="N187" s="47" t="s">
        <v>67</v>
      </c>
      <c r="O187" s="47" t="s">
        <v>0</v>
      </c>
      <c r="P187" s="47" t="s">
        <v>378</v>
      </c>
      <c r="Q187" s="47"/>
      <c r="R187" s="47"/>
      <c r="S187" s="47"/>
      <c r="T187" s="47"/>
      <c r="U187" s="107"/>
      <c r="V187" s="72"/>
      <c r="W187" s="73"/>
      <c r="X187" s="74"/>
      <c r="Y187" s="297"/>
      <c r="Z187" s="300"/>
      <c r="BI187" s="56"/>
      <c r="BJ187" s="56"/>
      <c r="BK187" s="56"/>
      <c r="BL187" s="56"/>
      <c r="BM187" s="56"/>
      <c r="BN187" s="56"/>
      <c r="BO187" s="56"/>
      <c r="BP187" s="56"/>
      <c r="BQ187" s="56"/>
      <c r="BR187" s="56"/>
      <c r="BS187" s="56"/>
      <c r="BT187" s="56"/>
      <c r="BU187" s="56"/>
      <c r="BV187" s="56"/>
      <c r="BW187" s="56"/>
    </row>
    <row r="188" spans="3:75" ht="21" customHeight="1">
      <c r="C188" s="265"/>
      <c r="D188" s="425"/>
      <c r="E188" s="436"/>
      <c r="F188" s="287" t="s">
        <v>2508</v>
      </c>
      <c r="G188" s="249"/>
      <c r="H188" s="220" t="s">
        <v>60</v>
      </c>
      <c r="I188" s="220" t="s">
        <v>64</v>
      </c>
      <c r="J188" s="220" t="s">
        <v>0</v>
      </c>
      <c r="K188" s="220" t="s">
        <v>65</v>
      </c>
      <c r="L188" s="220" t="s">
        <v>0</v>
      </c>
      <c r="M188" s="220" t="s">
        <v>281</v>
      </c>
      <c r="N188" s="47" t="s">
        <v>67</v>
      </c>
      <c r="O188" s="47" t="s">
        <v>0</v>
      </c>
      <c r="P188" s="47" t="s">
        <v>378</v>
      </c>
      <c r="Q188" s="47"/>
      <c r="R188" s="47"/>
      <c r="S188" s="47"/>
      <c r="T188" s="47"/>
      <c r="U188" s="107"/>
      <c r="V188" s="72"/>
      <c r="W188" s="73"/>
      <c r="X188" s="74"/>
      <c r="Y188" s="297"/>
      <c r="Z188" s="300"/>
      <c r="BI188" s="56"/>
      <c r="BJ188" s="56"/>
      <c r="BK188" s="56"/>
      <c r="BL188" s="56"/>
      <c r="BM188" s="56"/>
      <c r="BN188" s="56"/>
      <c r="BO188" s="56"/>
      <c r="BP188" s="56"/>
      <c r="BQ188" s="56"/>
      <c r="BR188" s="56"/>
      <c r="BS188" s="56"/>
      <c r="BT188" s="56"/>
      <c r="BU188" s="56"/>
      <c r="BV188" s="56"/>
      <c r="BW188" s="56"/>
    </row>
    <row r="189" spans="3:75" ht="21" customHeight="1">
      <c r="C189" s="265"/>
      <c r="D189" s="425"/>
      <c r="E189" s="436"/>
      <c r="F189" s="287" t="s">
        <v>2509</v>
      </c>
      <c r="G189" s="249"/>
      <c r="H189" s="220" t="s">
        <v>60</v>
      </c>
      <c r="I189" s="220" t="s">
        <v>64</v>
      </c>
      <c r="J189" s="220" t="s">
        <v>0</v>
      </c>
      <c r="K189" s="220" t="s">
        <v>65</v>
      </c>
      <c r="L189" s="220" t="s">
        <v>0</v>
      </c>
      <c r="M189" s="220" t="s">
        <v>282</v>
      </c>
      <c r="N189" s="47" t="s">
        <v>67</v>
      </c>
      <c r="O189" s="47" t="s">
        <v>0</v>
      </c>
      <c r="P189" s="47" t="s">
        <v>378</v>
      </c>
      <c r="Q189" s="47"/>
      <c r="R189" s="47"/>
      <c r="S189" s="47"/>
      <c r="T189" s="47"/>
      <c r="U189" s="107"/>
      <c r="V189" s="72"/>
      <c r="W189" s="73"/>
      <c r="X189" s="74"/>
      <c r="Y189" s="297"/>
      <c r="Z189" s="300"/>
      <c r="BI189" s="56"/>
      <c r="BJ189" s="56"/>
      <c r="BK189" s="56"/>
      <c r="BL189" s="56"/>
      <c r="BM189" s="56"/>
      <c r="BN189" s="56"/>
      <c r="BO189" s="56"/>
      <c r="BP189" s="56"/>
      <c r="BQ189" s="56"/>
      <c r="BR189" s="56"/>
      <c r="BS189" s="56"/>
      <c r="BT189" s="56"/>
      <c r="BU189" s="56"/>
      <c r="BV189" s="56"/>
      <c r="BW189" s="56"/>
    </row>
    <row r="190" spans="3:75" ht="21" customHeight="1">
      <c r="C190" s="265"/>
      <c r="D190" s="425"/>
      <c r="E190" s="436"/>
      <c r="F190" s="287" t="s">
        <v>2510</v>
      </c>
      <c r="G190" s="249"/>
      <c r="H190" s="220" t="s">
        <v>60</v>
      </c>
      <c r="I190" s="220" t="s">
        <v>64</v>
      </c>
      <c r="J190" s="220" t="s">
        <v>0</v>
      </c>
      <c r="K190" s="220" t="s">
        <v>65</v>
      </c>
      <c r="L190" s="220" t="s">
        <v>0</v>
      </c>
      <c r="M190" s="220" t="s">
        <v>283</v>
      </c>
      <c r="N190" s="47" t="s">
        <v>67</v>
      </c>
      <c r="O190" s="47" t="s">
        <v>0</v>
      </c>
      <c r="P190" s="47" t="s">
        <v>378</v>
      </c>
      <c r="Q190" s="47"/>
      <c r="R190" s="47"/>
      <c r="S190" s="47"/>
      <c r="T190" s="47"/>
      <c r="U190" s="107"/>
      <c r="V190" s="72"/>
      <c r="W190" s="73"/>
      <c r="X190" s="74"/>
      <c r="Y190" s="297"/>
      <c r="Z190" s="300"/>
      <c r="BI190" s="56"/>
      <c r="BJ190" s="56"/>
      <c r="BK190" s="56"/>
      <c r="BL190" s="56"/>
      <c r="BM190" s="56"/>
      <c r="BN190" s="56"/>
      <c r="BO190" s="56"/>
      <c r="BP190" s="56"/>
      <c r="BQ190" s="56"/>
      <c r="BR190" s="56"/>
      <c r="BS190" s="56"/>
      <c r="BT190" s="56"/>
      <c r="BU190" s="56"/>
      <c r="BV190" s="56"/>
      <c r="BW190" s="56"/>
    </row>
    <row r="191" spans="3:75" ht="21" customHeight="1">
      <c r="C191" s="265"/>
      <c r="D191" s="425"/>
      <c r="E191" s="436"/>
      <c r="F191" s="287" t="s">
        <v>2511</v>
      </c>
      <c r="G191" s="249"/>
      <c r="H191" s="220" t="s">
        <v>60</v>
      </c>
      <c r="I191" s="220" t="s">
        <v>64</v>
      </c>
      <c r="J191" s="220" t="s">
        <v>0</v>
      </c>
      <c r="K191" s="220" t="s">
        <v>65</v>
      </c>
      <c r="L191" s="220" t="s">
        <v>0</v>
      </c>
      <c r="M191" s="220" t="s">
        <v>284</v>
      </c>
      <c r="N191" s="47" t="s">
        <v>67</v>
      </c>
      <c r="O191" s="47" t="s">
        <v>0</v>
      </c>
      <c r="P191" s="47" t="s">
        <v>378</v>
      </c>
      <c r="Q191" s="47"/>
      <c r="R191" s="47"/>
      <c r="S191" s="47"/>
      <c r="T191" s="47"/>
      <c r="U191" s="107"/>
      <c r="V191" s="72"/>
      <c r="W191" s="73"/>
      <c r="X191" s="74"/>
      <c r="Y191" s="297"/>
      <c r="Z191" s="300"/>
      <c r="BI191" s="56"/>
      <c r="BJ191" s="56"/>
      <c r="BK191" s="56"/>
      <c r="BL191" s="56"/>
      <c r="BM191" s="56"/>
      <c r="BN191" s="56"/>
      <c r="BO191" s="56"/>
      <c r="BP191" s="56"/>
      <c r="BQ191" s="56"/>
      <c r="BR191" s="56"/>
      <c r="BS191" s="56"/>
      <c r="BT191" s="56"/>
      <c r="BU191" s="56"/>
      <c r="BV191" s="56"/>
      <c r="BW191" s="56"/>
    </row>
    <row r="192" spans="3:75" ht="21" customHeight="1">
      <c r="C192" s="265"/>
      <c r="D192" s="425"/>
      <c r="E192" s="436"/>
      <c r="F192" s="287" t="s">
        <v>2512</v>
      </c>
      <c r="G192" s="249"/>
      <c r="H192" s="220" t="s">
        <v>60</v>
      </c>
      <c r="I192" s="220" t="s">
        <v>64</v>
      </c>
      <c r="J192" s="220" t="s">
        <v>0</v>
      </c>
      <c r="K192" s="220" t="s">
        <v>65</v>
      </c>
      <c r="L192" s="220" t="s">
        <v>0</v>
      </c>
      <c r="M192" s="220" t="s">
        <v>285</v>
      </c>
      <c r="N192" s="47" t="s">
        <v>67</v>
      </c>
      <c r="O192" s="47" t="s">
        <v>0</v>
      </c>
      <c r="P192" s="47" t="s">
        <v>378</v>
      </c>
      <c r="Q192" s="47"/>
      <c r="R192" s="47"/>
      <c r="S192" s="47"/>
      <c r="T192" s="47"/>
      <c r="U192" s="107"/>
      <c r="V192" s="72"/>
      <c r="W192" s="73"/>
      <c r="X192" s="74"/>
      <c r="Y192" s="297"/>
      <c r="Z192" s="300"/>
      <c r="BI192" s="56"/>
      <c r="BJ192" s="56"/>
      <c r="BK192" s="56"/>
      <c r="BL192" s="56"/>
      <c r="BM192" s="56"/>
      <c r="BN192" s="56"/>
      <c r="BO192" s="56"/>
      <c r="BP192" s="56"/>
      <c r="BQ192" s="56"/>
      <c r="BR192" s="56"/>
      <c r="BS192" s="56"/>
      <c r="BT192" s="56"/>
      <c r="BU192" s="56"/>
      <c r="BV192" s="56"/>
      <c r="BW192" s="56"/>
    </row>
    <row r="193" spans="3:75" ht="21" customHeight="1">
      <c r="C193" s="265"/>
      <c r="D193" s="425"/>
      <c r="E193" s="436"/>
      <c r="F193" s="287" t="s">
        <v>2513</v>
      </c>
      <c r="G193" s="249"/>
      <c r="H193" s="220" t="s">
        <v>60</v>
      </c>
      <c r="I193" s="220" t="s">
        <v>64</v>
      </c>
      <c r="J193" s="220" t="s">
        <v>0</v>
      </c>
      <c r="K193" s="220" t="s">
        <v>65</v>
      </c>
      <c r="L193" s="220" t="s">
        <v>0</v>
      </c>
      <c r="M193" s="220" t="s">
        <v>286</v>
      </c>
      <c r="N193" s="47" t="s">
        <v>67</v>
      </c>
      <c r="O193" s="47" t="s">
        <v>0</v>
      </c>
      <c r="P193" s="47" t="s">
        <v>378</v>
      </c>
      <c r="Q193" s="47"/>
      <c r="R193" s="47"/>
      <c r="S193" s="47"/>
      <c r="T193" s="47"/>
      <c r="U193" s="107"/>
      <c r="V193" s="72"/>
      <c r="W193" s="73"/>
      <c r="X193" s="74"/>
      <c r="Y193" s="297"/>
      <c r="Z193" s="300"/>
      <c r="BI193" s="56"/>
      <c r="BJ193" s="56"/>
      <c r="BK193" s="56"/>
      <c r="BL193" s="56"/>
      <c r="BM193" s="56"/>
      <c r="BN193" s="56"/>
      <c r="BO193" s="56"/>
      <c r="BP193" s="56"/>
      <c r="BQ193" s="56"/>
      <c r="BR193" s="56"/>
      <c r="BS193" s="56"/>
      <c r="BT193" s="56"/>
      <c r="BU193" s="56"/>
      <c r="BV193" s="56"/>
      <c r="BW193" s="56"/>
    </row>
    <row r="194" spans="3:75" ht="21" customHeight="1">
      <c r="C194" s="265"/>
      <c r="D194" s="425"/>
      <c r="E194" s="436"/>
      <c r="F194" s="287" t="s">
        <v>2514</v>
      </c>
      <c r="G194" s="249"/>
      <c r="H194" s="220" t="s">
        <v>60</v>
      </c>
      <c r="I194" s="220" t="s">
        <v>64</v>
      </c>
      <c r="J194" s="220" t="s">
        <v>0</v>
      </c>
      <c r="K194" s="220" t="s">
        <v>65</v>
      </c>
      <c r="L194" s="220" t="s">
        <v>0</v>
      </c>
      <c r="M194" s="220" t="s">
        <v>287</v>
      </c>
      <c r="N194" s="47" t="s">
        <v>67</v>
      </c>
      <c r="O194" s="47" t="s">
        <v>0</v>
      </c>
      <c r="P194" s="47" t="s">
        <v>378</v>
      </c>
      <c r="Q194" s="47"/>
      <c r="R194" s="47"/>
      <c r="S194" s="47"/>
      <c r="T194" s="47"/>
      <c r="U194" s="107"/>
      <c r="V194" s="72"/>
      <c r="W194" s="73"/>
      <c r="X194" s="74"/>
      <c r="Y194" s="297"/>
      <c r="Z194" s="300"/>
      <c r="BI194" s="56"/>
      <c r="BJ194" s="56"/>
      <c r="BK194" s="56"/>
      <c r="BL194" s="56"/>
      <c r="BM194" s="56"/>
      <c r="BN194" s="56"/>
      <c r="BO194" s="56"/>
      <c r="BP194" s="56"/>
      <c r="BQ194" s="56"/>
      <c r="BR194" s="56"/>
      <c r="BS194" s="56"/>
      <c r="BT194" s="56"/>
      <c r="BU194" s="56"/>
      <c r="BV194" s="56"/>
      <c r="BW194" s="56"/>
    </row>
    <row r="195" spans="3:75" ht="21" customHeight="1">
      <c r="C195" s="265"/>
      <c r="D195" s="425"/>
      <c r="E195" s="436"/>
      <c r="F195" s="287" t="s">
        <v>2515</v>
      </c>
      <c r="G195" s="249"/>
      <c r="H195" s="220" t="s">
        <v>60</v>
      </c>
      <c r="I195" s="220" t="s">
        <v>64</v>
      </c>
      <c r="J195" s="220" t="s">
        <v>0</v>
      </c>
      <c r="K195" s="220" t="s">
        <v>65</v>
      </c>
      <c r="L195" s="220" t="s">
        <v>0</v>
      </c>
      <c r="M195" s="220" t="s">
        <v>288</v>
      </c>
      <c r="N195" s="47" t="s">
        <v>67</v>
      </c>
      <c r="O195" s="47" t="s">
        <v>0</v>
      </c>
      <c r="P195" s="47" t="s">
        <v>378</v>
      </c>
      <c r="Q195" s="47"/>
      <c r="R195" s="47"/>
      <c r="S195" s="47"/>
      <c r="T195" s="47"/>
      <c r="U195" s="107"/>
      <c r="V195" s="72"/>
      <c r="W195" s="73"/>
      <c r="X195" s="74"/>
      <c r="Y195" s="297"/>
      <c r="Z195" s="300"/>
      <c r="BI195" s="56"/>
      <c r="BJ195" s="56"/>
      <c r="BK195" s="56"/>
      <c r="BL195" s="56"/>
      <c r="BM195" s="56"/>
      <c r="BN195" s="56"/>
      <c r="BO195" s="56"/>
      <c r="BP195" s="56"/>
      <c r="BQ195" s="56"/>
      <c r="BR195" s="56"/>
      <c r="BS195" s="56"/>
      <c r="BT195" s="56"/>
      <c r="BU195" s="56"/>
      <c r="BV195" s="56"/>
      <c r="BW195" s="56"/>
    </row>
    <row r="196" spans="3:75" ht="21" customHeight="1">
      <c r="C196" s="265"/>
      <c r="D196" s="425"/>
      <c r="E196" s="436"/>
      <c r="F196" s="287" t="s">
        <v>2516</v>
      </c>
      <c r="G196" s="249"/>
      <c r="H196" s="220" t="s">
        <v>60</v>
      </c>
      <c r="I196" s="220" t="s">
        <v>64</v>
      </c>
      <c r="J196" s="220" t="s">
        <v>0</v>
      </c>
      <c r="K196" s="220" t="s">
        <v>65</v>
      </c>
      <c r="L196" s="220" t="s">
        <v>0</v>
      </c>
      <c r="M196" s="220" t="s">
        <v>290</v>
      </c>
      <c r="N196" s="47" t="s">
        <v>67</v>
      </c>
      <c r="O196" s="47" t="s">
        <v>0</v>
      </c>
      <c r="P196" s="47" t="s">
        <v>378</v>
      </c>
      <c r="Q196" s="47"/>
      <c r="R196" s="47"/>
      <c r="S196" s="47"/>
      <c r="T196" s="47"/>
      <c r="U196" s="107"/>
      <c r="V196" s="72"/>
      <c r="W196" s="73"/>
      <c r="X196" s="74"/>
      <c r="Y196" s="297"/>
      <c r="Z196" s="300"/>
      <c r="BI196" s="56"/>
      <c r="BJ196" s="56"/>
      <c r="BK196" s="56"/>
      <c r="BL196" s="56"/>
      <c r="BM196" s="56"/>
      <c r="BN196" s="56"/>
      <c r="BO196" s="56"/>
      <c r="BP196" s="56"/>
      <c r="BQ196" s="56"/>
      <c r="BR196" s="56"/>
      <c r="BS196" s="56"/>
      <c r="BT196" s="56"/>
      <c r="BU196" s="56"/>
      <c r="BV196" s="56"/>
      <c r="BW196" s="56"/>
    </row>
    <row r="197" spans="3:75" ht="21" customHeight="1">
      <c r="C197" s="265"/>
      <c r="D197" s="425"/>
      <c r="E197" s="436"/>
      <c r="F197" s="287" t="s">
        <v>2517</v>
      </c>
      <c r="G197" s="249"/>
      <c r="H197" s="220" t="s">
        <v>60</v>
      </c>
      <c r="I197" s="220" t="s">
        <v>64</v>
      </c>
      <c r="J197" s="220" t="s">
        <v>0</v>
      </c>
      <c r="K197" s="220" t="s">
        <v>65</v>
      </c>
      <c r="L197" s="220" t="s">
        <v>0</v>
      </c>
      <c r="M197" s="220" t="s">
        <v>292</v>
      </c>
      <c r="N197" s="47" t="s">
        <v>67</v>
      </c>
      <c r="O197" s="47" t="s">
        <v>0</v>
      </c>
      <c r="P197" s="47" t="s">
        <v>378</v>
      </c>
      <c r="Q197" s="47"/>
      <c r="R197" s="47"/>
      <c r="S197" s="47"/>
      <c r="T197" s="47"/>
      <c r="U197" s="107"/>
      <c r="V197" s="72"/>
      <c r="W197" s="73"/>
      <c r="X197" s="74"/>
      <c r="Y197" s="297"/>
      <c r="Z197" s="300"/>
      <c r="BI197" s="56"/>
      <c r="BJ197" s="56"/>
      <c r="BK197" s="56"/>
      <c r="BL197" s="56"/>
      <c r="BM197" s="56"/>
      <c r="BN197" s="56"/>
      <c r="BO197" s="56"/>
      <c r="BP197" s="56"/>
      <c r="BQ197" s="56"/>
      <c r="BR197" s="56"/>
      <c r="BS197" s="56"/>
      <c r="BT197" s="56"/>
      <c r="BU197" s="56"/>
      <c r="BV197" s="56"/>
      <c r="BW197" s="56"/>
    </row>
    <row r="198" spans="3:75" ht="21" customHeight="1">
      <c r="C198" s="265"/>
      <c r="D198" s="425"/>
      <c r="E198" s="436"/>
      <c r="F198" s="287" t="s">
        <v>2518</v>
      </c>
      <c r="G198" s="249"/>
      <c r="H198" s="220" t="s">
        <v>60</v>
      </c>
      <c r="I198" s="220" t="s">
        <v>64</v>
      </c>
      <c r="J198" s="220" t="s">
        <v>0</v>
      </c>
      <c r="K198" s="220" t="s">
        <v>65</v>
      </c>
      <c r="L198" s="220" t="s">
        <v>0</v>
      </c>
      <c r="M198" s="220" t="s">
        <v>293</v>
      </c>
      <c r="N198" s="47" t="s">
        <v>67</v>
      </c>
      <c r="O198" s="47" t="s">
        <v>0</v>
      </c>
      <c r="P198" s="47" t="s">
        <v>378</v>
      </c>
      <c r="Q198" s="47"/>
      <c r="R198" s="47"/>
      <c r="S198" s="47"/>
      <c r="T198" s="47"/>
      <c r="U198" s="107"/>
      <c r="V198" s="72"/>
      <c r="W198" s="73"/>
      <c r="X198" s="74"/>
      <c r="Y198" s="297"/>
      <c r="Z198" s="300"/>
      <c r="BI198" s="56"/>
      <c r="BJ198" s="56"/>
      <c r="BK198" s="56"/>
      <c r="BL198" s="56"/>
      <c r="BM198" s="56"/>
      <c r="BN198" s="56"/>
      <c r="BO198" s="56"/>
      <c r="BP198" s="56"/>
      <c r="BQ198" s="56"/>
      <c r="BR198" s="56"/>
      <c r="BS198" s="56"/>
      <c r="BT198" s="56"/>
      <c r="BU198" s="56"/>
      <c r="BV198" s="56"/>
      <c r="BW198" s="56"/>
    </row>
    <row r="199" spans="3:75" ht="21" customHeight="1">
      <c r="C199" s="265"/>
      <c r="D199" s="425"/>
      <c r="E199" s="436"/>
      <c r="F199" s="287" t="s">
        <v>2519</v>
      </c>
      <c r="G199" s="249"/>
      <c r="H199" s="220" t="s">
        <v>60</v>
      </c>
      <c r="I199" s="220" t="s">
        <v>64</v>
      </c>
      <c r="J199" s="220" t="s">
        <v>0</v>
      </c>
      <c r="K199" s="220" t="s">
        <v>65</v>
      </c>
      <c r="L199" s="220" t="s">
        <v>0</v>
      </c>
      <c r="M199" s="220" t="s">
        <v>294</v>
      </c>
      <c r="N199" s="47" t="s">
        <v>67</v>
      </c>
      <c r="O199" s="47" t="s">
        <v>0</v>
      </c>
      <c r="P199" s="47" t="s">
        <v>378</v>
      </c>
      <c r="Q199" s="47"/>
      <c r="R199" s="47"/>
      <c r="S199" s="47"/>
      <c r="T199" s="47"/>
      <c r="U199" s="107"/>
      <c r="V199" s="72"/>
      <c r="W199" s="73"/>
      <c r="X199" s="74"/>
      <c r="Y199" s="297"/>
      <c r="Z199" s="300"/>
      <c r="BI199" s="56"/>
      <c r="BJ199" s="56"/>
      <c r="BK199" s="56"/>
      <c r="BL199" s="56"/>
      <c r="BM199" s="56"/>
      <c r="BN199" s="56"/>
      <c r="BO199" s="56"/>
      <c r="BP199" s="56"/>
      <c r="BQ199" s="56"/>
      <c r="BR199" s="56"/>
      <c r="BS199" s="56"/>
      <c r="BT199" s="56"/>
      <c r="BU199" s="56"/>
      <c r="BV199" s="56"/>
      <c r="BW199" s="56"/>
    </row>
    <row r="200" spans="3:75" ht="21" customHeight="1">
      <c r="C200" s="265"/>
      <c r="D200" s="425"/>
      <c r="E200" s="436"/>
      <c r="F200" s="287" t="s">
        <v>2520</v>
      </c>
      <c r="G200" s="249"/>
      <c r="H200" s="220" t="s">
        <v>60</v>
      </c>
      <c r="I200" s="220" t="s">
        <v>64</v>
      </c>
      <c r="J200" s="220" t="s">
        <v>0</v>
      </c>
      <c r="K200" s="220" t="s">
        <v>65</v>
      </c>
      <c r="L200" s="220" t="s">
        <v>0</v>
      </c>
      <c r="M200" s="220" t="s">
        <v>295</v>
      </c>
      <c r="N200" s="47" t="s">
        <v>67</v>
      </c>
      <c r="O200" s="47" t="s">
        <v>0</v>
      </c>
      <c r="P200" s="47" t="s">
        <v>378</v>
      </c>
      <c r="Q200" s="47"/>
      <c r="R200" s="47"/>
      <c r="S200" s="47"/>
      <c r="T200" s="47"/>
      <c r="U200" s="107"/>
      <c r="V200" s="72"/>
      <c r="W200" s="73"/>
      <c r="X200" s="74"/>
      <c r="Y200" s="297"/>
      <c r="Z200" s="300"/>
      <c r="BI200" s="56"/>
      <c r="BJ200" s="56"/>
      <c r="BK200" s="56"/>
      <c r="BL200" s="56"/>
      <c r="BM200" s="56"/>
      <c r="BN200" s="56"/>
      <c r="BO200" s="56"/>
      <c r="BP200" s="56"/>
      <c r="BQ200" s="56"/>
      <c r="BR200" s="56"/>
      <c r="BS200" s="56"/>
      <c r="BT200" s="56"/>
      <c r="BU200" s="56"/>
      <c r="BV200" s="56"/>
      <c r="BW200" s="56"/>
    </row>
    <row r="201" spans="3:75" ht="21" customHeight="1">
      <c r="C201" s="265"/>
      <c r="D201" s="425"/>
      <c r="E201" s="436"/>
      <c r="F201" s="287" t="s">
        <v>2521</v>
      </c>
      <c r="G201" s="249"/>
      <c r="H201" s="220" t="s">
        <v>60</v>
      </c>
      <c r="I201" s="220" t="s">
        <v>64</v>
      </c>
      <c r="J201" s="220" t="s">
        <v>0</v>
      </c>
      <c r="K201" s="220" t="s">
        <v>65</v>
      </c>
      <c r="L201" s="220" t="s">
        <v>0</v>
      </c>
      <c r="M201" s="220" t="s">
        <v>296</v>
      </c>
      <c r="N201" s="47" t="s">
        <v>67</v>
      </c>
      <c r="O201" s="47" t="s">
        <v>0</v>
      </c>
      <c r="P201" s="47" t="s">
        <v>378</v>
      </c>
      <c r="Q201" s="47"/>
      <c r="R201" s="47"/>
      <c r="S201" s="47"/>
      <c r="T201" s="47"/>
      <c r="U201" s="107"/>
      <c r="V201" s="72"/>
      <c r="W201" s="73"/>
      <c r="X201" s="74"/>
      <c r="Y201" s="297"/>
      <c r="Z201" s="300"/>
      <c r="BI201" s="56"/>
      <c r="BJ201" s="56"/>
      <c r="BK201" s="56"/>
      <c r="BL201" s="56"/>
      <c r="BM201" s="56"/>
      <c r="BN201" s="56"/>
      <c r="BO201" s="56"/>
      <c r="BP201" s="56"/>
      <c r="BQ201" s="56"/>
      <c r="BR201" s="56"/>
      <c r="BS201" s="56"/>
      <c r="BT201" s="56"/>
      <c r="BU201" s="56"/>
      <c r="BV201" s="56"/>
      <c r="BW201" s="56"/>
    </row>
    <row r="202" spans="3:75" ht="21" customHeight="1">
      <c r="C202" s="265"/>
      <c r="D202" s="425"/>
      <c r="E202" s="436"/>
      <c r="F202" s="287" t="s">
        <v>2522</v>
      </c>
      <c r="G202" s="249"/>
      <c r="H202" s="220" t="s">
        <v>60</v>
      </c>
      <c r="I202" s="220" t="s">
        <v>64</v>
      </c>
      <c r="J202" s="220" t="s">
        <v>0</v>
      </c>
      <c r="K202" s="220" t="s">
        <v>65</v>
      </c>
      <c r="L202" s="220" t="s">
        <v>0</v>
      </c>
      <c r="M202" s="220" t="s">
        <v>297</v>
      </c>
      <c r="N202" s="47" t="s">
        <v>67</v>
      </c>
      <c r="O202" s="47" t="s">
        <v>0</v>
      </c>
      <c r="P202" s="47" t="s">
        <v>378</v>
      </c>
      <c r="Q202" s="47"/>
      <c r="R202" s="47"/>
      <c r="S202" s="47"/>
      <c r="T202" s="47"/>
      <c r="U202" s="107"/>
      <c r="V202" s="72"/>
      <c r="W202" s="73"/>
      <c r="X202" s="74"/>
      <c r="Y202" s="297"/>
      <c r="Z202" s="300"/>
      <c r="BI202" s="56"/>
      <c r="BJ202" s="56"/>
      <c r="BK202" s="56"/>
      <c r="BL202" s="56"/>
      <c r="BM202" s="56"/>
      <c r="BN202" s="56"/>
      <c r="BO202" s="56"/>
      <c r="BP202" s="56"/>
      <c r="BQ202" s="56"/>
      <c r="BR202" s="56"/>
      <c r="BS202" s="56"/>
      <c r="BT202" s="56"/>
      <c r="BU202" s="56"/>
      <c r="BV202" s="56"/>
      <c r="BW202" s="56"/>
    </row>
    <row r="203" spans="3:75" ht="21" customHeight="1">
      <c r="C203" s="265"/>
      <c r="D203" s="425"/>
      <c r="E203" s="436"/>
      <c r="F203" s="287" t="s">
        <v>2523</v>
      </c>
      <c r="G203" s="249"/>
      <c r="H203" s="220" t="s">
        <v>60</v>
      </c>
      <c r="I203" s="220" t="s">
        <v>64</v>
      </c>
      <c r="J203" s="220" t="s">
        <v>0</v>
      </c>
      <c r="K203" s="220" t="s">
        <v>65</v>
      </c>
      <c r="L203" s="220" t="s">
        <v>0</v>
      </c>
      <c r="M203" s="220" t="s">
        <v>291</v>
      </c>
      <c r="N203" s="47" t="s">
        <v>67</v>
      </c>
      <c r="O203" s="47" t="s">
        <v>0</v>
      </c>
      <c r="P203" s="47" t="s">
        <v>378</v>
      </c>
      <c r="Q203" s="47"/>
      <c r="R203" s="47"/>
      <c r="S203" s="47"/>
      <c r="T203" s="47"/>
      <c r="U203" s="107"/>
      <c r="V203" s="72"/>
      <c r="W203" s="73"/>
      <c r="X203" s="74"/>
      <c r="Y203" s="297"/>
      <c r="Z203" s="300"/>
      <c r="BI203" s="56"/>
      <c r="BJ203" s="56"/>
      <c r="BK203" s="56"/>
      <c r="BL203" s="56"/>
      <c r="BM203" s="56"/>
      <c r="BN203" s="56"/>
      <c r="BO203" s="56"/>
      <c r="BP203" s="56"/>
      <c r="BQ203" s="56"/>
      <c r="BR203" s="56"/>
      <c r="BS203" s="56"/>
      <c r="BT203" s="56"/>
      <c r="BU203" s="56"/>
      <c r="BV203" s="56"/>
      <c r="BW203" s="56"/>
    </row>
    <row r="204" spans="3:75" ht="21" customHeight="1">
      <c r="C204" s="265"/>
      <c r="D204" s="425"/>
      <c r="E204" s="436"/>
      <c r="F204" s="287" t="s">
        <v>2524</v>
      </c>
      <c r="G204" s="249"/>
      <c r="H204" s="220" t="s">
        <v>60</v>
      </c>
      <c r="I204" s="220" t="s">
        <v>64</v>
      </c>
      <c r="J204" s="220" t="s">
        <v>0</v>
      </c>
      <c r="K204" s="220" t="s">
        <v>65</v>
      </c>
      <c r="L204" s="220" t="s">
        <v>0</v>
      </c>
      <c r="M204" s="220" t="s">
        <v>298</v>
      </c>
      <c r="N204" s="47" t="s">
        <v>67</v>
      </c>
      <c r="O204" s="47" t="s">
        <v>0</v>
      </c>
      <c r="P204" s="47" t="s">
        <v>378</v>
      </c>
      <c r="Q204" s="47"/>
      <c r="R204" s="47"/>
      <c r="S204" s="47"/>
      <c r="T204" s="47"/>
      <c r="U204" s="107"/>
      <c r="V204" s="72"/>
      <c r="W204" s="73"/>
      <c r="X204" s="74"/>
      <c r="Y204" s="297"/>
      <c r="Z204" s="297"/>
      <c r="AA204" s="298"/>
      <c r="AB204" s="298"/>
      <c r="AC204" s="298"/>
      <c r="AD204" s="298"/>
      <c r="AE204" s="298"/>
      <c r="AF204" s="298"/>
      <c r="AG204" s="298"/>
      <c r="AH204" s="298"/>
      <c r="AI204" s="298"/>
      <c r="AJ204" s="298"/>
      <c r="AK204" s="298"/>
      <c r="AL204" s="298"/>
      <c r="AM204" s="298"/>
      <c r="AN204" s="298"/>
      <c r="AO204" s="298"/>
      <c r="AP204" s="298"/>
      <c r="AQ204" s="298"/>
      <c r="AR204" s="298"/>
      <c r="AS204" s="298"/>
      <c r="BI204" s="56"/>
      <c r="BJ204" s="56"/>
      <c r="BK204" s="56"/>
      <c r="BL204" s="56"/>
      <c r="BM204" s="56"/>
      <c r="BN204" s="56"/>
      <c r="BO204" s="56"/>
      <c r="BP204" s="56"/>
      <c r="BQ204" s="56"/>
      <c r="BR204" s="56"/>
      <c r="BS204" s="56"/>
      <c r="BT204" s="56"/>
      <c r="BU204" s="56"/>
      <c r="BV204" s="56"/>
      <c r="BW204" s="56"/>
    </row>
    <row r="205" spans="3:75" ht="21" customHeight="1">
      <c r="C205" s="265"/>
      <c r="D205" s="425"/>
      <c r="E205" s="436"/>
      <c r="F205" s="287" t="s">
        <v>2525</v>
      </c>
      <c r="G205" s="249"/>
      <c r="H205" s="220" t="s">
        <v>60</v>
      </c>
      <c r="I205" s="220" t="s">
        <v>64</v>
      </c>
      <c r="J205" s="220" t="s">
        <v>0</v>
      </c>
      <c r="K205" s="220" t="s">
        <v>65</v>
      </c>
      <c r="L205" s="220" t="s">
        <v>0</v>
      </c>
      <c r="M205" s="220" t="s">
        <v>299</v>
      </c>
      <c r="N205" s="47" t="s">
        <v>67</v>
      </c>
      <c r="O205" s="47" t="s">
        <v>0</v>
      </c>
      <c r="P205" s="47" t="s">
        <v>378</v>
      </c>
      <c r="Q205" s="47"/>
      <c r="R205" s="47"/>
      <c r="S205" s="47"/>
      <c r="T205" s="47"/>
      <c r="U205" s="107"/>
      <c r="V205" s="72"/>
      <c r="W205" s="73"/>
      <c r="X205" s="74"/>
      <c r="Y205" s="297"/>
      <c r="Z205" s="297"/>
      <c r="AA205" s="298"/>
      <c r="AB205" s="298"/>
      <c r="AC205" s="298"/>
      <c r="AD205" s="298"/>
      <c r="AE205" s="298"/>
      <c r="AF205" s="298"/>
      <c r="AG205" s="298"/>
      <c r="AH205" s="298"/>
      <c r="AI205" s="298"/>
      <c r="AJ205" s="298"/>
      <c r="AK205" s="298"/>
      <c r="AL205" s="298"/>
      <c r="AM205" s="298"/>
      <c r="AN205" s="298"/>
      <c r="AO205" s="298"/>
      <c r="AP205" s="298"/>
      <c r="AQ205" s="298"/>
      <c r="AR205" s="298"/>
      <c r="AS205" s="298"/>
      <c r="BI205" s="56"/>
      <c r="BJ205" s="56"/>
      <c r="BK205" s="56"/>
      <c r="BL205" s="56"/>
      <c r="BM205" s="56"/>
      <c r="BN205" s="56"/>
      <c r="BO205" s="56"/>
      <c r="BP205" s="56"/>
      <c r="BQ205" s="56"/>
      <c r="BR205" s="56"/>
      <c r="BS205" s="56"/>
      <c r="BT205" s="56"/>
      <c r="BU205" s="56"/>
      <c r="BV205" s="56"/>
      <c r="BW205" s="56"/>
    </row>
    <row r="206" spans="3:75" ht="21" customHeight="1">
      <c r="C206" s="265"/>
      <c r="D206" s="425"/>
      <c r="E206" s="436"/>
      <c r="F206" s="287" t="s">
        <v>2526</v>
      </c>
      <c r="G206" s="249"/>
      <c r="H206" s="220" t="s">
        <v>60</v>
      </c>
      <c r="I206" s="220" t="s">
        <v>64</v>
      </c>
      <c r="J206" s="220" t="s">
        <v>0</v>
      </c>
      <c r="K206" s="220" t="s">
        <v>65</v>
      </c>
      <c r="L206" s="220" t="s">
        <v>0</v>
      </c>
      <c r="M206" s="220" t="s">
        <v>300</v>
      </c>
      <c r="N206" s="47" t="s">
        <v>67</v>
      </c>
      <c r="O206" s="47" t="s">
        <v>0</v>
      </c>
      <c r="P206" s="47" t="s">
        <v>378</v>
      </c>
      <c r="Q206" s="47"/>
      <c r="R206" s="47"/>
      <c r="S206" s="47"/>
      <c r="T206" s="47"/>
      <c r="U206" s="107"/>
      <c r="V206" s="72"/>
      <c r="W206" s="73"/>
      <c r="X206" s="74"/>
      <c r="Y206" s="297"/>
      <c r="Z206" s="297"/>
      <c r="AA206" s="298"/>
      <c r="AB206" s="298"/>
      <c r="AC206" s="298"/>
      <c r="AD206" s="298"/>
      <c r="AE206" s="298"/>
      <c r="AF206" s="298"/>
      <c r="AG206" s="298"/>
      <c r="AH206" s="298"/>
      <c r="AI206" s="298"/>
      <c r="AJ206" s="298"/>
      <c r="AK206" s="298"/>
      <c r="AL206" s="298"/>
      <c r="AM206" s="298"/>
      <c r="AN206" s="298"/>
      <c r="AO206" s="298"/>
      <c r="AP206" s="298"/>
      <c r="AQ206" s="298"/>
      <c r="AR206" s="298"/>
      <c r="AS206" s="298"/>
      <c r="BI206" s="56"/>
      <c r="BJ206" s="56"/>
      <c r="BK206" s="56"/>
      <c r="BL206" s="56"/>
      <c r="BM206" s="56"/>
      <c r="BN206" s="56"/>
      <c r="BO206" s="56"/>
      <c r="BP206" s="56"/>
      <c r="BQ206" s="56"/>
      <c r="BR206" s="56"/>
      <c r="BS206" s="56"/>
      <c r="BT206" s="56"/>
      <c r="BU206" s="56"/>
      <c r="BV206" s="56"/>
      <c r="BW206" s="56"/>
    </row>
    <row r="207" spans="3:75" ht="21" customHeight="1">
      <c r="C207" s="265"/>
      <c r="D207" s="425"/>
      <c r="E207" s="436"/>
      <c r="F207" s="287" t="s">
        <v>2527</v>
      </c>
      <c r="G207" s="249"/>
      <c r="H207" s="220" t="s">
        <v>60</v>
      </c>
      <c r="I207" s="220" t="s">
        <v>64</v>
      </c>
      <c r="J207" s="220" t="s">
        <v>0</v>
      </c>
      <c r="K207" s="220" t="s">
        <v>65</v>
      </c>
      <c r="L207" s="220" t="s">
        <v>0</v>
      </c>
      <c r="M207" s="220" t="s">
        <v>301</v>
      </c>
      <c r="N207" s="47" t="s">
        <v>67</v>
      </c>
      <c r="O207" s="47" t="s">
        <v>0</v>
      </c>
      <c r="P207" s="47" t="s">
        <v>378</v>
      </c>
      <c r="Q207" s="47"/>
      <c r="R207" s="47"/>
      <c r="S207" s="47"/>
      <c r="T207" s="47"/>
      <c r="U207" s="107"/>
      <c r="V207" s="72"/>
      <c r="W207" s="73"/>
      <c r="X207" s="74"/>
      <c r="Y207" s="297"/>
      <c r="Z207" s="297"/>
      <c r="AA207" s="298"/>
      <c r="AB207" s="298"/>
      <c r="AC207" s="298"/>
      <c r="AD207" s="298"/>
      <c r="AE207" s="298"/>
      <c r="AF207" s="298"/>
      <c r="AG207" s="298"/>
      <c r="AH207" s="298"/>
      <c r="AI207" s="298"/>
      <c r="AJ207" s="298"/>
      <c r="AK207" s="298"/>
      <c r="AL207" s="298"/>
      <c r="AM207" s="298"/>
      <c r="AN207" s="298"/>
      <c r="AO207" s="298"/>
      <c r="AP207" s="298"/>
      <c r="AQ207" s="298"/>
      <c r="AR207" s="298"/>
      <c r="AS207" s="298"/>
      <c r="BI207" s="56"/>
      <c r="BJ207" s="56"/>
      <c r="BK207" s="56"/>
      <c r="BL207" s="56"/>
      <c r="BM207" s="56"/>
      <c r="BN207" s="56"/>
      <c r="BO207" s="56"/>
      <c r="BP207" s="56"/>
      <c r="BQ207" s="56"/>
      <c r="BR207" s="56"/>
      <c r="BS207" s="56"/>
      <c r="BT207" s="56"/>
      <c r="BU207" s="56"/>
      <c r="BV207" s="56"/>
      <c r="BW207" s="56"/>
    </row>
    <row r="208" spans="3:75" ht="21" customHeight="1">
      <c r="C208" s="265"/>
      <c r="D208" s="425"/>
      <c r="E208" s="436"/>
      <c r="F208" s="287" t="s">
        <v>2528</v>
      </c>
      <c r="G208" s="249"/>
      <c r="H208" s="220" t="s">
        <v>60</v>
      </c>
      <c r="I208" s="220" t="s">
        <v>64</v>
      </c>
      <c r="J208" s="220" t="s">
        <v>0</v>
      </c>
      <c r="K208" s="220" t="s">
        <v>65</v>
      </c>
      <c r="L208" s="220" t="s">
        <v>0</v>
      </c>
      <c r="M208" s="220" t="s">
        <v>302</v>
      </c>
      <c r="N208" s="47" t="s">
        <v>67</v>
      </c>
      <c r="O208" s="47" t="s">
        <v>0</v>
      </c>
      <c r="P208" s="47" t="s">
        <v>378</v>
      </c>
      <c r="Q208" s="47"/>
      <c r="R208" s="47"/>
      <c r="S208" s="47"/>
      <c r="T208" s="47"/>
      <c r="U208" s="107"/>
      <c r="V208" s="72"/>
      <c r="W208" s="73"/>
      <c r="X208" s="74"/>
      <c r="Y208" s="297"/>
      <c r="Z208" s="297"/>
      <c r="AA208" s="298"/>
      <c r="AB208" s="298"/>
      <c r="AC208" s="298"/>
      <c r="AD208" s="298"/>
      <c r="AE208" s="298"/>
      <c r="AF208" s="298"/>
      <c r="AG208" s="298"/>
      <c r="AH208" s="298"/>
      <c r="AI208" s="298"/>
      <c r="AJ208" s="298"/>
      <c r="AK208" s="298"/>
      <c r="AL208" s="298"/>
      <c r="AM208" s="298"/>
      <c r="AN208" s="298"/>
      <c r="AO208" s="298"/>
      <c r="AP208" s="298"/>
      <c r="AQ208" s="298"/>
      <c r="AR208" s="298"/>
      <c r="AS208" s="298"/>
      <c r="BI208" s="56"/>
      <c r="BJ208" s="56"/>
      <c r="BK208" s="56"/>
      <c r="BL208" s="56"/>
      <c r="BM208" s="56"/>
      <c r="BN208" s="56"/>
      <c r="BO208" s="56"/>
      <c r="BP208" s="56"/>
      <c r="BQ208" s="56"/>
      <c r="BR208" s="56"/>
      <c r="BS208" s="56"/>
      <c r="BT208" s="56"/>
      <c r="BU208" s="56"/>
      <c r="BV208" s="56"/>
      <c r="BW208" s="56"/>
    </row>
    <row r="209" spans="3:75" ht="21" customHeight="1">
      <c r="C209" s="265"/>
      <c r="D209" s="425"/>
      <c r="E209" s="436"/>
      <c r="F209" s="287" t="s">
        <v>2529</v>
      </c>
      <c r="G209" s="249"/>
      <c r="H209" s="220" t="s">
        <v>60</v>
      </c>
      <c r="I209" s="220" t="s">
        <v>64</v>
      </c>
      <c r="J209" s="220" t="s">
        <v>0</v>
      </c>
      <c r="K209" s="220" t="s">
        <v>65</v>
      </c>
      <c r="L209" s="220" t="s">
        <v>0</v>
      </c>
      <c r="M209" s="220" t="s">
        <v>303</v>
      </c>
      <c r="N209" s="47" t="s">
        <v>67</v>
      </c>
      <c r="O209" s="47" t="s">
        <v>0</v>
      </c>
      <c r="P209" s="47" t="s">
        <v>378</v>
      </c>
      <c r="Q209" s="47"/>
      <c r="R209" s="47"/>
      <c r="S209" s="47"/>
      <c r="T209" s="47"/>
      <c r="U209" s="107"/>
      <c r="V209" s="72"/>
      <c r="W209" s="73"/>
      <c r="X209" s="74"/>
      <c r="Y209" s="297"/>
      <c r="Z209" s="297"/>
      <c r="AA209" s="298"/>
      <c r="AB209" s="298"/>
      <c r="AC209" s="298"/>
      <c r="AD209" s="298"/>
      <c r="AE209" s="298"/>
      <c r="AF209" s="298"/>
      <c r="AG209" s="298"/>
      <c r="AH209" s="298"/>
      <c r="AI209" s="298"/>
      <c r="AJ209" s="298"/>
      <c r="AK209" s="298"/>
      <c r="AL209" s="298"/>
      <c r="AM209" s="298"/>
      <c r="AN209" s="298"/>
      <c r="AO209" s="298"/>
      <c r="AP209" s="298"/>
      <c r="AQ209" s="298"/>
      <c r="AR209" s="298"/>
      <c r="AS209" s="298"/>
      <c r="BI209" s="56"/>
      <c r="BJ209" s="56"/>
      <c r="BK209" s="56"/>
      <c r="BL209" s="56"/>
      <c r="BM209" s="56"/>
      <c r="BN209" s="56"/>
      <c r="BO209" s="56"/>
      <c r="BP209" s="56"/>
      <c r="BQ209" s="56"/>
      <c r="BR209" s="56"/>
      <c r="BS209" s="56"/>
      <c r="BT209" s="56"/>
      <c r="BU209" s="56"/>
      <c r="BV209" s="56"/>
      <c r="BW209" s="56"/>
    </row>
    <row r="210" spans="3:75" ht="21" customHeight="1">
      <c r="C210" s="265"/>
      <c r="D210" s="425"/>
      <c r="E210" s="436"/>
      <c r="F210" s="287" t="s">
        <v>2530</v>
      </c>
      <c r="G210" s="249"/>
      <c r="H210" s="220" t="s">
        <v>60</v>
      </c>
      <c r="I210" s="220" t="s">
        <v>64</v>
      </c>
      <c r="J210" s="220" t="s">
        <v>0</v>
      </c>
      <c r="K210" s="220" t="s">
        <v>65</v>
      </c>
      <c r="L210" s="220" t="s">
        <v>0</v>
      </c>
      <c r="M210" s="220" t="s">
        <v>304</v>
      </c>
      <c r="N210" s="47" t="s">
        <v>67</v>
      </c>
      <c r="O210" s="47" t="s">
        <v>0</v>
      </c>
      <c r="P210" s="47" t="s">
        <v>378</v>
      </c>
      <c r="Q210" s="47"/>
      <c r="R210" s="47"/>
      <c r="S210" s="47"/>
      <c r="T210" s="47"/>
      <c r="U210" s="107"/>
      <c r="V210" s="72"/>
      <c r="W210" s="73"/>
      <c r="X210" s="74"/>
      <c r="Y210" s="297"/>
      <c r="Z210" s="297"/>
      <c r="AA210" s="298"/>
      <c r="AB210" s="298"/>
      <c r="AC210" s="298"/>
      <c r="AD210" s="298"/>
      <c r="AE210" s="298"/>
      <c r="AF210" s="298"/>
      <c r="AG210" s="298"/>
      <c r="AH210" s="298"/>
      <c r="AI210" s="298"/>
      <c r="AJ210" s="298"/>
      <c r="AK210" s="298"/>
      <c r="AL210" s="298"/>
      <c r="AM210" s="298"/>
      <c r="AN210" s="298"/>
      <c r="AO210" s="298"/>
      <c r="AP210" s="298"/>
      <c r="AQ210" s="298"/>
      <c r="AR210" s="298"/>
      <c r="AS210" s="298"/>
      <c r="BI210" s="56"/>
      <c r="BJ210" s="56"/>
      <c r="BK210" s="56"/>
      <c r="BL210" s="56"/>
      <c r="BM210" s="56"/>
      <c r="BN210" s="56"/>
      <c r="BO210" s="56"/>
      <c r="BP210" s="56"/>
      <c r="BQ210" s="56"/>
      <c r="BR210" s="56"/>
      <c r="BS210" s="56"/>
      <c r="BT210" s="56"/>
      <c r="BU210" s="56"/>
      <c r="BV210" s="56"/>
      <c r="BW210" s="56"/>
    </row>
    <row r="211" spans="3:75" ht="21" customHeight="1">
      <c r="C211" s="265"/>
      <c r="D211" s="425"/>
      <c r="E211" s="436"/>
      <c r="F211" s="287" t="s">
        <v>2531</v>
      </c>
      <c r="G211" s="249"/>
      <c r="H211" s="220" t="s">
        <v>60</v>
      </c>
      <c r="I211" s="220" t="s">
        <v>64</v>
      </c>
      <c r="J211" s="220" t="s">
        <v>0</v>
      </c>
      <c r="K211" s="220" t="s">
        <v>65</v>
      </c>
      <c r="L211" s="220" t="s">
        <v>0</v>
      </c>
      <c r="M211" s="220" t="s">
        <v>305</v>
      </c>
      <c r="N211" s="47" t="s">
        <v>67</v>
      </c>
      <c r="O211" s="47" t="s">
        <v>0</v>
      </c>
      <c r="P211" s="47" t="s">
        <v>378</v>
      </c>
      <c r="Q211" s="47"/>
      <c r="R211" s="47"/>
      <c r="S211" s="47"/>
      <c r="T211" s="47"/>
      <c r="U211" s="107"/>
      <c r="V211" s="72"/>
      <c r="W211" s="73"/>
      <c r="X211" s="74"/>
      <c r="Y211" s="297"/>
      <c r="Z211" s="297"/>
      <c r="AA211" s="298"/>
      <c r="AB211" s="298"/>
      <c r="AC211" s="298"/>
      <c r="AD211" s="298"/>
      <c r="AE211" s="298"/>
      <c r="AF211" s="298"/>
      <c r="AG211" s="298"/>
      <c r="AH211" s="298"/>
      <c r="AI211" s="298"/>
      <c r="AJ211" s="298"/>
      <c r="AK211" s="298"/>
      <c r="AL211" s="298"/>
      <c r="AM211" s="298"/>
      <c r="AN211" s="298"/>
      <c r="AO211" s="298"/>
      <c r="AP211" s="298"/>
      <c r="AQ211" s="298"/>
      <c r="AR211" s="298"/>
      <c r="AS211" s="298"/>
      <c r="BI211" s="56"/>
      <c r="BJ211" s="56"/>
      <c r="BK211" s="56"/>
      <c r="BL211" s="56"/>
      <c r="BM211" s="56"/>
      <c r="BN211" s="56"/>
      <c r="BO211" s="56"/>
      <c r="BP211" s="56"/>
      <c r="BQ211" s="56"/>
      <c r="BR211" s="56"/>
      <c r="BS211" s="56"/>
      <c r="BT211" s="56"/>
      <c r="BU211" s="56"/>
      <c r="BV211" s="56"/>
      <c r="BW211" s="56"/>
    </row>
    <row r="212" spans="3:75" ht="21" customHeight="1">
      <c r="C212" s="265"/>
      <c r="D212" s="425"/>
      <c r="E212" s="436"/>
      <c r="F212" s="287" t="s">
        <v>2532</v>
      </c>
      <c r="G212" s="249"/>
      <c r="H212" s="220" t="s">
        <v>60</v>
      </c>
      <c r="I212" s="220" t="s">
        <v>64</v>
      </c>
      <c r="J212" s="220" t="s">
        <v>0</v>
      </c>
      <c r="K212" s="220" t="s">
        <v>65</v>
      </c>
      <c r="L212" s="220" t="s">
        <v>0</v>
      </c>
      <c r="M212" s="220" t="s">
        <v>306</v>
      </c>
      <c r="N212" s="47" t="s">
        <v>67</v>
      </c>
      <c r="O212" s="47" t="s">
        <v>0</v>
      </c>
      <c r="P212" s="47" t="s">
        <v>378</v>
      </c>
      <c r="Q212" s="47"/>
      <c r="R212" s="47"/>
      <c r="S212" s="47"/>
      <c r="T212" s="47"/>
      <c r="U212" s="107"/>
      <c r="V212" s="72"/>
      <c r="W212" s="73"/>
      <c r="X212" s="74"/>
      <c r="Y212" s="297"/>
      <c r="Z212" s="297"/>
      <c r="AA212" s="298"/>
      <c r="AB212" s="298"/>
      <c r="AC212" s="298"/>
      <c r="AD212" s="298"/>
      <c r="AE212" s="298"/>
      <c r="AF212" s="298"/>
      <c r="AG212" s="298"/>
      <c r="AH212" s="298"/>
      <c r="AI212" s="298"/>
      <c r="AJ212" s="298"/>
      <c r="AK212" s="298"/>
      <c r="AL212" s="298"/>
      <c r="AM212" s="298"/>
      <c r="AN212" s="298"/>
      <c r="AO212" s="298"/>
      <c r="AP212" s="298"/>
      <c r="AQ212" s="298"/>
      <c r="AR212" s="298"/>
      <c r="AS212" s="298"/>
      <c r="BI212" s="56"/>
      <c r="BJ212" s="56"/>
      <c r="BK212" s="56"/>
      <c r="BL212" s="56"/>
      <c r="BM212" s="56"/>
      <c r="BN212" s="56"/>
      <c r="BO212" s="56"/>
      <c r="BP212" s="56"/>
      <c r="BQ212" s="56"/>
      <c r="BR212" s="56"/>
      <c r="BS212" s="56"/>
      <c r="BT212" s="56"/>
      <c r="BU212" s="56"/>
      <c r="BV212" s="56"/>
      <c r="BW212" s="56"/>
    </row>
    <row r="213" spans="3:75" ht="21" customHeight="1">
      <c r="C213" s="265"/>
      <c r="D213" s="425"/>
      <c r="E213" s="436"/>
      <c r="F213" s="287" t="s">
        <v>2533</v>
      </c>
      <c r="G213" s="249"/>
      <c r="H213" s="220" t="s">
        <v>60</v>
      </c>
      <c r="I213" s="220" t="s">
        <v>64</v>
      </c>
      <c r="J213" s="220" t="s">
        <v>0</v>
      </c>
      <c r="K213" s="220" t="s">
        <v>65</v>
      </c>
      <c r="L213" s="220" t="s">
        <v>0</v>
      </c>
      <c r="M213" s="220" t="s">
        <v>289</v>
      </c>
      <c r="N213" s="47" t="s">
        <v>67</v>
      </c>
      <c r="O213" s="47" t="s">
        <v>0</v>
      </c>
      <c r="P213" s="47" t="s">
        <v>378</v>
      </c>
      <c r="Q213" s="47"/>
      <c r="R213" s="47"/>
      <c r="S213" s="47"/>
      <c r="T213" s="47"/>
      <c r="U213" s="107"/>
      <c r="V213" s="72"/>
      <c r="W213" s="73"/>
      <c r="X213" s="74"/>
      <c r="Y213" s="297"/>
      <c r="Z213" s="300"/>
      <c r="BI213" s="56"/>
      <c r="BJ213" s="56"/>
      <c r="BK213" s="56"/>
      <c r="BL213" s="56"/>
      <c r="BM213" s="56"/>
      <c r="BN213" s="56"/>
      <c r="BO213" s="56"/>
      <c r="BP213" s="56"/>
      <c r="BQ213" s="56"/>
      <c r="BR213" s="56"/>
      <c r="BS213" s="56"/>
      <c r="BT213" s="56"/>
      <c r="BU213" s="56"/>
      <c r="BV213" s="56"/>
      <c r="BW213" s="56"/>
    </row>
    <row r="214" spans="3:75" ht="21" customHeight="1">
      <c r="C214" s="265"/>
      <c r="D214" s="425"/>
      <c r="E214" s="436"/>
      <c r="F214" s="287" t="s">
        <v>2534</v>
      </c>
      <c r="G214" s="249"/>
      <c r="H214" s="220" t="s">
        <v>60</v>
      </c>
      <c r="I214" s="220" t="s">
        <v>64</v>
      </c>
      <c r="J214" s="220" t="s">
        <v>0</v>
      </c>
      <c r="K214" s="220" t="s">
        <v>65</v>
      </c>
      <c r="L214" s="220" t="s">
        <v>0</v>
      </c>
      <c r="M214" s="220" t="s">
        <v>307</v>
      </c>
      <c r="N214" s="47" t="s">
        <v>67</v>
      </c>
      <c r="O214" s="47" t="s">
        <v>0</v>
      </c>
      <c r="P214" s="47" t="s">
        <v>378</v>
      </c>
      <c r="Q214" s="47"/>
      <c r="R214" s="47"/>
      <c r="S214" s="47"/>
      <c r="T214" s="47"/>
      <c r="U214" s="107"/>
      <c r="V214" s="72"/>
      <c r="W214" s="73"/>
      <c r="X214" s="74"/>
      <c r="Y214" s="297"/>
      <c r="Z214" s="297"/>
      <c r="AA214" s="298"/>
      <c r="AB214" s="298"/>
      <c r="AC214" s="298"/>
      <c r="AD214" s="298"/>
      <c r="AE214" s="298"/>
      <c r="AF214" s="298"/>
      <c r="AG214" s="298"/>
      <c r="AH214" s="298"/>
      <c r="AI214" s="298"/>
      <c r="AJ214" s="298"/>
      <c r="AK214" s="298"/>
      <c r="AL214" s="298"/>
      <c r="AM214" s="298"/>
      <c r="AN214" s="298"/>
      <c r="AO214" s="298"/>
      <c r="AP214" s="298"/>
      <c r="AQ214" s="298"/>
      <c r="AR214" s="298"/>
      <c r="AS214" s="298"/>
      <c r="BI214" s="56"/>
      <c r="BJ214" s="56"/>
      <c r="BK214" s="56"/>
      <c r="BL214" s="56"/>
      <c r="BM214" s="56"/>
      <c r="BN214" s="56"/>
      <c r="BO214" s="56"/>
      <c r="BP214" s="56"/>
      <c r="BQ214" s="56"/>
      <c r="BR214" s="56"/>
      <c r="BS214" s="56"/>
      <c r="BT214" s="56"/>
      <c r="BU214" s="56"/>
      <c r="BV214" s="56"/>
      <c r="BW214" s="56"/>
    </row>
    <row r="215" spans="3:75" ht="21" customHeight="1">
      <c r="C215" s="265"/>
      <c r="D215" s="425"/>
      <c r="E215" s="436"/>
      <c r="F215" s="287" t="s">
        <v>2314</v>
      </c>
      <c r="G215" s="249"/>
      <c r="H215" s="220" t="s">
        <v>60</v>
      </c>
      <c r="I215" s="220" t="s">
        <v>64</v>
      </c>
      <c r="J215" s="220" t="s">
        <v>0</v>
      </c>
      <c r="K215" s="220" t="s">
        <v>65</v>
      </c>
      <c r="L215" s="220" t="s">
        <v>0</v>
      </c>
      <c r="M215" s="220" t="s">
        <v>308</v>
      </c>
      <c r="N215" s="47" t="s">
        <v>67</v>
      </c>
      <c r="O215" s="47" t="s">
        <v>0</v>
      </c>
      <c r="P215" s="47" t="s">
        <v>378</v>
      </c>
      <c r="Q215" s="47"/>
      <c r="R215" s="47"/>
      <c r="S215" s="47"/>
      <c r="T215" s="47"/>
      <c r="U215" s="107"/>
      <c r="V215" s="72"/>
      <c r="W215" s="73"/>
      <c r="X215" s="74"/>
      <c r="Y215" s="297"/>
      <c r="Z215" s="297"/>
      <c r="AA215" s="298"/>
      <c r="AB215" s="298"/>
      <c r="AC215" s="298"/>
      <c r="AD215" s="298"/>
      <c r="AE215" s="298"/>
      <c r="AF215" s="298"/>
      <c r="AG215" s="298"/>
      <c r="AH215" s="298"/>
      <c r="AI215" s="298"/>
      <c r="AJ215" s="298"/>
      <c r="AK215" s="298"/>
      <c r="AL215" s="298"/>
      <c r="AM215" s="298"/>
      <c r="AN215" s="298"/>
      <c r="AO215" s="298"/>
      <c r="AP215" s="298"/>
      <c r="AQ215" s="298"/>
      <c r="AR215" s="298"/>
      <c r="AS215" s="298"/>
      <c r="BI215" s="56"/>
      <c r="BJ215" s="56"/>
      <c r="BK215" s="56"/>
      <c r="BL215" s="56"/>
      <c r="BM215" s="56"/>
      <c r="BN215" s="56"/>
      <c r="BO215" s="56"/>
      <c r="BP215" s="56"/>
      <c r="BQ215" s="56"/>
      <c r="BR215" s="56"/>
      <c r="BS215" s="56"/>
      <c r="BT215" s="56"/>
      <c r="BU215" s="56"/>
      <c r="BV215" s="56"/>
      <c r="BW215" s="56"/>
    </row>
    <row r="216" spans="3:75" ht="21" customHeight="1">
      <c r="C216" s="265"/>
      <c r="D216" s="425"/>
      <c r="E216" s="436"/>
      <c r="F216" s="287" t="s">
        <v>2535</v>
      </c>
      <c r="G216" s="249"/>
      <c r="H216" s="220" t="s">
        <v>60</v>
      </c>
      <c r="I216" s="220" t="s">
        <v>64</v>
      </c>
      <c r="J216" s="220" t="s">
        <v>0</v>
      </c>
      <c r="K216" s="220" t="s">
        <v>65</v>
      </c>
      <c r="L216" s="220" t="s">
        <v>0</v>
      </c>
      <c r="M216" s="220" t="s">
        <v>309</v>
      </c>
      <c r="N216" s="47" t="s">
        <v>67</v>
      </c>
      <c r="O216" s="47" t="s">
        <v>0</v>
      </c>
      <c r="P216" s="47" t="s">
        <v>378</v>
      </c>
      <c r="Q216" s="47"/>
      <c r="R216" s="47"/>
      <c r="S216" s="47"/>
      <c r="T216" s="47"/>
      <c r="U216" s="107"/>
      <c r="V216" s="72"/>
      <c r="W216" s="73"/>
      <c r="X216" s="74"/>
      <c r="Y216" s="297"/>
      <c r="Z216" s="299"/>
      <c r="AA216" s="263"/>
      <c r="AB216" s="263"/>
      <c r="AC216" s="263"/>
      <c r="AD216" s="263"/>
      <c r="AE216" s="263"/>
      <c r="AF216" s="263"/>
      <c r="AG216" s="263"/>
      <c r="AH216" s="263"/>
      <c r="AI216" s="263"/>
      <c r="AJ216" s="263"/>
      <c r="AK216" s="263"/>
      <c r="AL216" s="263"/>
      <c r="AM216" s="263"/>
      <c r="AN216" s="263"/>
      <c r="AO216" s="263"/>
      <c r="AP216" s="263"/>
      <c r="AQ216" s="263"/>
      <c r="AR216" s="263"/>
      <c r="AS216" s="263"/>
      <c r="BI216" s="56"/>
      <c r="BJ216" s="56"/>
      <c r="BK216" s="56"/>
      <c r="BL216" s="56"/>
      <c r="BM216" s="56"/>
      <c r="BN216" s="56"/>
      <c r="BO216" s="56"/>
      <c r="BP216" s="56"/>
      <c r="BQ216" s="56"/>
      <c r="BR216" s="56"/>
      <c r="BS216" s="56"/>
      <c r="BT216" s="56"/>
      <c r="BU216" s="56"/>
      <c r="BV216" s="56"/>
      <c r="BW216" s="56"/>
    </row>
    <row r="217" spans="3:75" ht="21" customHeight="1">
      <c r="C217" s="265"/>
      <c r="D217" s="425"/>
      <c r="E217" s="437"/>
      <c r="F217" s="293" t="s">
        <v>2315</v>
      </c>
      <c r="G217" s="249"/>
      <c r="H217" s="220" t="s">
        <v>60</v>
      </c>
      <c r="I217" s="220" t="s">
        <v>64</v>
      </c>
      <c r="J217" s="220" t="s">
        <v>0</v>
      </c>
      <c r="K217" s="220" t="s">
        <v>65</v>
      </c>
      <c r="L217" s="220" t="s">
        <v>0</v>
      </c>
      <c r="M217" s="220" t="s">
        <v>343</v>
      </c>
      <c r="N217" s="47" t="s">
        <v>67</v>
      </c>
      <c r="O217" s="47" t="s">
        <v>0</v>
      </c>
      <c r="P217" s="47" t="s">
        <v>378</v>
      </c>
      <c r="Q217" s="47"/>
      <c r="R217" s="47"/>
      <c r="S217" s="47"/>
      <c r="T217" s="47"/>
      <c r="U217" s="108"/>
      <c r="V217" s="21" t="str">
        <f>IF(OR(SUMPRODUCT(--(V171:V216=""),--(W171:W216=""))&gt;0,COUNTIF(W171:W216,"M")&gt;0,COUNTIF(W171:W216,"X")=46),"",SUM(V171:V216))</f>
        <v/>
      </c>
      <c r="W217" s="22" t="str">
        <f>IF(AND(COUNTIF(W171:W216,"X")=46,SUM(V171:V216)=0,ISNUMBER(V217)),"",IF(COUNTIF(W171:W216,"M")&gt;0,"M",IF(AND(COUNTIF(W171:W216,W171)=46,OR(W171="X",W171="W",W171="Z")),UPPER(W171),"")))</f>
        <v/>
      </c>
      <c r="X217" s="23"/>
      <c r="Y217" s="297"/>
      <c r="Z217" s="297"/>
      <c r="AA217" s="298"/>
      <c r="AB217" s="298"/>
      <c r="AC217" s="298"/>
      <c r="AD217" s="298"/>
      <c r="AE217" s="298"/>
      <c r="AF217" s="298"/>
      <c r="AG217" s="298"/>
      <c r="AH217" s="298"/>
      <c r="AI217" s="298"/>
      <c r="AJ217" s="298"/>
      <c r="AK217" s="298"/>
      <c r="AL217" s="298"/>
      <c r="AM217" s="298"/>
      <c r="AN217" s="298"/>
      <c r="AO217" s="298"/>
      <c r="AP217" s="298"/>
      <c r="AQ217" s="298"/>
      <c r="AR217" s="298"/>
      <c r="AS217" s="298"/>
      <c r="BI217" s="56"/>
      <c r="BJ217" s="56"/>
      <c r="BK217" s="56"/>
      <c r="BL217" s="56"/>
      <c r="BM217" s="56"/>
      <c r="BN217" s="56"/>
      <c r="BO217" s="56"/>
      <c r="BP217" s="56"/>
      <c r="BQ217" s="56"/>
      <c r="BR217" s="56"/>
      <c r="BS217" s="56"/>
      <c r="BT217" s="56"/>
      <c r="BU217" s="56"/>
      <c r="BV217" s="56"/>
      <c r="BW217" s="56"/>
    </row>
    <row r="218" spans="3:75" ht="21" customHeight="1">
      <c r="C218" s="265"/>
      <c r="D218" s="425" t="s">
        <v>2285</v>
      </c>
      <c r="E218" s="438" t="s">
        <v>2316</v>
      </c>
      <c r="F218" s="287" t="s">
        <v>2536</v>
      </c>
      <c r="G218" s="249"/>
      <c r="H218" s="220" t="s">
        <v>60</v>
      </c>
      <c r="I218" s="220" t="s">
        <v>64</v>
      </c>
      <c r="J218" s="220" t="s">
        <v>0</v>
      </c>
      <c r="K218" s="220" t="s">
        <v>65</v>
      </c>
      <c r="L218" s="220" t="s">
        <v>0</v>
      </c>
      <c r="M218" s="220" t="s">
        <v>310</v>
      </c>
      <c r="N218" s="47" t="s">
        <v>67</v>
      </c>
      <c r="O218" s="47" t="s">
        <v>0</v>
      </c>
      <c r="P218" s="47" t="s">
        <v>378</v>
      </c>
      <c r="Q218" s="47"/>
      <c r="R218" s="47"/>
      <c r="S218" s="47"/>
      <c r="T218" s="47"/>
      <c r="U218" s="107"/>
      <c r="V218" s="72"/>
      <c r="W218" s="73"/>
      <c r="X218" s="74"/>
      <c r="Y218" s="297"/>
      <c r="Z218" s="297"/>
      <c r="AA218" s="298"/>
      <c r="AB218" s="298"/>
      <c r="AC218" s="298"/>
      <c r="AD218" s="298"/>
      <c r="AE218" s="298"/>
      <c r="AF218" s="298"/>
      <c r="AG218" s="298"/>
      <c r="AH218" s="298"/>
      <c r="AI218" s="298"/>
      <c r="AJ218" s="298"/>
      <c r="AK218" s="298"/>
      <c r="AL218" s="298"/>
      <c r="AM218" s="298"/>
      <c r="AN218" s="298"/>
      <c r="AO218" s="298"/>
      <c r="AP218" s="298"/>
      <c r="AQ218" s="298"/>
      <c r="AR218" s="298"/>
      <c r="AS218" s="298"/>
      <c r="BI218" s="56"/>
      <c r="BJ218" s="56"/>
      <c r="BK218" s="56"/>
      <c r="BL218" s="56"/>
      <c r="BM218" s="56"/>
      <c r="BN218" s="56"/>
      <c r="BO218" s="56"/>
      <c r="BP218" s="56"/>
      <c r="BQ218" s="56"/>
      <c r="BR218" s="56"/>
      <c r="BS218" s="56"/>
      <c r="BT218" s="56"/>
      <c r="BU218" s="56"/>
      <c r="BV218" s="56"/>
      <c r="BW218" s="56"/>
    </row>
    <row r="219" spans="3:75" ht="21" customHeight="1">
      <c r="C219" s="265"/>
      <c r="D219" s="425"/>
      <c r="E219" s="439"/>
      <c r="F219" s="287" t="s">
        <v>2537</v>
      </c>
      <c r="G219" s="249"/>
      <c r="H219" s="220" t="s">
        <v>60</v>
      </c>
      <c r="I219" s="220" t="s">
        <v>64</v>
      </c>
      <c r="J219" s="220" t="s">
        <v>0</v>
      </c>
      <c r="K219" s="220" t="s">
        <v>65</v>
      </c>
      <c r="L219" s="220" t="s">
        <v>0</v>
      </c>
      <c r="M219" s="220" t="s">
        <v>311</v>
      </c>
      <c r="N219" s="47" t="s">
        <v>67</v>
      </c>
      <c r="O219" s="47" t="s">
        <v>0</v>
      </c>
      <c r="P219" s="47" t="s">
        <v>378</v>
      </c>
      <c r="Q219" s="47"/>
      <c r="R219" s="47"/>
      <c r="S219" s="47"/>
      <c r="T219" s="47"/>
      <c r="U219" s="107"/>
      <c r="V219" s="72"/>
      <c r="W219" s="73"/>
      <c r="X219" s="74"/>
      <c r="Y219" s="297"/>
      <c r="Z219" s="297"/>
      <c r="AA219" s="298"/>
      <c r="AB219" s="298"/>
      <c r="AC219" s="298"/>
      <c r="AD219" s="298"/>
      <c r="AE219" s="298"/>
      <c r="AF219" s="298"/>
      <c r="AG219" s="298"/>
      <c r="AH219" s="298"/>
      <c r="AI219" s="298"/>
      <c r="AJ219" s="298"/>
      <c r="AK219" s="298"/>
      <c r="AL219" s="298"/>
      <c r="AM219" s="298"/>
      <c r="AN219" s="298"/>
      <c r="AO219" s="298"/>
      <c r="AP219" s="298"/>
      <c r="AQ219" s="298"/>
      <c r="AR219" s="298"/>
      <c r="AS219" s="298"/>
      <c r="BI219" s="56"/>
      <c r="BJ219" s="56"/>
      <c r="BK219" s="56"/>
      <c r="BL219" s="56"/>
      <c r="BM219" s="56"/>
      <c r="BN219" s="56"/>
      <c r="BO219" s="56"/>
      <c r="BP219" s="56"/>
      <c r="BQ219" s="56"/>
      <c r="BR219" s="56"/>
      <c r="BS219" s="56"/>
      <c r="BT219" s="56"/>
      <c r="BU219" s="56"/>
      <c r="BV219" s="56"/>
      <c r="BW219" s="56"/>
    </row>
    <row r="220" spans="3:75" ht="21" customHeight="1">
      <c r="C220" s="265"/>
      <c r="D220" s="425"/>
      <c r="E220" s="439"/>
      <c r="F220" s="287" t="s">
        <v>2538</v>
      </c>
      <c r="G220" s="249"/>
      <c r="H220" s="220" t="s">
        <v>60</v>
      </c>
      <c r="I220" s="220" t="s">
        <v>64</v>
      </c>
      <c r="J220" s="220" t="s">
        <v>0</v>
      </c>
      <c r="K220" s="220" t="s">
        <v>65</v>
      </c>
      <c r="L220" s="220" t="s">
        <v>0</v>
      </c>
      <c r="M220" s="220" t="s">
        <v>312</v>
      </c>
      <c r="N220" s="47" t="s">
        <v>67</v>
      </c>
      <c r="O220" s="47" t="s">
        <v>0</v>
      </c>
      <c r="P220" s="47" t="s">
        <v>378</v>
      </c>
      <c r="Q220" s="47"/>
      <c r="R220" s="47"/>
      <c r="S220" s="47"/>
      <c r="T220" s="47"/>
      <c r="U220" s="107"/>
      <c r="V220" s="72"/>
      <c r="W220" s="73"/>
      <c r="X220" s="74"/>
      <c r="Y220" s="297"/>
      <c r="Z220" s="297"/>
      <c r="AA220" s="298"/>
      <c r="AB220" s="298"/>
      <c r="AC220" s="298"/>
      <c r="AD220" s="298"/>
      <c r="AE220" s="298"/>
      <c r="AF220" s="298"/>
      <c r="AG220" s="298"/>
      <c r="AH220" s="298"/>
      <c r="AI220" s="298"/>
      <c r="AJ220" s="298"/>
      <c r="AK220" s="298"/>
      <c r="AL220" s="298"/>
      <c r="AM220" s="298"/>
      <c r="AN220" s="298"/>
      <c r="AO220" s="298"/>
      <c r="AP220" s="298"/>
      <c r="AQ220" s="298"/>
      <c r="AR220" s="298"/>
      <c r="AS220" s="298"/>
      <c r="BI220" s="56"/>
      <c r="BJ220" s="56"/>
      <c r="BK220" s="56"/>
      <c r="BL220" s="56"/>
      <c r="BM220" s="56"/>
      <c r="BN220" s="56"/>
      <c r="BO220" s="56"/>
      <c r="BP220" s="56"/>
      <c r="BQ220" s="56"/>
      <c r="BR220" s="56"/>
      <c r="BS220" s="56"/>
      <c r="BT220" s="56"/>
      <c r="BU220" s="56"/>
      <c r="BV220" s="56"/>
      <c r="BW220" s="56"/>
    </row>
    <row r="221" spans="3:75" ht="21" customHeight="1">
      <c r="C221" s="265"/>
      <c r="D221" s="425"/>
      <c r="E221" s="439"/>
      <c r="F221" s="287" t="s">
        <v>2539</v>
      </c>
      <c r="G221" s="249"/>
      <c r="H221" s="220" t="s">
        <v>60</v>
      </c>
      <c r="I221" s="220" t="s">
        <v>64</v>
      </c>
      <c r="J221" s="220" t="s">
        <v>0</v>
      </c>
      <c r="K221" s="220" t="s">
        <v>65</v>
      </c>
      <c r="L221" s="220" t="s">
        <v>0</v>
      </c>
      <c r="M221" s="220" t="s">
        <v>313</v>
      </c>
      <c r="N221" s="47" t="s">
        <v>67</v>
      </c>
      <c r="O221" s="47" t="s">
        <v>0</v>
      </c>
      <c r="P221" s="47" t="s">
        <v>378</v>
      </c>
      <c r="Q221" s="47"/>
      <c r="R221" s="47"/>
      <c r="S221" s="47"/>
      <c r="T221" s="47"/>
      <c r="U221" s="107"/>
      <c r="V221" s="72"/>
      <c r="W221" s="73"/>
      <c r="X221" s="74"/>
      <c r="Y221" s="297"/>
      <c r="Z221" s="297"/>
      <c r="AA221" s="298"/>
      <c r="AB221" s="298"/>
      <c r="AC221" s="298"/>
      <c r="AD221" s="298"/>
      <c r="AE221" s="298"/>
      <c r="AF221" s="298"/>
      <c r="AG221" s="298"/>
      <c r="AH221" s="298"/>
      <c r="AI221" s="298"/>
      <c r="AJ221" s="298"/>
      <c r="AK221" s="298"/>
      <c r="AL221" s="298"/>
      <c r="AM221" s="298"/>
      <c r="AN221" s="298"/>
      <c r="AO221" s="298"/>
      <c r="AP221" s="298"/>
      <c r="AQ221" s="298"/>
      <c r="AR221" s="298"/>
      <c r="AS221" s="298"/>
      <c r="BI221" s="56"/>
      <c r="BJ221" s="56"/>
      <c r="BK221" s="56"/>
      <c r="BL221" s="56"/>
      <c r="BM221" s="56"/>
      <c r="BN221" s="56"/>
      <c r="BO221" s="56"/>
      <c r="BP221" s="56"/>
      <c r="BQ221" s="56"/>
      <c r="BR221" s="56"/>
      <c r="BS221" s="56"/>
      <c r="BT221" s="56"/>
      <c r="BU221" s="56"/>
      <c r="BV221" s="56"/>
      <c r="BW221" s="56"/>
    </row>
    <row r="222" spans="3:75" ht="21" customHeight="1">
      <c r="C222" s="265"/>
      <c r="D222" s="425"/>
      <c r="E222" s="439"/>
      <c r="F222" s="287" t="s">
        <v>2540</v>
      </c>
      <c r="G222" s="249"/>
      <c r="H222" s="220" t="s">
        <v>60</v>
      </c>
      <c r="I222" s="220" t="s">
        <v>64</v>
      </c>
      <c r="J222" s="220" t="s">
        <v>0</v>
      </c>
      <c r="K222" s="220" t="s">
        <v>65</v>
      </c>
      <c r="L222" s="220" t="s">
        <v>0</v>
      </c>
      <c r="M222" s="220" t="s">
        <v>314</v>
      </c>
      <c r="N222" s="47" t="s">
        <v>67</v>
      </c>
      <c r="O222" s="47" t="s">
        <v>0</v>
      </c>
      <c r="P222" s="47" t="s">
        <v>378</v>
      </c>
      <c r="Q222" s="47"/>
      <c r="R222" s="47"/>
      <c r="S222" s="47"/>
      <c r="T222" s="47"/>
      <c r="U222" s="107"/>
      <c r="V222" s="72"/>
      <c r="W222" s="73"/>
      <c r="X222" s="74"/>
      <c r="Y222" s="297"/>
      <c r="Z222" s="297"/>
      <c r="AA222" s="298"/>
      <c r="AB222" s="298"/>
      <c r="AC222" s="298"/>
      <c r="AD222" s="298"/>
      <c r="AE222" s="298"/>
      <c r="AF222" s="298"/>
      <c r="AG222" s="298"/>
      <c r="AH222" s="298"/>
      <c r="AI222" s="298"/>
      <c r="AJ222" s="298"/>
      <c r="AK222" s="298"/>
      <c r="AL222" s="298"/>
      <c r="AM222" s="298"/>
      <c r="AN222" s="298"/>
      <c r="AO222" s="298"/>
      <c r="AP222" s="298"/>
      <c r="AQ222" s="298"/>
      <c r="AR222" s="298"/>
      <c r="AS222" s="298"/>
      <c r="BI222" s="56"/>
      <c r="BJ222" s="56"/>
      <c r="BK222" s="56"/>
      <c r="BL222" s="56"/>
      <c r="BM222" s="56"/>
      <c r="BN222" s="56"/>
      <c r="BO222" s="56"/>
      <c r="BP222" s="56"/>
      <c r="BQ222" s="56"/>
      <c r="BR222" s="56"/>
      <c r="BS222" s="56"/>
      <c r="BT222" s="56"/>
      <c r="BU222" s="56"/>
      <c r="BV222" s="56"/>
      <c r="BW222" s="56"/>
    </row>
    <row r="223" spans="3:75" ht="21" customHeight="1">
      <c r="C223" s="265"/>
      <c r="D223" s="425"/>
      <c r="E223" s="439"/>
      <c r="F223" s="287" t="s">
        <v>2541</v>
      </c>
      <c r="G223" s="249"/>
      <c r="H223" s="220" t="s">
        <v>60</v>
      </c>
      <c r="I223" s="220" t="s">
        <v>64</v>
      </c>
      <c r="J223" s="220" t="s">
        <v>0</v>
      </c>
      <c r="K223" s="220" t="s">
        <v>65</v>
      </c>
      <c r="L223" s="220" t="s">
        <v>0</v>
      </c>
      <c r="M223" s="220" t="s">
        <v>315</v>
      </c>
      <c r="N223" s="47" t="s">
        <v>67</v>
      </c>
      <c r="O223" s="47" t="s">
        <v>0</v>
      </c>
      <c r="P223" s="47" t="s">
        <v>378</v>
      </c>
      <c r="Q223" s="47"/>
      <c r="R223" s="47"/>
      <c r="S223" s="47"/>
      <c r="T223" s="47"/>
      <c r="U223" s="107"/>
      <c r="V223" s="72"/>
      <c r="W223" s="73"/>
      <c r="X223" s="74"/>
      <c r="Y223" s="297"/>
      <c r="Z223" s="297"/>
      <c r="AA223" s="298"/>
      <c r="AB223" s="298"/>
      <c r="AC223" s="298"/>
      <c r="AD223" s="298"/>
      <c r="AE223" s="298"/>
      <c r="AF223" s="298"/>
      <c r="AG223" s="298"/>
      <c r="AH223" s="298"/>
      <c r="AI223" s="298"/>
      <c r="AJ223" s="298"/>
      <c r="AK223" s="298"/>
      <c r="AL223" s="298"/>
      <c r="AM223" s="298"/>
      <c r="AN223" s="298"/>
      <c r="AO223" s="298"/>
      <c r="AP223" s="298"/>
      <c r="AQ223" s="298"/>
      <c r="AR223" s="298"/>
      <c r="AS223" s="298"/>
      <c r="BI223" s="56"/>
      <c r="BJ223" s="56"/>
      <c r="BK223" s="56"/>
      <c r="BL223" s="56"/>
      <c r="BM223" s="56"/>
      <c r="BN223" s="56"/>
      <c r="BO223" s="56"/>
      <c r="BP223" s="56"/>
      <c r="BQ223" s="56"/>
      <c r="BR223" s="56"/>
      <c r="BS223" s="56"/>
      <c r="BT223" s="56"/>
      <c r="BU223" s="56"/>
      <c r="BV223" s="56"/>
      <c r="BW223" s="56"/>
    </row>
    <row r="224" spans="3:75" ht="21" customHeight="1">
      <c r="C224" s="265"/>
      <c r="D224" s="425"/>
      <c r="E224" s="439"/>
      <c r="F224" s="287" t="s">
        <v>2542</v>
      </c>
      <c r="G224" s="249"/>
      <c r="H224" s="220" t="s">
        <v>60</v>
      </c>
      <c r="I224" s="220" t="s">
        <v>64</v>
      </c>
      <c r="J224" s="220" t="s">
        <v>0</v>
      </c>
      <c r="K224" s="220" t="s">
        <v>65</v>
      </c>
      <c r="L224" s="220" t="s">
        <v>0</v>
      </c>
      <c r="M224" s="220" t="s">
        <v>316</v>
      </c>
      <c r="N224" s="47" t="s">
        <v>67</v>
      </c>
      <c r="O224" s="47" t="s">
        <v>0</v>
      </c>
      <c r="P224" s="47" t="s">
        <v>378</v>
      </c>
      <c r="Q224" s="47"/>
      <c r="R224" s="47"/>
      <c r="S224" s="47"/>
      <c r="T224" s="47"/>
      <c r="U224" s="107"/>
      <c r="V224" s="72"/>
      <c r="W224" s="73"/>
      <c r="X224" s="74"/>
      <c r="Y224" s="297"/>
      <c r="Z224" s="297"/>
      <c r="AA224" s="298"/>
      <c r="AB224" s="298"/>
      <c r="AC224" s="298"/>
      <c r="AD224" s="298"/>
      <c r="AE224" s="298"/>
      <c r="AF224" s="298"/>
      <c r="AG224" s="298"/>
      <c r="AH224" s="298"/>
      <c r="AI224" s="298"/>
      <c r="AJ224" s="298"/>
      <c r="AK224" s="298"/>
      <c r="AL224" s="298"/>
      <c r="AM224" s="298"/>
      <c r="AN224" s="298"/>
      <c r="AO224" s="298"/>
      <c r="AP224" s="298"/>
      <c r="AQ224" s="298"/>
      <c r="AR224" s="298"/>
      <c r="AS224" s="298"/>
      <c r="BI224" s="56"/>
      <c r="BJ224" s="56"/>
      <c r="BK224" s="56"/>
      <c r="BL224" s="56"/>
      <c r="BM224" s="56"/>
      <c r="BN224" s="56"/>
      <c r="BO224" s="56"/>
      <c r="BP224" s="56"/>
      <c r="BQ224" s="56"/>
      <c r="BR224" s="56"/>
      <c r="BS224" s="56"/>
      <c r="BT224" s="56"/>
      <c r="BU224" s="56"/>
      <c r="BV224" s="56"/>
      <c r="BW224" s="56"/>
    </row>
    <row r="225" spans="3:75" ht="21" customHeight="1">
      <c r="C225" s="265"/>
      <c r="D225" s="425"/>
      <c r="E225" s="439"/>
      <c r="F225" s="287" t="s">
        <v>2543</v>
      </c>
      <c r="G225" s="249"/>
      <c r="H225" s="220" t="s">
        <v>60</v>
      </c>
      <c r="I225" s="220" t="s">
        <v>64</v>
      </c>
      <c r="J225" s="220" t="s">
        <v>0</v>
      </c>
      <c r="K225" s="220" t="s">
        <v>65</v>
      </c>
      <c r="L225" s="220" t="s">
        <v>0</v>
      </c>
      <c r="M225" s="220" t="s">
        <v>317</v>
      </c>
      <c r="N225" s="47" t="s">
        <v>67</v>
      </c>
      <c r="O225" s="47" t="s">
        <v>0</v>
      </c>
      <c r="P225" s="47" t="s">
        <v>378</v>
      </c>
      <c r="Q225" s="47"/>
      <c r="R225" s="47"/>
      <c r="S225" s="47"/>
      <c r="T225" s="47"/>
      <c r="U225" s="107"/>
      <c r="V225" s="72"/>
      <c r="W225" s="73"/>
      <c r="X225" s="74"/>
      <c r="Y225" s="297"/>
      <c r="Z225" s="297"/>
      <c r="AA225" s="298"/>
      <c r="AB225" s="298"/>
      <c r="AC225" s="298"/>
      <c r="AD225" s="298"/>
      <c r="AE225" s="298"/>
      <c r="AF225" s="298"/>
      <c r="AG225" s="298"/>
      <c r="AH225" s="298"/>
      <c r="AI225" s="298"/>
      <c r="AJ225" s="298"/>
      <c r="AK225" s="298"/>
      <c r="AL225" s="298"/>
      <c r="AM225" s="298"/>
      <c r="AN225" s="298"/>
      <c r="AO225" s="298"/>
      <c r="AP225" s="298"/>
      <c r="AQ225" s="298"/>
      <c r="AR225" s="298"/>
      <c r="AS225" s="298"/>
      <c r="BI225" s="56"/>
      <c r="BJ225" s="56"/>
      <c r="BK225" s="56"/>
      <c r="BL225" s="56"/>
      <c r="BM225" s="56"/>
      <c r="BN225" s="56"/>
      <c r="BO225" s="56"/>
      <c r="BP225" s="56"/>
      <c r="BQ225" s="56"/>
      <c r="BR225" s="56"/>
      <c r="BS225" s="56"/>
      <c r="BT225" s="56"/>
      <c r="BU225" s="56"/>
      <c r="BV225" s="56"/>
      <c r="BW225" s="56"/>
    </row>
    <row r="226" spans="3:75" ht="21" customHeight="1">
      <c r="C226" s="265"/>
      <c r="D226" s="425"/>
      <c r="E226" s="439"/>
      <c r="F226" s="287" t="s">
        <v>2544</v>
      </c>
      <c r="G226" s="249"/>
      <c r="H226" s="220" t="s">
        <v>60</v>
      </c>
      <c r="I226" s="220" t="s">
        <v>64</v>
      </c>
      <c r="J226" s="220" t="s">
        <v>0</v>
      </c>
      <c r="K226" s="220" t="s">
        <v>65</v>
      </c>
      <c r="L226" s="220" t="s">
        <v>0</v>
      </c>
      <c r="M226" s="220" t="s">
        <v>318</v>
      </c>
      <c r="N226" s="47" t="s">
        <v>67</v>
      </c>
      <c r="O226" s="47" t="s">
        <v>0</v>
      </c>
      <c r="P226" s="47" t="s">
        <v>378</v>
      </c>
      <c r="Q226" s="47"/>
      <c r="R226" s="47"/>
      <c r="S226" s="47"/>
      <c r="T226" s="47"/>
      <c r="U226" s="107"/>
      <c r="V226" s="72"/>
      <c r="W226" s="73"/>
      <c r="X226" s="74"/>
      <c r="Y226" s="297"/>
      <c r="Z226" s="297"/>
      <c r="AA226" s="298"/>
      <c r="AB226" s="298"/>
      <c r="AC226" s="298"/>
      <c r="AD226" s="298"/>
      <c r="AE226" s="298"/>
      <c r="AF226" s="298"/>
      <c r="AG226" s="298"/>
      <c r="AH226" s="298"/>
      <c r="AI226" s="298"/>
      <c r="AJ226" s="298"/>
      <c r="AK226" s="298"/>
      <c r="AL226" s="298"/>
      <c r="AM226" s="298"/>
      <c r="AN226" s="298"/>
      <c r="AO226" s="298"/>
      <c r="AP226" s="298"/>
      <c r="AQ226" s="298"/>
      <c r="AR226" s="298"/>
      <c r="AS226" s="298"/>
      <c r="BI226" s="56"/>
      <c r="BJ226" s="56"/>
      <c r="BK226" s="56"/>
      <c r="BL226" s="56"/>
      <c r="BM226" s="56"/>
      <c r="BN226" s="56"/>
      <c r="BO226" s="56"/>
      <c r="BP226" s="56"/>
      <c r="BQ226" s="56"/>
      <c r="BR226" s="56"/>
      <c r="BS226" s="56"/>
      <c r="BT226" s="56"/>
      <c r="BU226" s="56"/>
      <c r="BV226" s="56"/>
      <c r="BW226" s="56"/>
    </row>
    <row r="227" spans="3:75" ht="21" customHeight="1">
      <c r="C227" s="265"/>
      <c r="D227" s="425"/>
      <c r="E227" s="439"/>
      <c r="F227" s="287" t="s">
        <v>2545</v>
      </c>
      <c r="G227" s="249"/>
      <c r="H227" s="220" t="s">
        <v>60</v>
      </c>
      <c r="I227" s="220" t="s">
        <v>64</v>
      </c>
      <c r="J227" s="220" t="s">
        <v>0</v>
      </c>
      <c r="K227" s="220" t="s">
        <v>65</v>
      </c>
      <c r="L227" s="220" t="s">
        <v>0</v>
      </c>
      <c r="M227" s="220" t="s">
        <v>319</v>
      </c>
      <c r="N227" s="47" t="s">
        <v>67</v>
      </c>
      <c r="O227" s="47" t="s">
        <v>0</v>
      </c>
      <c r="P227" s="47" t="s">
        <v>378</v>
      </c>
      <c r="Q227" s="47"/>
      <c r="R227" s="47"/>
      <c r="S227" s="47"/>
      <c r="T227" s="47"/>
      <c r="U227" s="107"/>
      <c r="V227" s="72"/>
      <c r="W227" s="73"/>
      <c r="X227" s="74"/>
      <c r="Y227" s="297"/>
      <c r="Z227" s="297"/>
      <c r="AA227" s="298"/>
      <c r="AB227" s="298"/>
      <c r="AC227" s="298"/>
      <c r="AD227" s="298"/>
      <c r="AE227" s="298"/>
      <c r="AF227" s="298"/>
      <c r="AG227" s="298"/>
      <c r="AH227" s="298"/>
      <c r="AI227" s="298"/>
      <c r="AJ227" s="298"/>
      <c r="AK227" s="298"/>
      <c r="AL227" s="298"/>
      <c r="AM227" s="298"/>
      <c r="AN227" s="298"/>
      <c r="AO227" s="298"/>
      <c r="AP227" s="298"/>
      <c r="AQ227" s="298"/>
      <c r="AR227" s="298"/>
      <c r="AS227" s="298"/>
      <c r="BI227" s="56"/>
      <c r="BJ227" s="56"/>
      <c r="BK227" s="56"/>
      <c r="BL227" s="56"/>
      <c r="BM227" s="56"/>
      <c r="BN227" s="56"/>
      <c r="BO227" s="56"/>
      <c r="BP227" s="56"/>
      <c r="BQ227" s="56"/>
      <c r="BR227" s="56"/>
      <c r="BS227" s="56"/>
      <c r="BT227" s="56"/>
      <c r="BU227" s="56"/>
      <c r="BV227" s="56"/>
      <c r="BW227" s="56"/>
    </row>
    <row r="228" spans="3:75" ht="21" customHeight="1">
      <c r="C228" s="265"/>
      <c r="D228" s="425"/>
      <c r="E228" s="439"/>
      <c r="F228" s="287" t="s">
        <v>2546</v>
      </c>
      <c r="G228" s="249"/>
      <c r="H228" s="220" t="s">
        <v>60</v>
      </c>
      <c r="I228" s="220" t="s">
        <v>64</v>
      </c>
      <c r="J228" s="220" t="s">
        <v>0</v>
      </c>
      <c r="K228" s="220" t="s">
        <v>65</v>
      </c>
      <c r="L228" s="220" t="s">
        <v>0</v>
      </c>
      <c r="M228" s="220" t="s">
        <v>320</v>
      </c>
      <c r="N228" s="47" t="s">
        <v>67</v>
      </c>
      <c r="O228" s="47" t="s">
        <v>0</v>
      </c>
      <c r="P228" s="47" t="s">
        <v>378</v>
      </c>
      <c r="Q228" s="47"/>
      <c r="R228" s="47"/>
      <c r="S228" s="47"/>
      <c r="T228" s="47"/>
      <c r="U228" s="107"/>
      <c r="V228" s="72"/>
      <c r="W228" s="73"/>
      <c r="X228" s="74"/>
      <c r="Y228" s="297"/>
      <c r="Z228" s="297"/>
      <c r="AA228" s="298"/>
      <c r="AB228" s="298"/>
      <c r="AC228" s="298"/>
      <c r="AD228" s="298"/>
      <c r="AE228" s="298"/>
      <c r="AF228" s="298"/>
      <c r="AG228" s="298"/>
      <c r="AH228" s="298"/>
      <c r="AI228" s="298"/>
      <c r="AJ228" s="298"/>
      <c r="AK228" s="298"/>
      <c r="AL228" s="298"/>
      <c r="AM228" s="298"/>
      <c r="AN228" s="298"/>
      <c r="AO228" s="298"/>
      <c r="AP228" s="298"/>
      <c r="AQ228" s="298"/>
      <c r="AR228" s="298"/>
      <c r="AS228" s="298"/>
      <c r="BI228" s="56"/>
      <c r="BJ228" s="56"/>
      <c r="BK228" s="56"/>
      <c r="BL228" s="56"/>
      <c r="BM228" s="56"/>
      <c r="BN228" s="56"/>
      <c r="BO228" s="56"/>
      <c r="BP228" s="56"/>
      <c r="BQ228" s="56"/>
      <c r="BR228" s="56"/>
      <c r="BS228" s="56"/>
      <c r="BT228" s="56"/>
      <c r="BU228" s="56"/>
      <c r="BV228" s="56"/>
      <c r="BW228" s="56"/>
    </row>
    <row r="229" spans="3:75" ht="21" customHeight="1">
      <c r="C229" s="265"/>
      <c r="D229" s="425"/>
      <c r="E229" s="439"/>
      <c r="F229" s="287" t="s">
        <v>2547</v>
      </c>
      <c r="G229" s="249"/>
      <c r="H229" s="220" t="s">
        <v>60</v>
      </c>
      <c r="I229" s="220" t="s">
        <v>64</v>
      </c>
      <c r="J229" s="220" t="s">
        <v>0</v>
      </c>
      <c r="K229" s="220" t="s">
        <v>65</v>
      </c>
      <c r="L229" s="220" t="s">
        <v>0</v>
      </c>
      <c r="M229" s="220" t="s">
        <v>321</v>
      </c>
      <c r="N229" s="47" t="s">
        <v>67</v>
      </c>
      <c r="O229" s="47" t="s">
        <v>0</v>
      </c>
      <c r="P229" s="47" t="s">
        <v>378</v>
      </c>
      <c r="Q229" s="47"/>
      <c r="R229" s="47"/>
      <c r="S229" s="47"/>
      <c r="T229" s="47"/>
      <c r="U229" s="107"/>
      <c r="V229" s="72"/>
      <c r="W229" s="73"/>
      <c r="X229" s="74"/>
      <c r="Y229" s="297"/>
      <c r="Z229" s="297"/>
      <c r="AA229" s="298"/>
      <c r="AB229" s="298"/>
      <c r="AC229" s="298"/>
      <c r="AD229" s="298"/>
      <c r="AE229" s="298"/>
      <c r="AF229" s="298"/>
      <c r="AG229" s="298"/>
      <c r="AH229" s="298"/>
      <c r="AI229" s="298"/>
      <c r="AJ229" s="298"/>
      <c r="AK229" s="298"/>
      <c r="AL229" s="298"/>
      <c r="AM229" s="298"/>
      <c r="AN229" s="298"/>
      <c r="AO229" s="298"/>
      <c r="AP229" s="298"/>
      <c r="AQ229" s="298"/>
      <c r="AR229" s="298"/>
      <c r="AS229" s="298"/>
      <c r="BI229" s="56"/>
      <c r="BJ229" s="56"/>
      <c r="BK229" s="56"/>
      <c r="BL229" s="56"/>
      <c r="BM229" s="56"/>
      <c r="BN229" s="56"/>
      <c r="BO229" s="56"/>
      <c r="BP229" s="56"/>
      <c r="BQ229" s="56"/>
      <c r="BR229" s="56"/>
      <c r="BS229" s="56"/>
      <c r="BT229" s="56"/>
      <c r="BU229" s="56"/>
      <c r="BV229" s="56"/>
      <c r="BW229" s="56"/>
    </row>
    <row r="230" spans="3:75" ht="21" customHeight="1">
      <c r="C230" s="265"/>
      <c r="D230" s="425"/>
      <c r="E230" s="439"/>
      <c r="F230" s="287" t="s">
        <v>2548</v>
      </c>
      <c r="G230" s="249"/>
      <c r="H230" s="220" t="s">
        <v>60</v>
      </c>
      <c r="I230" s="220" t="s">
        <v>64</v>
      </c>
      <c r="J230" s="220" t="s">
        <v>0</v>
      </c>
      <c r="K230" s="220" t="s">
        <v>65</v>
      </c>
      <c r="L230" s="220" t="s">
        <v>0</v>
      </c>
      <c r="M230" s="220" t="s">
        <v>322</v>
      </c>
      <c r="N230" s="47" t="s">
        <v>67</v>
      </c>
      <c r="O230" s="47" t="s">
        <v>0</v>
      </c>
      <c r="P230" s="47" t="s">
        <v>378</v>
      </c>
      <c r="Q230" s="47"/>
      <c r="R230" s="47"/>
      <c r="S230" s="47"/>
      <c r="T230" s="47"/>
      <c r="U230" s="107"/>
      <c r="V230" s="72"/>
      <c r="W230" s="73"/>
      <c r="X230" s="74"/>
      <c r="Y230" s="297"/>
      <c r="Z230" s="297"/>
      <c r="AA230" s="298"/>
      <c r="AB230" s="298"/>
      <c r="AC230" s="298"/>
      <c r="AD230" s="298"/>
      <c r="AE230" s="298"/>
      <c r="AF230" s="298"/>
      <c r="AG230" s="298"/>
      <c r="AH230" s="298"/>
      <c r="AI230" s="298"/>
      <c r="AJ230" s="298"/>
      <c r="AK230" s="298"/>
      <c r="AL230" s="298"/>
      <c r="AM230" s="298"/>
      <c r="AN230" s="298"/>
      <c r="AO230" s="298"/>
      <c r="AP230" s="298"/>
      <c r="AQ230" s="298"/>
      <c r="AR230" s="298"/>
      <c r="AS230" s="298"/>
      <c r="BI230" s="56"/>
      <c r="BJ230" s="56"/>
      <c r="BK230" s="56"/>
      <c r="BL230" s="56"/>
      <c r="BM230" s="56"/>
      <c r="BN230" s="56"/>
      <c r="BO230" s="56"/>
      <c r="BP230" s="56"/>
      <c r="BQ230" s="56"/>
      <c r="BR230" s="56"/>
      <c r="BS230" s="56"/>
      <c r="BT230" s="56"/>
      <c r="BU230" s="56"/>
      <c r="BV230" s="56"/>
      <c r="BW230" s="56"/>
    </row>
    <row r="231" spans="3:75" ht="21" customHeight="1">
      <c r="C231" s="265"/>
      <c r="D231" s="425"/>
      <c r="E231" s="439"/>
      <c r="F231" s="287" t="s">
        <v>2549</v>
      </c>
      <c r="G231" s="249"/>
      <c r="H231" s="220" t="s">
        <v>60</v>
      </c>
      <c r="I231" s="220" t="s">
        <v>64</v>
      </c>
      <c r="J231" s="220" t="s">
        <v>0</v>
      </c>
      <c r="K231" s="220" t="s">
        <v>65</v>
      </c>
      <c r="L231" s="220" t="s">
        <v>0</v>
      </c>
      <c r="M231" s="220" t="s">
        <v>323</v>
      </c>
      <c r="N231" s="47" t="s">
        <v>67</v>
      </c>
      <c r="O231" s="47" t="s">
        <v>0</v>
      </c>
      <c r="P231" s="47" t="s">
        <v>378</v>
      </c>
      <c r="Q231" s="47"/>
      <c r="R231" s="47"/>
      <c r="S231" s="47"/>
      <c r="T231" s="47"/>
      <c r="U231" s="107"/>
      <c r="V231" s="72"/>
      <c r="W231" s="73"/>
      <c r="X231" s="74"/>
      <c r="Y231" s="297"/>
      <c r="Z231" s="297"/>
      <c r="AA231" s="298"/>
      <c r="AB231" s="298"/>
      <c r="AC231" s="298"/>
      <c r="AD231" s="298"/>
      <c r="AE231" s="298"/>
      <c r="AF231" s="298"/>
      <c r="AG231" s="298"/>
      <c r="AH231" s="298"/>
      <c r="AI231" s="298"/>
      <c r="AJ231" s="298"/>
      <c r="AK231" s="298"/>
      <c r="AL231" s="298"/>
      <c r="AM231" s="298"/>
      <c r="AN231" s="298"/>
      <c r="AO231" s="298"/>
      <c r="AP231" s="298"/>
      <c r="AQ231" s="298"/>
      <c r="AR231" s="298"/>
      <c r="AS231" s="298"/>
      <c r="BI231" s="56"/>
      <c r="BJ231" s="56"/>
      <c r="BK231" s="56"/>
      <c r="BL231" s="56"/>
      <c r="BM231" s="56"/>
      <c r="BN231" s="56"/>
      <c r="BO231" s="56"/>
      <c r="BP231" s="56"/>
      <c r="BQ231" s="56"/>
      <c r="BR231" s="56"/>
      <c r="BS231" s="56"/>
      <c r="BT231" s="56"/>
      <c r="BU231" s="56"/>
      <c r="BV231" s="56"/>
      <c r="BW231" s="56"/>
    </row>
    <row r="232" spans="3:75" ht="21" customHeight="1">
      <c r="C232" s="265"/>
      <c r="D232" s="425"/>
      <c r="E232" s="439"/>
      <c r="F232" s="287" t="s">
        <v>2550</v>
      </c>
      <c r="G232" s="249"/>
      <c r="H232" s="220" t="s">
        <v>60</v>
      </c>
      <c r="I232" s="220" t="s">
        <v>64</v>
      </c>
      <c r="J232" s="220" t="s">
        <v>0</v>
      </c>
      <c r="K232" s="220" t="s">
        <v>65</v>
      </c>
      <c r="L232" s="220" t="s">
        <v>0</v>
      </c>
      <c r="M232" s="220" t="s">
        <v>324</v>
      </c>
      <c r="N232" s="47" t="s">
        <v>67</v>
      </c>
      <c r="O232" s="47" t="s">
        <v>0</v>
      </c>
      <c r="P232" s="47" t="s">
        <v>378</v>
      </c>
      <c r="Q232" s="47"/>
      <c r="R232" s="47"/>
      <c r="S232" s="47"/>
      <c r="T232" s="47"/>
      <c r="U232" s="107"/>
      <c r="V232" s="72"/>
      <c r="W232" s="73"/>
      <c r="X232" s="74"/>
      <c r="Y232" s="297"/>
      <c r="Z232" s="297"/>
      <c r="AA232" s="298"/>
      <c r="AB232" s="298"/>
      <c r="AC232" s="298"/>
      <c r="AD232" s="298"/>
      <c r="AE232" s="298"/>
      <c r="AF232" s="298"/>
      <c r="AG232" s="298"/>
      <c r="AH232" s="298"/>
      <c r="AI232" s="298"/>
      <c r="AJ232" s="298"/>
      <c r="AK232" s="298"/>
      <c r="AL232" s="298"/>
      <c r="AM232" s="298"/>
      <c r="AN232" s="298"/>
      <c r="AO232" s="298"/>
      <c r="AP232" s="298"/>
      <c r="AQ232" s="298"/>
      <c r="AR232" s="298"/>
      <c r="AS232" s="298"/>
      <c r="BI232" s="56"/>
      <c r="BJ232" s="56"/>
      <c r="BK232" s="56"/>
      <c r="BL232" s="56"/>
      <c r="BM232" s="56"/>
      <c r="BN232" s="56"/>
      <c r="BO232" s="56"/>
      <c r="BP232" s="56"/>
      <c r="BQ232" s="56"/>
      <c r="BR232" s="56"/>
      <c r="BS232" s="56"/>
      <c r="BT232" s="56"/>
      <c r="BU232" s="56"/>
      <c r="BV232" s="56"/>
      <c r="BW232" s="56"/>
    </row>
    <row r="233" spans="3:75" ht="21" customHeight="1">
      <c r="C233" s="265"/>
      <c r="D233" s="425"/>
      <c r="E233" s="439"/>
      <c r="F233" s="287" t="s">
        <v>2551</v>
      </c>
      <c r="G233" s="249"/>
      <c r="H233" s="220" t="s">
        <v>60</v>
      </c>
      <c r="I233" s="220" t="s">
        <v>64</v>
      </c>
      <c r="J233" s="220" t="s">
        <v>0</v>
      </c>
      <c r="K233" s="220" t="s">
        <v>65</v>
      </c>
      <c r="L233" s="220" t="s">
        <v>0</v>
      </c>
      <c r="M233" s="220" t="s">
        <v>325</v>
      </c>
      <c r="N233" s="47" t="s">
        <v>67</v>
      </c>
      <c r="O233" s="47" t="s">
        <v>0</v>
      </c>
      <c r="P233" s="47" t="s">
        <v>378</v>
      </c>
      <c r="Q233" s="47"/>
      <c r="R233" s="47"/>
      <c r="S233" s="47"/>
      <c r="T233" s="47"/>
      <c r="U233" s="107"/>
      <c r="V233" s="72"/>
      <c r="W233" s="73"/>
      <c r="X233" s="74"/>
      <c r="Y233" s="297"/>
      <c r="Z233" s="297"/>
      <c r="AA233" s="298"/>
      <c r="AB233" s="298"/>
      <c r="AC233" s="298"/>
      <c r="AD233" s="298"/>
      <c r="AE233" s="298"/>
      <c r="AF233" s="298"/>
      <c r="AG233" s="298"/>
      <c r="AH233" s="298"/>
      <c r="AI233" s="298"/>
      <c r="AJ233" s="298"/>
      <c r="AK233" s="298"/>
      <c r="AL233" s="298"/>
      <c r="AM233" s="298"/>
      <c r="AN233" s="298"/>
      <c r="AO233" s="298"/>
      <c r="AP233" s="298"/>
      <c r="AQ233" s="298"/>
      <c r="AR233" s="298"/>
      <c r="AS233" s="298"/>
      <c r="BI233" s="56"/>
      <c r="BJ233" s="56"/>
      <c r="BK233" s="56"/>
      <c r="BL233" s="56"/>
      <c r="BM233" s="56"/>
      <c r="BN233" s="56"/>
      <c r="BO233" s="56"/>
      <c r="BP233" s="56"/>
      <c r="BQ233" s="56"/>
      <c r="BR233" s="56"/>
      <c r="BS233" s="56"/>
      <c r="BT233" s="56"/>
      <c r="BU233" s="56"/>
      <c r="BV233" s="56"/>
      <c r="BW233" s="56"/>
    </row>
    <row r="234" spans="3:75" ht="21" customHeight="1">
      <c r="C234" s="265"/>
      <c r="D234" s="425"/>
      <c r="E234" s="439"/>
      <c r="F234" s="287" t="s">
        <v>2552</v>
      </c>
      <c r="G234" s="249"/>
      <c r="H234" s="220" t="s">
        <v>60</v>
      </c>
      <c r="I234" s="220" t="s">
        <v>64</v>
      </c>
      <c r="J234" s="220" t="s">
        <v>0</v>
      </c>
      <c r="K234" s="220" t="s">
        <v>65</v>
      </c>
      <c r="L234" s="220" t="s">
        <v>0</v>
      </c>
      <c r="M234" s="220" t="s">
        <v>326</v>
      </c>
      <c r="N234" s="47" t="s">
        <v>67</v>
      </c>
      <c r="O234" s="47" t="s">
        <v>0</v>
      </c>
      <c r="P234" s="47" t="s">
        <v>378</v>
      </c>
      <c r="Q234" s="47"/>
      <c r="R234" s="47"/>
      <c r="S234" s="47"/>
      <c r="T234" s="47"/>
      <c r="U234" s="107"/>
      <c r="V234" s="72"/>
      <c r="W234" s="73"/>
      <c r="X234" s="74"/>
      <c r="Y234" s="297"/>
      <c r="Z234" s="297"/>
      <c r="AA234" s="298"/>
      <c r="AB234" s="298"/>
      <c r="AC234" s="298"/>
      <c r="AD234" s="298"/>
      <c r="AE234" s="298"/>
      <c r="AF234" s="298"/>
      <c r="AG234" s="298"/>
      <c r="AH234" s="298"/>
      <c r="AI234" s="298"/>
      <c r="AJ234" s="298"/>
      <c r="AK234" s="298"/>
      <c r="AL234" s="298"/>
      <c r="AM234" s="298"/>
      <c r="AN234" s="298"/>
      <c r="AO234" s="298"/>
      <c r="AP234" s="298"/>
      <c r="AQ234" s="298"/>
      <c r="AR234" s="298"/>
      <c r="AS234" s="298"/>
      <c r="BI234" s="56"/>
      <c r="BJ234" s="56"/>
      <c r="BK234" s="56"/>
      <c r="BL234" s="56"/>
      <c r="BM234" s="56"/>
      <c r="BN234" s="56"/>
      <c r="BO234" s="56"/>
      <c r="BP234" s="56"/>
      <c r="BQ234" s="56"/>
      <c r="BR234" s="56"/>
      <c r="BS234" s="56"/>
      <c r="BT234" s="56"/>
      <c r="BU234" s="56"/>
      <c r="BV234" s="56"/>
      <c r="BW234" s="56"/>
    </row>
    <row r="235" spans="3:75" ht="21" customHeight="1">
      <c r="C235" s="265"/>
      <c r="D235" s="425"/>
      <c r="E235" s="439"/>
      <c r="F235" s="287" t="s">
        <v>2553</v>
      </c>
      <c r="G235" s="249"/>
      <c r="H235" s="220" t="s">
        <v>60</v>
      </c>
      <c r="I235" s="220" t="s">
        <v>64</v>
      </c>
      <c r="J235" s="220" t="s">
        <v>0</v>
      </c>
      <c r="K235" s="220" t="s">
        <v>65</v>
      </c>
      <c r="L235" s="220" t="s">
        <v>0</v>
      </c>
      <c r="M235" s="220" t="s">
        <v>327</v>
      </c>
      <c r="N235" s="47" t="s">
        <v>67</v>
      </c>
      <c r="O235" s="47" t="s">
        <v>0</v>
      </c>
      <c r="P235" s="47" t="s">
        <v>378</v>
      </c>
      <c r="Q235" s="47"/>
      <c r="R235" s="47"/>
      <c r="S235" s="47"/>
      <c r="T235" s="47"/>
      <c r="U235" s="107"/>
      <c r="V235" s="72"/>
      <c r="W235" s="73"/>
      <c r="X235" s="74"/>
      <c r="Y235" s="297"/>
      <c r="Z235" s="299"/>
      <c r="AA235" s="263"/>
      <c r="AB235" s="263"/>
      <c r="AC235" s="263"/>
      <c r="AD235" s="263"/>
      <c r="AE235" s="263"/>
      <c r="AF235" s="263"/>
      <c r="AG235" s="263"/>
      <c r="AH235" s="263"/>
      <c r="AI235" s="263"/>
      <c r="AJ235" s="263"/>
      <c r="AK235" s="263"/>
      <c r="AL235" s="263"/>
      <c r="AM235" s="263"/>
      <c r="AN235" s="263"/>
      <c r="AO235" s="263"/>
      <c r="AP235" s="263"/>
      <c r="AQ235" s="263"/>
      <c r="AR235" s="263"/>
      <c r="AS235" s="263"/>
      <c r="BI235" s="56"/>
      <c r="BJ235" s="56"/>
      <c r="BK235" s="56"/>
      <c r="BL235" s="56"/>
      <c r="BM235" s="56"/>
      <c r="BN235" s="56"/>
      <c r="BO235" s="56"/>
      <c r="BP235" s="56"/>
      <c r="BQ235" s="56"/>
      <c r="BR235" s="56"/>
      <c r="BS235" s="56"/>
      <c r="BT235" s="56"/>
      <c r="BU235" s="56"/>
      <c r="BV235" s="56"/>
      <c r="BW235" s="56"/>
    </row>
    <row r="236" spans="3:75" ht="21" customHeight="1">
      <c r="C236" s="265"/>
      <c r="D236" s="425"/>
      <c r="E236" s="440"/>
      <c r="F236" s="293" t="s">
        <v>2317</v>
      </c>
      <c r="G236" s="249"/>
      <c r="H236" s="220" t="s">
        <v>60</v>
      </c>
      <c r="I236" s="220" t="s">
        <v>64</v>
      </c>
      <c r="J236" s="220" t="s">
        <v>0</v>
      </c>
      <c r="K236" s="220" t="s">
        <v>65</v>
      </c>
      <c r="L236" s="220" t="s">
        <v>0</v>
      </c>
      <c r="M236" s="220" t="s">
        <v>344</v>
      </c>
      <c r="N236" s="47" t="s">
        <v>67</v>
      </c>
      <c r="O236" s="47" t="s">
        <v>0</v>
      </c>
      <c r="P236" s="47" t="s">
        <v>378</v>
      </c>
      <c r="Q236" s="47"/>
      <c r="R236" s="47"/>
      <c r="S236" s="47"/>
      <c r="T236" s="47"/>
      <c r="U236" s="108"/>
      <c r="V236" s="21" t="str">
        <f>IF(OR(SUMPRODUCT(--(V218:V235=""),--(W218:W235=""))&gt;0,COUNTIF(W218:W235,"M")&gt;0,COUNTIF(W218:W235,"X")=18),"",SUM(V218:V235))</f>
        <v/>
      </c>
      <c r="W236" s="22" t="str">
        <f>IF(AND(COUNTIF(W218:W235,"X")=18,SUM(V218:V235)=0,ISNUMBER(V236)),"",IF(COUNTIF(W218:W235,"M")&gt;0,"M",IF(AND(COUNTIF(W218:W235,W218)=18,OR(W218="X",W218="W",W218="Z")),UPPER(W218),"")))</f>
        <v/>
      </c>
      <c r="X236" s="23"/>
      <c r="Y236" s="297"/>
      <c r="Z236" s="297"/>
      <c r="AA236" s="298"/>
      <c r="AB236" s="298"/>
      <c r="AC236" s="298"/>
      <c r="AD236" s="298"/>
      <c r="AE236" s="298"/>
      <c r="AF236" s="298"/>
      <c r="AG236" s="298"/>
      <c r="AH236" s="298"/>
      <c r="AI236" s="298"/>
      <c r="AJ236" s="298"/>
      <c r="AK236" s="298"/>
      <c r="AL236" s="298"/>
      <c r="AM236" s="298"/>
      <c r="AN236" s="298"/>
      <c r="AO236" s="298"/>
      <c r="AP236" s="298"/>
      <c r="AQ236" s="298"/>
      <c r="AR236" s="298"/>
      <c r="AS236" s="298"/>
      <c r="BI236" s="56"/>
      <c r="BJ236" s="56"/>
      <c r="BK236" s="56"/>
      <c r="BL236" s="56"/>
      <c r="BM236" s="56"/>
      <c r="BN236" s="56"/>
      <c r="BO236" s="56"/>
      <c r="BP236" s="56"/>
      <c r="BQ236" s="56"/>
      <c r="BR236" s="56"/>
      <c r="BS236" s="56"/>
      <c r="BT236" s="56"/>
      <c r="BU236" s="56"/>
      <c r="BV236" s="56"/>
      <c r="BW236" s="56"/>
    </row>
    <row r="237" spans="3:75" ht="21" customHeight="1">
      <c r="C237" s="265"/>
      <c r="D237" s="426" t="s">
        <v>2285</v>
      </c>
      <c r="E237" s="441" t="s">
        <v>2554</v>
      </c>
      <c r="F237" s="442"/>
      <c r="G237" s="249"/>
      <c r="H237" s="220" t="s">
        <v>60</v>
      </c>
      <c r="I237" s="220" t="s">
        <v>64</v>
      </c>
      <c r="J237" s="220" t="s">
        <v>0</v>
      </c>
      <c r="K237" s="220" t="s">
        <v>65</v>
      </c>
      <c r="L237" s="220" t="s">
        <v>0</v>
      </c>
      <c r="M237" s="220" t="s">
        <v>328</v>
      </c>
      <c r="N237" s="47" t="s">
        <v>328</v>
      </c>
      <c r="O237" s="47" t="s">
        <v>0</v>
      </c>
      <c r="P237" s="47" t="s">
        <v>378</v>
      </c>
      <c r="Q237" s="47"/>
      <c r="R237" s="47"/>
      <c r="S237" s="47"/>
      <c r="T237" s="47"/>
      <c r="U237" s="107"/>
      <c r="V237" s="72"/>
      <c r="W237" s="73"/>
      <c r="X237" s="74"/>
      <c r="Y237" s="297"/>
      <c r="Z237" s="297"/>
      <c r="AA237" s="298"/>
      <c r="AB237" s="298"/>
      <c r="AC237" s="298"/>
      <c r="AD237" s="298"/>
      <c r="AE237" s="298"/>
      <c r="AF237" s="298"/>
      <c r="AG237" s="298"/>
      <c r="AH237" s="298"/>
      <c r="AI237" s="298"/>
      <c r="AJ237" s="298"/>
      <c r="AK237" s="298"/>
      <c r="AL237" s="298"/>
      <c r="AM237" s="298"/>
      <c r="AN237" s="298"/>
      <c r="AO237" s="298"/>
      <c r="AP237" s="298"/>
      <c r="AQ237" s="298"/>
      <c r="AR237" s="298"/>
      <c r="AS237" s="298"/>
      <c r="BI237" s="56"/>
      <c r="BJ237" s="56"/>
      <c r="BK237" s="56"/>
      <c r="BL237" s="56"/>
      <c r="BM237" s="56"/>
      <c r="BN237" s="56"/>
      <c r="BO237" s="56"/>
      <c r="BP237" s="56"/>
      <c r="BQ237" s="56"/>
      <c r="BR237" s="56"/>
      <c r="BS237" s="56"/>
      <c r="BT237" s="56"/>
      <c r="BU237" s="56"/>
      <c r="BV237" s="56"/>
      <c r="BW237" s="56"/>
    </row>
    <row r="238" spans="3:75" ht="21" customHeight="1">
      <c r="C238" s="265"/>
      <c r="D238" s="426"/>
      <c r="E238" s="427" t="s">
        <v>2555</v>
      </c>
      <c r="F238" s="428"/>
      <c r="G238" s="249"/>
      <c r="H238" s="220" t="s">
        <v>60</v>
      </c>
      <c r="I238" s="220" t="s">
        <v>64</v>
      </c>
      <c r="J238" s="220" t="s">
        <v>0</v>
      </c>
      <c r="K238" s="220" t="s">
        <v>65</v>
      </c>
      <c r="L238" s="220" t="s">
        <v>0</v>
      </c>
      <c r="M238" s="220" t="s">
        <v>333</v>
      </c>
      <c r="N238" s="47" t="s">
        <v>333</v>
      </c>
      <c r="O238" s="47" t="s">
        <v>0</v>
      </c>
      <c r="P238" s="47" t="s">
        <v>378</v>
      </c>
      <c r="Q238" s="47"/>
      <c r="R238" s="47"/>
      <c r="S238" s="47"/>
      <c r="T238" s="47"/>
      <c r="U238" s="107"/>
      <c r="V238" s="21" t="str">
        <f>IF(OR(AND(V69="",W69=""),AND(V74="",W74=""),,AND(V118="",W118=""),AND(V170="",W170=""),AND(V217="",W217=""),AND(V236="",W236=""),AND(V237="",W237=""),AND(W69="X",W74="X",W118="X",W170="X",W217="X",W236="X",W237="X"),OR(W69="M",W74="M",W118="M",W170="M",W217="M",W236="M",W237="M")),"",SUM(V69,V74,V118,V170,V217,V236,V237))</f>
        <v/>
      </c>
      <c r="W238" s="22" t="str">
        <f>IF(AND(AND(W69="X",W74="X",W118="X",W170="X",W217="X",W236="X",W237="X"),SUM(V69,V74,V118,V170,V217,V236,V237)=0,ISNUMBER(V238)),"",IF(OR(W69="M",W74="M",W118="M",W170="M",W217="M",W236="M",W237="M"),"M",IF(AND(W69=W74, W69=W118, W69=W170, W69=W217, W69=W236, W69=W237,OR(W69="X", W69="W", W69="Z")),UPPER(W69),"")))</f>
        <v/>
      </c>
      <c r="X238" s="23"/>
      <c r="Y238" s="269"/>
      <c r="Z238" s="270"/>
      <c r="AA238" s="281"/>
      <c r="AB238" s="281"/>
      <c r="AC238" s="281"/>
      <c r="AD238" s="281"/>
      <c r="AE238" s="281"/>
      <c r="AF238" s="281"/>
      <c r="AG238" s="281"/>
      <c r="AH238" s="281"/>
      <c r="AI238" s="281"/>
      <c r="AJ238" s="281"/>
      <c r="AK238" s="281"/>
      <c r="AL238" s="281"/>
      <c r="AM238" s="281"/>
      <c r="AN238" s="281"/>
      <c r="AO238" s="281"/>
      <c r="AP238" s="281"/>
      <c r="AQ238" s="281"/>
      <c r="AR238" s="281"/>
      <c r="AS238" s="281"/>
      <c r="BI238" s="56"/>
      <c r="BJ238" s="56"/>
      <c r="BK238" s="56"/>
      <c r="BL238" s="56"/>
      <c r="BM238" s="56"/>
      <c r="BN238" s="56"/>
      <c r="BO238" s="56"/>
      <c r="BP238" s="56"/>
      <c r="BQ238" s="56"/>
      <c r="BR238" s="56"/>
      <c r="BS238" s="56"/>
      <c r="BT238" s="56"/>
      <c r="BU238" s="56"/>
      <c r="BV238" s="56"/>
      <c r="BW238" s="56"/>
    </row>
    <row r="239" spans="3:75" ht="3" customHeight="1">
      <c r="C239" s="265"/>
      <c r="D239" s="301"/>
      <c r="E239" s="265"/>
      <c r="F239" s="265"/>
      <c r="G239" s="302"/>
      <c r="H239" s="302"/>
      <c r="I239" s="302"/>
      <c r="J239" s="302"/>
      <c r="K239" s="302"/>
      <c r="L239" s="302"/>
      <c r="M239" s="302"/>
      <c r="N239" s="62"/>
      <c r="O239" s="62"/>
      <c r="P239" s="62"/>
      <c r="Q239" s="62"/>
      <c r="R239" s="62"/>
      <c r="S239" s="62"/>
      <c r="T239" s="62"/>
      <c r="U239" s="62"/>
      <c r="V239" s="265"/>
      <c r="W239" s="265"/>
      <c r="X239" s="265"/>
      <c r="Y239" s="265"/>
      <c r="Z239" s="265"/>
      <c r="BI239" s="56"/>
      <c r="BJ239" s="56"/>
      <c r="BK239" s="56"/>
      <c r="BL239" s="56"/>
      <c r="BM239" s="56"/>
      <c r="BN239" s="56"/>
      <c r="BO239" s="56"/>
      <c r="BP239" s="56"/>
      <c r="BQ239" s="56"/>
      <c r="BR239" s="56"/>
      <c r="BS239" s="56"/>
      <c r="BT239" s="56"/>
      <c r="BU239" s="56"/>
      <c r="BV239" s="56"/>
      <c r="BW239" s="56"/>
    </row>
    <row r="240" spans="3:75" ht="21" customHeight="1">
      <c r="C240" s="265"/>
      <c r="D240" s="425" t="s">
        <v>2286</v>
      </c>
      <c r="E240" s="435" t="s">
        <v>2303</v>
      </c>
      <c r="F240" s="287" t="s">
        <v>2341</v>
      </c>
      <c r="G240" s="249"/>
      <c r="H240" s="220" t="s">
        <v>61</v>
      </c>
      <c r="I240" s="220" t="s">
        <v>64</v>
      </c>
      <c r="J240" s="220" t="s">
        <v>0</v>
      </c>
      <c r="K240" s="220" t="s">
        <v>65</v>
      </c>
      <c r="L240" s="220" t="s">
        <v>0</v>
      </c>
      <c r="M240" s="220" t="s">
        <v>111</v>
      </c>
      <c r="N240" s="47" t="s">
        <v>67</v>
      </c>
      <c r="O240" s="47" t="s">
        <v>0</v>
      </c>
      <c r="P240" s="47" t="s">
        <v>378</v>
      </c>
      <c r="Q240" s="47"/>
      <c r="R240" s="47"/>
      <c r="S240" s="47"/>
      <c r="T240" s="47"/>
      <c r="U240" s="107"/>
      <c r="V240" s="72"/>
      <c r="W240" s="73"/>
      <c r="X240" s="74"/>
      <c r="Y240" s="297"/>
      <c r="Z240" s="300"/>
      <c r="BI240" s="56"/>
      <c r="BJ240" s="56"/>
      <c r="BK240" s="56"/>
      <c r="BL240" s="56"/>
      <c r="BM240" s="56"/>
      <c r="BN240" s="56"/>
      <c r="BO240" s="56"/>
      <c r="BP240" s="56"/>
      <c r="BQ240" s="56"/>
      <c r="BR240" s="56"/>
      <c r="BS240" s="56"/>
      <c r="BT240" s="56"/>
      <c r="BU240" s="56"/>
      <c r="BV240" s="56"/>
      <c r="BW240" s="56"/>
    </row>
    <row r="241" spans="3:75" ht="21" customHeight="1">
      <c r="C241" s="265"/>
      <c r="D241" s="425"/>
      <c r="E241" s="436"/>
      <c r="F241" s="287" t="s">
        <v>2342</v>
      </c>
      <c r="G241" s="249"/>
      <c r="H241" s="220" t="s">
        <v>61</v>
      </c>
      <c r="I241" s="220" t="s">
        <v>64</v>
      </c>
      <c r="J241" s="220" t="s">
        <v>0</v>
      </c>
      <c r="K241" s="220" t="s">
        <v>65</v>
      </c>
      <c r="L241" s="220" t="s">
        <v>0</v>
      </c>
      <c r="M241" s="220" t="s">
        <v>112</v>
      </c>
      <c r="N241" s="47" t="s">
        <v>67</v>
      </c>
      <c r="O241" s="47" t="s">
        <v>0</v>
      </c>
      <c r="P241" s="47" t="s">
        <v>378</v>
      </c>
      <c r="Q241" s="47"/>
      <c r="R241" s="47"/>
      <c r="S241" s="47"/>
      <c r="T241" s="47"/>
      <c r="U241" s="107"/>
      <c r="V241" s="72"/>
      <c r="W241" s="73"/>
      <c r="X241" s="74"/>
      <c r="Y241" s="297"/>
      <c r="Z241" s="300"/>
      <c r="BI241" s="56"/>
      <c r="BJ241" s="56"/>
      <c r="BK241" s="56"/>
      <c r="BL241" s="56"/>
      <c r="BM241" s="56"/>
      <c r="BN241" s="56"/>
      <c r="BO241" s="56"/>
      <c r="BP241" s="56"/>
      <c r="BQ241" s="56"/>
      <c r="BR241" s="56"/>
      <c r="BS241" s="56"/>
      <c r="BT241" s="56"/>
      <c r="BU241" s="56"/>
      <c r="BV241" s="56"/>
      <c r="BW241" s="56"/>
    </row>
    <row r="242" spans="3:75" ht="21" customHeight="1">
      <c r="C242" s="265"/>
      <c r="D242" s="425"/>
      <c r="E242" s="436"/>
      <c r="F242" s="287" t="s">
        <v>2343</v>
      </c>
      <c r="G242" s="249"/>
      <c r="H242" s="220" t="s">
        <v>61</v>
      </c>
      <c r="I242" s="220" t="s">
        <v>64</v>
      </c>
      <c r="J242" s="220" t="s">
        <v>0</v>
      </c>
      <c r="K242" s="220" t="s">
        <v>65</v>
      </c>
      <c r="L242" s="220" t="s">
        <v>0</v>
      </c>
      <c r="M242" s="220" t="s">
        <v>113</v>
      </c>
      <c r="N242" s="47" t="s">
        <v>67</v>
      </c>
      <c r="O242" s="47" t="s">
        <v>0</v>
      </c>
      <c r="P242" s="47" t="s">
        <v>378</v>
      </c>
      <c r="Q242" s="47"/>
      <c r="R242" s="47"/>
      <c r="S242" s="47"/>
      <c r="T242" s="47"/>
      <c r="U242" s="107"/>
      <c r="V242" s="72"/>
      <c r="W242" s="73"/>
      <c r="X242" s="74"/>
      <c r="Y242" s="297"/>
      <c r="Z242" s="300"/>
      <c r="BI242" s="56"/>
      <c r="BJ242" s="56"/>
      <c r="BK242" s="56"/>
      <c r="BL242" s="56"/>
      <c r="BM242" s="56"/>
      <c r="BN242" s="56"/>
      <c r="BO242" s="56"/>
      <c r="BP242" s="56"/>
      <c r="BQ242" s="56"/>
      <c r="BR242" s="56"/>
      <c r="BS242" s="56"/>
      <c r="BT242" s="56"/>
      <c r="BU242" s="56"/>
      <c r="BV242" s="56"/>
      <c r="BW242" s="56"/>
    </row>
    <row r="243" spans="3:75" ht="21" customHeight="1">
      <c r="C243" s="265"/>
      <c r="D243" s="425"/>
      <c r="E243" s="436"/>
      <c r="F243" s="287" t="s">
        <v>2344</v>
      </c>
      <c r="G243" s="249"/>
      <c r="H243" s="220" t="s">
        <v>61</v>
      </c>
      <c r="I243" s="220" t="s">
        <v>64</v>
      </c>
      <c r="J243" s="220" t="s">
        <v>0</v>
      </c>
      <c r="K243" s="220" t="s">
        <v>65</v>
      </c>
      <c r="L243" s="220" t="s">
        <v>0</v>
      </c>
      <c r="M243" s="220" t="s">
        <v>114</v>
      </c>
      <c r="N243" s="47" t="s">
        <v>67</v>
      </c>
      <c r="O243" s="47" t="s">
        <v>0</v>
      </c>
      <c r="P243" s="47" t="s">
        <v>378</v>
      </c>
      <c r="Q243" s="47"/>
      <c r="R243" s="47"/>
      <c r="S243" s="47"/>
      <c r="T243" s="47"/>
      <c r="U243" s="107"/>
      <c r="V243" s="72"/>
      <c r="W243" s="73"/>
      <c r="X243" s="74"/>
      <c r="Y243" s="297"/>
      <c r="Z243" s="300"/>
      <c r="BI243" s="56"/>
      <c r="BJ243" s="56"/>
      <c r="BK243" s="56"/>
      <c r="BL243" s="56"/>
      <c r="BM243" s="56"/>
      <c r="BN243" s="56"/>
      <c r="BO243" s="56"/>
      <c r="BP243" s="56"/>
      <c r="BQ243" s="56"/>
      <c r="BR243" s="56"/>
      <c r="BS243" s="56"/>
      <c r="BT243" s="56"/>
      <c r="BU243" s="56"/>
      <c r="BV243" s="56"/>
      <c r="BW243" s="56"/>
    </row>
    <row r="244" spans="3:75" ht="21" customHeight="1">
      <c r="C244" s="265"/>
      <c r="D244" s="425"/>
      <c r="E244" s="436"/>
      <c r="F244" s="287" t="s">
        <v>2345</v>
      </c>
      <c r="G244" s="249"/>
      <c r="H244" s="220" t="s">
        <v>61</v>
      </c>
      <c r="I244" s="220" t="s">
        <v>64</v>
      </c>
      <c r="J244" s="220" t="s">
        <v>0</v>
      </c>
      <c r="K244" s="220" t="s">
        <v>65</v>
      </c>
      <c r="L244" s="220" t="s">
        <v>0</v>
      </c>
      <c r="M244" s="220" t="s">
        <v>115</v>
      </c>
      <c r="N244" s="47" t="s">
        <v>67</v>
      </c>
      <c r="O244" s="47" t="s">
        <v>0</v>
      </c>
      <c r="P244" s="47" t="s">
        <v>378</v>
      </c>
      <c r="Q244" s="47"/>
      <c r="R244" s="47"/>
      <c r="S244" s="47"/>
      <c r="T244" s="47"/>
      <c r="U244" s="107"/>
      <c r="V244" s="72"/>
      <c r="W244" s="73"/>
      <c r="X244" s="74"/>
      <c r="Y244" s="297"/>
      <c r="Z244" s="300"/>
      <c r="BI244" s="56"/>
      <c r="BJ244" s="56"/>
      <c r="BK244" s="56"/>
      <c r="BL244" s="56"/>
      <c r="BM244" s="56"/>
      <c r="BN244" s="56"/>
      <c r="BO244" s="56"/>
      <c r="BP244" s="56"/>
      <c r="BQ244" s="56"/>
      <c r="BR244" s="56"/>
      <c r="BS244" s="56"/>
      <c r="BT244" s="56"/>
      <c r="BU244" s="56"/>
      <c r="BV244" s="56"/>
      <c r="BW244" s="56"/>
    </row>
    <row r="245" spans="3:75" ht="21" customHeight="1">
      <c r="C245" s="265"/>
      <c r="D245" s="425"/>
      <c r="E245" s="436"/>
      <c r="F245" s="287" t="s">
        <v>2346</v>
      </c>
      <c r="G245" s="249"/>
      <c r="H245" s="220" t="s">
        <v>61</v>
      </c>
      <c r="I245" s="220" t="s">
        <v>64</v>
      </c>
      <c r="J245" s="220" t="s">
        <v>0</v>
      </c>
      <c r="K245" s="220" t="s">
        <v>65</v>
      </c>
      <c r="L245" s="220" t="s">
        <v>0</v>
      </c>
      <c r="M245" s="220" t="s">
        <v>116</v>
      </c>
      <c r="N245" s="47" t="s">
        <v>67</v>
      </c>
      <c r="O245" s="47" t="s">
        <v>0</v>
      </c>
      <c r="P245" s="47" t="s">
        <v>378</v>
      </c>
      <c r="Q245" s="47"/>
      <c r="R245" s="47"/>
      <c r="S245" s="47"/>
      <c r="T245" s="47"/>
      <c r="U245" s="107"/>
      <c r="V245" s="72"/>
      <c r="W245" s="73"/>
      <c r="X245" s="74"/>
      <c r="Y245" s="297"/>
      <c r="Z245" s="300"/>
      <c r="BI245" s="56"/>
      <c r="BJ245" s="56"/>
      <c r="BK245" s="56"/>
      <c r="BL245" s="56"/>
      <c r="BM245" s="56"/>
      <c r="BN245" s="56"/>
      <c r="BO245" s="56"/>
      <c r="BP245" s="56"/>
      <c r="BQ245" s="56"/>
      <c r="BR245" s="56"/>
      <c r="BS245" s="56"/>
      <c r="BT245" s="56"/>
      <c r="BU245" s="56"/>
      <c r="BV245" s="56"/>
      <c r="BW245" s="56"/>
    </row>
    <row r="246" spans="3:75" ht="21" customHeight="1">
      <c r="C246" s="265"/>
      <c r="D246" s="425"/>
      <c r="E246" s="436"/>
      <c r="F246" s="287" t="s">
        <v>2347</v>
      </c>
      <c r="G246" s="249"/>
      <c r="H246" s="220" t="s">
        <v>61</v>
      </c>
      <c r="I246" s="220" t="s">
        <v>64</v>
      </c>
      <c r="J246" s="220" t="s">
        <v>0</v>
      </c>
      <c r="K246" s="220" t="s">
        <v>65</v>
      </c>
      <c r="L246" s="220" t="s">
        <v>0</v>
      </c>
      <c r="M246" s="220" t="s">
        <v>118</v>
      </c>
      <c r="N246" s="47" t="s">
        <v>67</v>
      </c>
      <c r="O246" s="47" t="s">
        <v>0</v>
      </c>
      <c r="P246" s="47" t="s">
        <v>378</v>
      </c>
      <c r="Q246" s="47"/>
      <c r="R246" s="47"/>
      <c r="S246" s="47"/>
      <c r="T246" s="47"/>
      <c r="U246" s="107"/>
      <c r="V246" s="72"/>
      <c r="W246" s="73"/>
      <c r="X246" s="74"/>
      <c r="Y246" s="297"/>
      <c r="Z246" s="300"/>
      <c r="BI246" s="56"/>
      <c r="BJ246" s="56"/>
      <c r="BK246" s="56"/>
      <c r="BL246" s="56"/>
      <c r="BM246" s="56"/>
      <c r="BN246" s="56"/>
      <c r="BO246" s="56"/>
      <c r="BP246" s="56"/>
      <c r="BQ246" s="56"/>
      <c r="BR246" s="56"/>
      <c r="BS246" s="56"/>
      <c r="BT246" s="56"/>
      <c r="BU246" s="56"/>
      <c r="BV246" s="56"/>
      <c r="BW246" s="56"/>
    </row>
    <row r="247" spans="3:75" ht="21" customHeight="1">
      <c r="C247" s="265"/>
      <c r="D247" s="425"/>
      <c r="E247" s="436"/>
      <c r="F247" s="287" t="s">
        <v>2348</v>
      </c>
      <c r="G247" s="249"/>
      <c r="H247" s="220" t="s">
        <v>61</v>
      </c>
      <c r="I247" s="220" t="s">
        <v>64</v>
      </c>
      <c r="J247" s="220" t="s">
        <v>0</v>
      </c>
      <c r="K247" s="220" t="s">
        <v>65</v>
      </c>
      <c r="L247" s="220" t="s">
        <v>0</v>
      </c>
      <c r="M247" s="220" t="s">
        <v>117</v>
      </c>
      <c r="N247" s="47" t="s">
        <v>67</v>
      </c>
      <c r="O247" s="47" t="s">
        <v>0</v>
      </c>
      <c r="P247" s="47" t="s">
        <v>378</v>
      </c>
      <c r="Q247" s="47"/>
      <c r="R247" s="47"/>
      <c r="S247" s="47"/>
      <c r="T247" s="47"/>
      <c r="U247" s="107"/>
      <c r="V247" s="72"/>
      <c r="W247" s="73"/>
      <c r="X247" s="74"/>
      <c r="Y247" s="297"/>
      <c r="Z247" s="300"/>
      <c r="BI247" s="56"/>
      <c r="BJ247" s="56"/>
      <c r="BK247" s="56"/>
      <c r="BL247" s="56"/>
      <c r="BM247" s="56"/>
      <c r="BN247" s="56"/>
      <c r="BO247" s="56"/>
      <c r="BP247" s="56"/>
      <c r="BQ247" s="56"/>
      <c r="BR247" s="56"/>
      <c r="BS247" s="56"/>
      <c r="BT247" s="56"/>
      <c r="BU247" s="56"/>
      <c r="BV247" s="56"/>
      <c r="BW247" s="56"/>
    </row>
    <row r="248" spans="3:75" ht="21" customHeight="1">
      <c r="C248" s="265"/>
      <c r="D248" s="425"/>
      <c r="E248" s="436"/>
      <c r="F248" s="287" t="s">
        <v>2349</v>
      </c>
      <c r="G248" s="249"/>
      <c r="H248" s="220" t="s">
        <v>61</v>
      </c>
      <c r="I248" s="220" t="s">
        <v>64</v>
      </c>
      <c r="J248" s="220" t="s">
        <v>0</v>
      </c>
      <c r="K248" s="220" t="s">
        <v>65</v>
      </c>
      <c r="L248" s="220" t="s">
        <v>0</v>
      </c>
      <c r="M248" s="220" t="s">
        <v>119</v>
      </c>
      <c r="N248" s="47" t="s">
        <v>67</v>
      </c>
      <c r="O248" s="47" t="s">
        <v>0</v>
      </c>
      <c r="P248" s="47" t="s">
        <v>378</v>
      </c>
      <c r="Q248" s="47"/>
      <c r="R248" s="47"/>
      <c r="S248" s="47"/>
      <c r="T248" s="47"/>
      <c r="U248" s="107"/>
      <c r="V248" s="72"/>
      <c r="W248" s="73"/>
      <c r="X248" s="74"/>
      <c r="Y248" s="297"/>
      <c r="Z248" s="300"/>
      <c r="BI248" s="56"/>
      <c r="BJ248" s="56"/>
      <c r="BK248" s="56"/>
      <c r="BL248" s="56"/>
      <c r="BM248" s="56"/>
      <c r="BN248" s="56"/>
      <c r="BO248" s="56"/>
      <c r="BP248" s="56"/>
      <c r="BQ248" s="56"/>
      <c r="BR248" s="56"/>
      <c r="BS248" s="56"/>
      <c r="BT248" s="56"/>
      <c r="BU248" s="56"/>
      <c r="BV248" s="56"/>
      <c r="BW248" s="56"/>
    </row>
    <row r="249" spans="3:75" ht="21" customHeight="1">
      <c r="C249" s="265"/>
      <c r="D249" s="425"/>
      <c r="E249" s="436"/>
      <c r="F249" s="287" t="s">
        <v>2350</v>
      </c>
      <c r="G249" s="249"/>
      <c r="H249" s="220" t="s">
        <v>61</v>
      </c>
      <c r="I249" s="220" t="s">
        <v>64</v>
      </c>
      <c r="J249" s="220" t="s">
        <v>0</v>
      </c>
      <c r="K249" s="220" t="s">
        <v>65</v>
      </c>
      <c r="L249" s="220" t="s">
        <v>0</v>
      </c>
      <c r="M249" s="220" t="s">
        <v>120</v>
      </c>
      <c r="N249" s="47" t="s">
        <v>67</v>
      </c>
      <c r="O249" s="47" t="s">
        <v>0</v>
      </c>
      <c r="P249" s="47" t="s">
        <v>378</v>
      </c>
      <c r="Q249" s="47"/>
      <c r="R249" s="47"/>
      <c r="S249" s="47"/>
      <c r="T249" s="47"/>
      <c r="U249" s="107"/>
      <c r="V249" s="72"/>
      <c r="W249" s="73"/>
      <c r="X249" s="74"/>
      <c r="Y249" s="297"/>
      <c r="Z249" s="300"/>
      <c r="BI249" s="56"/>
      <c r="BJ249" s="56"/>
      <c r="BK249" s="56"/>
      <c r="BL249" s="56"/>
      <c r="BM249" s="56"/>
      <c r="BN249" s="56"/>
      <c r="BO249" s="56"/>
      <c r="BP249" s="56"/>
      <c r="BQ249" s="56"/>
      <c r="BR249" s="56"/>
      <c r="BS249" s="56"/>
      <c r="BT249" s="56"/>
      <c r="BU249" s="56"/>
      <c r="BV249" s="56"/>
      <c r="BW249" s="56"/>
    </row>
    <row r="250" spans="3:75" ht="21" customHeight="1">
      <c r="C250" s="265"/>
      <c r="D250" s="425"/>
      <c r="E250" s="436"/>
      <c r="F250" s="287" t="s">
        <v>2351</v>
      </c>
      <c r="G250" s="249"/>
      <c r="H250" s="220" t="s">
        <v>61</v>
      </c>
      <c r="I250" s="220" t="s">
        <v>64</v>
      </c>
      <c r="J250" s="220" t="s">
        <v>0</v>
      </c>
      <c r="K250" s="220" t="s">
        <v>65</v>
      </c>
      <c r="L250" s="220" t="s">
        <v>0</v>
      </c>
      <c r="M250" s="220" t="s">
        <v>121</v>
      </c>
      <c r="N250" s="47" t="s">
        <v>67</v>
      </c>
      <c r="O250" s="47" t="s">
        <v>0</v>
      </c>
      <c r="P250" s="47" t="s">
        <v>378</v>
      </c>
      <c r="Q250" s="47"/>
      <c r="R250" s="47"/>
      <c r="S250" s="47"/>
      <c r="T250" s="47"/>
      <c r="U250" s="107"/>
      <c r="V250" s="72"/>
      <c r="W250" s="73"/>
      <c r="X250" s="74"/>
      <c r="Y250" s="297"/>
      <c r="Z250" s="300"/>
      <c r="BI250" s="56"/>
      <c r="BJ250" s="56"/>
      <c r="BK250" s="56"/>
      <c r="BL250" s="56"/>
      <c r="BM250" s="56"/>
      <c r="BN250" s="56"/>
      <c r="BO250" s="56"/>
      <c r="BP250" s="56"/>
      <c r="BQ250" s="56"/>
      <c r="BR250" s="56"/>
      <c r="BS250" s="56"/>
      <c r="BT250" s="56"/>
      <c r="BU250" s="56"/>
      <c r="BV250" s="56"/>
      <c r="BW250" s="56"/>
    </row>
    <row r="251" spans="3:75" ht="21" customHeight="1">
      <c r="C251" s="265"/>
      <c r="D251" s="425"/>
      <c r="E251" s="436"/>
      <c r="F251" s="287" t="s">
        <v>2352</v>
      </c>
      <c r="G251" s="249"/>
      <c r="H251" s="220" t="s">
        <v>61</v>
      </c>
      <c r="I251" s="220" t="s">
        <v>64</v>
      </c>
      <c r="J251" s="220" t="s">
        <v>0</v>
      </c>
      <c r="K251" s="220" t="s">
        <v>65</v>
      </c>
      <c r="L251" s="220" t="s">
        <v>0</v>
      </c>
      <c r="M251" s="220" t="s">
        <v>122</v>
      </c>
      <c r="N251" s="47" t="s">
        <v>67</v>
      </c>
      <c r="O251" s="47" t="s">
        <v>0</v>
      </c>
      <c r="P251" s="47" t="s">
        <v>378</v>
      </c>
      <c r="Q251" s="47"/>
      <c r="R251" s="47"/>
      <c r="S251" s="47"/>
      <c r="T251" s="47"/>
      <c r="U251" s="107"/>
      <c r="V251" s="72"/>
      <c r="W251" s="73"/>
      <c r="X251" s="74"/>
      <c r="Y251" s="297"/>
      <c r="Z251" s="300"/>
      <c r="BI251" s="56"/>
      <c r="BJ251" s="56"/>
      <c r="BK251" s="56"/>
      <c r="BL251" s="56"/>
      <c r="BM251" s="56"/>
      <c r="BN251" s="56"/>
      <c r="BO251" s="56"/>
      <c r="BP251" s="56"/>
      <c r="BQ251" s="56"/>
      <c r="BR251" s="56"/>
      <c r="BS251" s="56"/>
      <c r="BT251" s="56"/>
      <c r="BU251" s="56"/>
      <c r="BV251" s="56"/>
      <c r="BW251" s="56"/>
    </row>
    <row r="252" spans="3:75" ht="21" customHeight="1">
      <c r="C252" s="265"/>
      <c r="D252" s="425"/>
      <c r="E252" s="436"/>
      <c r="F252" s="287" t="s">
        <v>2353</v>
      </c>
      <c r="G252" s="249"/>
      <c r="H252" s="220" t="s">
        <v>61</v>
      </c>
      <c r="I252" s="220" t="s">
        <v>64</v>
      </c>
      <c r="J252" s="220" t="s">
        <v>0</v>
      </c>
      <c r="K252" s="220" t="s">
        <v>65</v>
      </c>
      <c r="L252" s="220" t="s">
        <v>0</v>
      </c>
      <c r="M252" s="220" t="s">
        <v>123</v>
      </c>
      <c r="N252" s="47" t="s">
        <v>67</v>
      </c>
      <c r="O252" s="47" t="s">
        <v>0</v>
      </c>
      <c r="P252" s="47" t="s">
        <v>378</v>
      </c>
      <c r="Q252" s="47"/>
      <c r="R252" s="47"/>
      <c r="S252" s="47"/>
      <c r="T252" s="47"/>
      <c r="U252" s="107"/>
      <c r="V252" s="72"/>
      <c r="W252" s="73"/>
      <c r="X252" s="74"/>
      <c r="Y252" s="297"/>
      <c r="Z252" s="300"/>
      <c r="BI252" s="56"/>
      <c r="BJ252" s="56"/>
      <c r="BK252" s="56"/>
      <c r="BL252" s="56"/>
      <c r="BM252" s="56"/>
      <c r="BN252" s="56"/>
      <c r="BO252" s="56"/>
      <c r="BP252" s="56"/>
      <c r="BQ252" s="56"/>
      <c r="BR252" s="56"/>
      <c r="BS252" s="56"/>
      <c r="BT252" s="56"/>
      <c r="BU252" s="56"/>
      <c r="BV252" s="56"/>
      <c r="BW252" s="56"/>
    </row>
    <row r="253" spans="3:75" ht="21" customHeight="1">
      <c r="C253" s="265"/>
      <c r="D253" s="425"/>
      <c r="E253" s="436"/>
      <c r="F253" s="287" t="s">
        <v>2354</v>
      </c>
      <c r="G253" s="249"/>
      <c r="H253" s="220" t="s">
        <v>61</v>
      </c>
      <c r="I253" s="220" t="s">
        <v>64</v>
      </c>
      <c r="J253" s="220" t="s">
        <v>0</v>
      </c>
      <c r="K253" s="220" t="s">
        <v>65</v>
      </c>
      <c r="L253" s="220" t="s">
        <v>0</v>
      </c>
      <c r="M253" s="220" t="s">
        <v>339</v>
      </c>
      <c r="N253" s="47" t="s">
        <v>67</v>
      </c>
      <c r="O253" s="47" t="s">
        <v>0</v>
      </c>
      <c r="P253" s="47" t="s">
        <v>378</v>
      </c>
      <c r="Q253" s="47"/>
      <c r="R253" s="47"/>
      <c r="S253" s="47"/>
      <c r="T253" s="47"/>
      <c r="U253" s="107"/>
      <c r="V253" s="72"/>
      <c r="W253" s="73"/>
      <c r="X253" s="74"/>
      <c r="Y253" s="297"/>
      <c r="Z253" s="300"/>
      <c r="BI253" s="56"/>
      <c r="BJ253" s="56"/>
      <c r="BK253" s="56"/>
      <c r="BL253" s="56"/>
      <c r="BM253" s="56"/>
      <c r="BN253" s="56"/>
      <c r="BO253" s="56"/>
      <c r="BP253" s="56"/>
      <c r="BQ253" s="56"/>
      <c r="BR253" s="56"/>
      <c r="BS253" s="56"/>
      <c r="BT253" s="56"/>
      <c r="BU253" s="56"/>
      <c r="BV253" s="56"/>
      <c r="BW253" s="56"/>
    </row>
    <row r="254" spans="3:75" ht="21" customHeight="1">
      <c r="C254" s="265"/>
      <c r="D254" s="425"/>
      <c r="E254" s="436"/>
      <c r="F254" s="287" t="s">
        <v>2355</v>
      </c>
      <c r="G254" s="249"/>
      <c r="H254" s="220" t="s">
        <v>61</v>
      </c>
      <c r="I254" s="220" t="s">
        <v>64</v>
      </c>
      <c r="J254" s="220" t="s">
        <v>0</v>
      </c>
      <c r="K254" s="220" t="s">
        <v>65</v>
      </c>
      <c r="L254" s="220" t="s">
        <v>0</v>
      </c>
      <c r="M254" s="220" t="s">
        <v>124</v>
      </c>
      <c r="N254" s="47" t="s">
        <v>67</v>
      </c>
      <c r="O254" s="47" t="s">
        <v>0</v>
      </c>
      <c r="P254" s="47" t="s">
        <v>378</v>
      </c>
      <c r="Q254" s="47"/>
      <c r="R254" s="47"/>
      <c r="S254" s="47"/>
      <c r="T254" s="47"/>
      <c r="U254" s="107"/>
      <c r="V254" s="72"/>
      <c r="W254" s="73"/>
      <c r="X254" s="74"/>
      <c r="Y254" s="297"/>
      <c r="Z254" s="300"/>
      <c r="BI254" s="56"/>
      <c r="BJ254" s="56"/>
      <c r="BK254" s="56"/>
      <c r="BL254" s="56"/>
      <c r="BM254" s="56"/>
      <c r="BN254" s="56"/>
      <c r="BO254" s="56"/>
      <c r="BP254" s="56"/>
      <c r="BQ254" s="56"/>
      <c r="BR254" s="56"/>
      <c r="BS254" s="56"/>
      <c r="BT254" s="56"/>
      <c r="BU254" s="56"/>
      <c r="BV254" s="56"/>
      <c r="BW254" s="56"/>
    </row>
    <row r="255" spans="3:75" ht="21" customHeight="1">
      <c r="C255" s="265"/>
      <c r="D255" s="425"/>
      <c r="E255" s="436"/>
      <c r="F255" s="287" t="s">
        <v>2356</v>
      </c>
      <c r="G255" s="249"/>
      <c r="H255" s="220" t="s">
        <v>61</v>
      </c>
      <c r="I255" s="220" t="s">
        <v>64</v>
      </c>
      <c r="J255" s="220" t="s">
        <v>0</v>
      </c>
      <c r="K255" s="220" t="s">
        <v>65</v>
      </c>
      <c r="L255" s="220" t="s">
        <v>0</v>
      </c>
      <c r="M255" s="220" t="s">
        <v>125</v>
      </c>
      <c r="N255" s="47" t="s">
        <v>67</v>
      </c>
      <c r="O255" s="47" t="s">
        <v>0</v>
      </c>
      <c r="P255" s="47" t="s">
        <v>378</v>
      </c>
      <c r="Q255" s="47"/>
      <c r="R255" s="47"/>
      <c r="S255" s="47"/>
      <c r="T255" s="47"/>
      <c r="U255" s="107"/>
      <c r="V255" s="72"/>
      <c r="W255" s="73"/>
      <c r="X255" s="74"/>
      <c r="Y255" s="297"/>
      <c r="Z255" s="300"/>
      <c r="BI255" s="56"/>
      <c r="BJ255" s="56"/>
      <c r="BK255" s="56"/>
      <c r="BL255" s="56"/>
      <c r="BM255" s="56"/>
      <c r="BN255" s="56"/>
      <c r="BO255" s="56"/>
      <c r="BP255" s="56"/>
      <c r="BQ255" s="56"/>
      <c r="BR255" s="56"/>
      <c r="BS255" s="56"/>
      <c r="BT255" s="56"/>
      <c r="BU255" s="56"/>
      <c r="BV255" s="56"/>
      <c r="BW255" s="56"/>
    </row>
    <row r="256" spans="3:75" ht="21" customHeight="1">
      <c r="C256" s="265"/>
      <c r="D256" s="425"/>
      <c r="E256" s="436"/>
      <c r="F256" s="287" t="s">
        <v>2357</v>
      </c>
      <c r="G256" s="249"/>
      <c r="H256" s="220" t="s">
        <v>61</v>
      </c>
      <c r="I256" s="220" t="s">
        <v>64</v>
      </c>
      <c r="J256" s="220" t="s">
        <v>0</v>
      </c>
      <c r="K256" s="220" t="s">
        <v>65</v>
      </c>
      <c r="L256" s="220" t="s">
        <v>0</v>
      </c>
      <c r="M256" s="220" t="s">
        <v>126</v>
      </c>
      <c r="N256" s="47" t="s">
        <v>67</v>
      </c>
      <c r="O256" s="47" t="s">
        <v>0</v>
      </c>
      <c r="P256" s="47" t="s">
        <v>378</v>
      </c>
      <c r="Q256" s="47"/>
      <c r="R256" s="47"/>
      <c r="S256" s="47"/>
      <c r="T256" s="47"/>
      <c r="U256" s="107"/>
      <c r="V256" s="72"/>
      <c r="W256" s="73"/>
      <c r="X256" s="74"/>
      <c r="Y256" s="297"/>
      <c r="Z256" s="300"/>
      <c r="BI256" s="56"/>
      <c r="BJ256" s="56"/>
      <c r="BK256" s="56"/>
      <c r="BL256" s="56"/>
      <c r="BM256" s="56"/>
      <c r="BN256" s="56"/>
      <c r="BO256" s="56"/>
      <c r="BP256" s="56"/>
      <c r="BQ256" s="56"/>
      <c r="BR256" s="56"/>
      <c r="BS256" s="56"/>
      <c r="BT256" s="56"/>
      <c r="BU256" s="56"/>
      <c r="BV256" s="56"/>
      <c r="BW256" s="56"/>
    </row>
    <row r="257" spans="3:75" ht="21" customHeight="1">
      <c r="C257" s="265"/>
      <c r="D257" s="425"/>
      <c r="E257" s="436"/>
      <c r="F257" s="287" t="s">
        <v>2358</v>
      </c>
      <c r="G257" s="249"/>
      <c r="H257" s="220" t="s">
        <v>61</v>
      </c>
      <c r="I257" s="220" t="s">
        <v>64</v>
      </c>
      <c r="J257" s="220" t="s">
        <v>0</v>
      </c>
      <c r="K257" s="220" t="s">
        <v>65</v>
      </c>
      <c r="L257" s="220" t="s">
        <v>0</v>
      </c>
      <c r="M257" s="220" t="s">
        <v>127</v>
      </c>
      <c r="N257" s="47" t="s">
        <v>67</v>
      </c>
      <c r="O257" s="47" t="s">
        <v>0</v>
      </c>
      <c r="P257" s="47" t="s">
        <v>378</v>
      </c>
      <c r="Q257" s="47"/>
      <c r="R257" s="47"/>
      <c r="S257" s="47"/>
      <c r="T257" s="47"/>
      <c r="U257" s="107"/>
      <c r="V257" s="72"/>
      <c r="W257" s="73"/>
      <c r="X257" s="74"/>
      <c r="Y257" s="297"/>
      <c r="Z257" s="300"/>
      <c r="BI257" s="56"/>
      <c r="BJ257" s="56"/>
      <c r="BK257" s="56"/>
      <c r="BL257" s="56"/>
      <c r="BM257" s="56"/>
      <c r="BN257" s="56"/>
      <c r="BO257" s="56"/>
      <c r="BP257" s="56"/>
      <c r="BQ257" s="56"/>
      <c r="BR257" s="56"/>
      <c r="BS257" s="56"/>
      <c r="BT257" s="56"/>
      <c r="BU257" s="56"/>
      <c r="BV257" s="56"/>
      <c r="BW257" s="56"/>
    </row>
    <row r="258" spans="3:75" ht="21" customHeight="1">
      <c r="C258" s="265"/>
      <c r="D258" s="425"/>
      <c r="E258" s="436"/>
      <c r="F258" s="287" t="s">
        <v>2606</v>
      </c>
      <c r="G258" s="249"/>
      <c r="H258" s="220" t="s">
        <v>61</v>
      </c>
      <c r="I258" s="220" t="s">
        <v>64</v>
      </c>
      <c r="J258" s="220" t="s">
        <v>0</v>
      </c>
      <c r="K258" s="220" t="s">
        <v>65</v>
      </c>
      <c r="L258" s="220" t="s">
        <v>0</v>
      </c>
      <c r="M258" s="220" t="s">
        <v>157</v>
      </c>
      <c r="N258" s="47" t="s">
        <v>67</v>
      </c>
      <c r="O258" s="47" t="s">
        <v>0</v>
      </c>
      <c r="P258" s="47" t="s">
        <v>378</v>
      </c>
      <c r="Q258" s="47"/>
      <c r="R258" s="47"/>
      <c r="S258" s="47"/>
      <c r="T258" s="47"/>
      <c r="U258" s="107"/>
      <c r="V258" s="72"/>
      <c r="W258" s="73"/>
      <c r="X258" s="74"/>
      <c r="Y258" s="297"/>
      <c r="Z258" s="300"/>
      <c r="BI258" s="56"/>
      <c r="BJ258" s="56"/>
      <c r="BK258" s="56"/>
      <c r="BL258" s="56"/>
      <c r="BM258" s="56"/>
      <c r="BN258" s="56"/>
      <c r="BO258" s="56"/>
      <c r="BP258" s="56"/>
      <c r="BQ258" s="56"/>
      <c r="BR258" s="56"/>
      <c r="BS258" s="56"/>
      <c r="BT258" s="56"/>
      <c r="BU258" s="56"/>
      <c r="BV258" s="56"/>
      <c r="BW258" s="56"/>
    </row>
    <row r="259" spans="3:75" ht="21" customHeight="1">
      <c r="C259" s="265"/>
      <c r="D259" s="425"/>
      <c r="E259" s="436"/>
      <c r="F259" s="287" t="s">
        <v>2359</v>
      </c>
      <c r="G259" s="249"/>
      <c r="H259" s="220" t="s">
        <v>61</v>
      </c>
      <c r="I259" s="220" t="s">
        <v>64</v>
      </c>
      <c r="J259" s="220" t="s">
        <v>0</v>
      </c>
      <c r="K259" s="220" t="s">
        <v>65</v>
      </c>
      <c r="L259" s="220" t="s">
        <v>0</v>
      </c>
      <c r="M259" s="220" t="s">
        <v>128</v>
      </c>
      <c r="N259" s="47" t="s">
        <v>67</v>
      </c>
      <c r="O259" s="47" t="s">
        <v>0</v>
      </c>
      <c r="P259" s="47" t="s">
        <v>378</v>
      </c>
      <c r="Q259" s="47"/>
      <c r="R259" s="47"/>
      <c r="S259" s="47"/>
      <c r="T259" s="47"/>
      <c r="U259" s="107"/>
      <c r="V259" s="72"/>
      <c r="W259" s="73"/>
      <c r="X259" s="74"/>
      <c r="Y259" s="297"/>
      <c r="Z259" s="300"/>
      <c r="BI259" s="56"/>
      <c r="BJ259" s="56"/>
      <c r="BK259" s="56"/>
      <c r="BL259" s="56"/>
      <c r="BM259" s="56"/>
      <c r="BN259" s="56"/>
      <c r="BO259" s="56"/>
      <c r="BP259" s="56"/>
      <c r="BQ259" s="56"/>
      <c r="BR259" s="56"/>
      <c r="BS259" s="56"/>
      <c r="BT259" s="56"/>
      <c r="BU259" s="56"/>
      <c r="BV259" s="56"/>
      <c r="BW259" s="56"/>
    </row>
    <row r="260" spans="3:75" ht="21" customHeight="1">
      <c r="C260" s="265"/>
      <c r="D260" s="425"/>
      <c r="E260" s="436"/>
      <c r="F260" s="287" t="s">
        <v>2360</v>
      </c>
      <c r="G260" s="249"/>
      <c r="H260" s="220" t="s">
        <v>61</v>
      </c>
      <c r="I260" s="220" t="s">
        <v>64</v>
      </c>
      <c r="J260" s="220" t="s">
        <v>0</v>
      </c>
      <c r="K260" s="220" t="s">
        <v>65</v>
      </c>
      <c r="L260" s="220" t="s">
        <v>0</v>
      </c>
      <c r="M260" s="220" t="s">
        <v>129</v>
      </c>
      <c r="N260" s="47" t="s">
        <v>67</v>
      </c>
      <c r="O260" s="47" t="s">
        <v>0</v>
      </c>
      <c r="P260" s="47" t="s">
        <v>378</v>
      </c>
      <c r="Q260" s="47"/>
      <c r="R260" s="47"/>
      <c r="S260" s="47"/>
      <c r="T260" s="47"/>
      <c r="U260" s="107"/>
      <c r="V260" s="72"/>
      <c r="W260" s="73"/>
      <c r="X260" s="74"/>
      <c r="Y260" s="297"/>
      <c r="Z260" s="300"/>
      <c r="BI260" s="56"/>
      <c r="BJ260" s="56"/>
      <c r="BK260" s="56"/>
      <c r="BL260" s="56"/>
      <c r="BM260" s="56"/>
      <c r="BN260" s="56"/>
      <c r="BO260" s="56"/>
      <c r="BP260" s="56"/>
      <c r="BQ260" s="56"/>
      <c r="BR260" s="56"/>
      <c r="BS260" s="56"/>
      <c r="BT260" s="56"/>
      <c r="BU260" s="56"/>
      <c r="BV260" s="56"/>
      <c r="BW260" s="56"/>
    </row>
    <row r="261" spans="3:75" ht="21" customHeight="1">
      <c r="C261" s="265"/>
      <c r="D261" s="425"/>
      <c r="E261" s="436"/>
      <c r="F261" s="287" t="s">
        <v>2361</v>
      </c>
      <c r="G261" s="249"/>
      <c r="H261" s="220" t="s">
        <v>61</v>
      </c>
      <c r="I261" s="220" t="s">
        <v>64</v>
      </c>
      <c r="J261" s="220" t="s">
        <v>0</v>
      </c>
      <c r="K261" s="220" t="s">
        <v>65</v>
      </c>
      <c r="L261" s="220" t="s">
        <v>0</v>
      </c>
      <c r="M261" s="220" t="s">
        <v>130</v>
      </c>
      <c r="N261" s="47" t="s">
        <v>67</v>
      </c>
      <c r="O261" s="47" t="s">
        <v>0</v>
      </c>
      <c r="P261" s="47" t="s">
        <v>378</v>
      </c>
      <c r="Q261" s="47"/>
      <c r="R261" s="47"/>
      <c r="S261" s="47"/>
      <c r="T261" s="47"/>
      <c r="U261" s="107"/>
      <c r="V261" s="72"/>
      <c r="W261" s="73"/>
      <c r="X261" s="74"/>
      <c r="Y261" s="297"/>
      <c r="Z261" s="300"/>
      <c r="BI261" s="56"/>
      <c r="BJ261" s="56"/>
      <c r="BK261" s="56"/>
      <c r="BL261" s="56"/>
      <c r="BM261" s="56"/>
      <c r="BN261" s="56"/>
      <c r="BO261" s="56"/>
      <c r="BP261" s="56"/>
      <c r="BQ261" s="56"/>
      <c r="BR261" s="56"/>
      <c r="BS261" s="56"/>
      <c r="BT261" s="56"/>
      <c r="BU261" s="56"/>
      <c r="BV261" s="56"/>
      <c r="BW261" s="56"/>
    </row>
    <row r="262" spans="3:75" ht="21" customHeight="1">
      <c r="C262" s="265"/>
      <c r="D262" s="425"/>
      <c r="E262" s="436"/>
      <c r="F262" s="287" t="s">
        <v>2362</v>
      </c>
      <c r="G262" s="249"/>
      <c r="H262" s="220" t="s">
        <v>61</v>
      </c>
      <c r="I262" s="220" t="s">
        <v>64</v>
      </c>
      <c r="J262" s="220" t="s">
        <v>0</v>
      </c>
      <c r="K262" s="220" t="s">
        <v>65</v>
      </c>
      <c r="L262" s="220" t="s">
        <v>0</v>
      </c>
      <c r="M262" s="220" t="s">
        <v>131</v>
      </c>
      <c r="N262" s="47" t="s">
        <v>67</v>
      </c>
      <c r="O262" s="47" t="s">
        <v>0</v>
      </c>
      <c r="P262" s="47" t="s">
        <v>378</v>
      </c>
      <c r="Q262" s="47"/>
      <c r="R262" s="47"/>
      <c r="S262" s="47"/>
      <c r="T262" s="47"/>
      <c r="U262" s="107"/>
      <c r="V262" s="72"/>
      <c r="W262" s="73"/>
      <c r="X262" s="74"/>
      <c r="Y262" s="297"/>
      <c r="Z262" s="300"/>
      <c r="BI262" s="56"/>
      <c r="BJ262" s="56"/>
      <c r="BK262" s="56"/>
      <c r="BL262" s="56"/>
      <c r="BM262" s="56"/>
      <c r="BN262" s="56"/>
      <c r="BO262" s="56"/>
      <c r="BP262" s="56"/>
      <c r="BQ262" s="56"/>
      <c r="BR262" s="56"/>
      <c r="BS262" s="56"/>
      <c r="BT262" s="56"/>
      <c r="BU262" s="56"/>
      <c r="BV262" s="56"/>
      <c r="BW262" s="56"/>
    </row>
    <row r="263" spans="3:75" ht="21" customHeight="1">
      <c r="C263" s="265"/>
      <c r="D263" s="425"/>
      <c r="E263" s="436"/>
      <c r="F263" s="287" t="s">
        <v>2363</v>
      </c>
      <c r="G263" s="249"/>
      <c r="H263" s="220" t="s">
        <v>61</v>
      </c>
      <c r="I263" s="220" t="s">
        <v>64</v>
      </c>
      <c r="J263" s="220" t="s">
        <v>0</v>
      </c>
      <c r="K263" s="220" t="s">
        <v>65</v>
      </c>
      <c r="L263" s="220" t="s">
        <v>0</v>
      </c>
      <c r="M263" s="220" t="s">
        <v>132</v>
      </c>
      <c r="N263" s="47" t="s">
        <v>67</v>
      </c>
      <c r="O263" s="47" t="s">
        <v>0</v>
      </c>
      <c r="P263" s="47" t="s">
        <v>378</v>
      </c>
      <c r="Q263" s="47"/>
      <c r="R263" s="47"/>
      <c r="S263" s="47"/>
      <c r="T263" s="47"/>
      <c r="U263" s="107"/>
      <c r="V263" s="72"/>
      <c r="W263" s="73"/>
      <c r="X263" s="74"/>
      <c r="Y263" s="297"/>
      <c r="Z263" s="300"/>
      <c r="BI263" s="56"/>
      <c r="BJ263" s="56"/>
      <c r="BK263" s="56"/>
      <c r="BL263" s="56"/>
      <c r="BM263" s="56"/>
      <c r="BN263" s="56"/>
      <c r="BO263" s="56"/>
      <c r="BP263" s="56"/>
      <c r="BQ263" s="56"/>
      <c r="BR263" s="56"/>
      <c r="BS263" s="56"/>
      <c r="BT263" s="56"/>
      <c r="BU263" s="56"/>
      <c r="BV263" s="56"/>
      <c r="BW263" s="56"/>
    </row>
    <row r="264" spans="3:75" ht="21" customHeight="1">
      <c r="C264" s="265"/>
      <c r="D264" s="425"/>
      <c r="E264" s="436"/>
      <c r="F264" s="287" t="s">
        <v>2364</v>
      </c>
      <c r="G264" s="249"/>
      <c r="H264" s="220" t="s">
        <v>61</v>
      </c>
      <c r="I264" s="220" t="s">
        <v>64</v>
      </c>
      <c r="J264" s="220" t="s">
        <v>0</v>
      </c>
      <c r="K264" s="220" t="s">
        <v>65</v>
      </c>
      <c r="L264" s="220" t="s">
        <v>0</v>
      </c>
      <c r="M264" s="220" t="s">
        <v>133</v>
      </c>
      <c r="N264" s="47" t="s">
        <v>67</v>
      </c>
      <c r="O264" s="47" t="s">
        <v>0</v>
      </c>
      <c r="P264" s="47" t="s">
        <v>378</v>
      </c>
      <c r="Q264" s="47"/>
      <c r="R264" s="47"/>
      <c r="S264" s="47"/>
      <c r="T264" s="47"/>
      <c r="U264" s="107"/>
      <c r="V264" s="72"/>
      <c r="W264" s="73"/>
      <c r="X264" s="74"/>
      <c r="Y264" s="297"/>
      <c r="Z264" s="300"/>
      <c r="BI264" s="56"/>
      <c r="BJ264" s="56"/>
      <c r="BK264" s="56"/>
      <c r="BL264" s="56"/>
      <c r="BM264" s="56"/>
      <c r="BN264" s="56"/>
      <c r="BO264" s="56"/>
      <c r="BP264" s="56"/>
      <c r="BQ264" s="56"/>
      <c r="BR264" s="56"/>
      <c r="BS264" s="56"/>
      <c r="BT264" s="56"/>
      <c r="BU264" s="56"/>
      <c r="BV264" s="56"/>
      <c r="BW264" s="56"/>
    </row>
    <row r="265" spans="3:75" ht="21" customHeight="1">
      <c r="C265" s="265"/>
      <c r="D265" s="425"/>
      <c r="E265" s="436"/>
      <c r="F265" s="287" t="s">
        <v>2365</v>
      </c>
      <c r="G265" s="249"/>
      <c r="H265" s="220" t="s">
        <v>61</v>
      </c>
      <c r="I265" s="220" t="s">
        <v>64</v>
      </c>
      <c r="J265" s="220" t="s">
        <v>0</v>
      </c>
      <c r="K265" s="220" t="s">
        <v>65</v>
      </c>
      <c r="L265" s="220" t="s">
        <v>0</v>
      </c>
      <c r="M265" s="220" t="s">
        <v>134</v>
      </c>
      <c r="N265" s="47" t="s">
        <v>67</v>
      </c>
      <c r="O265" s="47" t="s">
        <v>0</v>
      </c>
      <c r="P265" s="47" t="s">
        <v>378</v>
      </c>
      <c r="Q265" s="47"/>
      <c r="R265" s="47"/>
      <c r="S265" s="47"/>
      <c r="T265" s="47"/>
      <c r="U265" s="107"/>
      <c r="V265" s="72"/>
      <c r="W265" s="73"/>
      <c r="X265" s="74"/>
      <c r="Y265" s="297"/>
      <c r="Z265" s="300"/>
      <c r="BI265" s="56"/>
      <c r="BJ265" s="56"/>
      <c r="BK265" s="56"/>
      <c r="BL265" s="56"/>
      <c r="BM265" s="56"/>
      <c r="BN265" s="56"/>
      <c r="BO265" s="56"/>
      <c r="BP265" s="56"/>
      <c r="BQ265" s="56"/>
      <c r="BR265" s="56"/>
      <c r="BS265" s="56"/>
      <c r="BT265" s="56"/>
      <c r="BU265" s="56"/>
      <c r="BV265" s="56"/>
      <c r="BW265" s="56"/>
    </row>
    <row r="266" spans="3:75" ht="21" customHeight="1">
      <c r="C266" s="265"/>
      <c r="D266" s="425"/>
      <c r="E266" s="436"/>
      <c r="F266" s="287" t="s">
        <v>2366</v>
      </c>
      <c r="G266" s="249"/>
      <c r="H266" s="220" t="s">
        <v>61</v>
      </c>
      <c r="I266" s="220" t="s">
        <v>64</v>
      </c>
      <c r="J266" s="220" t="s">
        <v>0</v>
      </c>
      <c r="K266" s="220" t="s">
        <v>65</v>
      </c>
      <c r="L266" s="220" t="s">
        <v>0</v>
      </c>
      <c r="M266" s="220" t="s">
        <v>135</v>
      </c>
      <c r="N266" s="47" t="s">
        <v>67</v>
      </c>
      <c r="O266" s="47" t="s">
        <v>0</v>
      </c>
      <c r="P266" s="47" t="s">
        <v>378</v>
      </c>
      <c r="Q266" s="47"/>
      <c r="R266" s="47"/>
      <c r="S266" s="47"/>
      <c r="T266" s="47"/>
      <c r="U266" s="107"/>
      <c r="V266" s="72"/>
      <c r="W266" s="73"/>
      <c r="X266" s="74"/>
      <c r="Y266" s="297"/>
      <c r="Z266" s="300"/>
      <c r="BI266" s="56"/>
      <c r="BJ266" s="56"/>
      <c r="BK266" s="56"/>
      <c r="BL266" s="56"/>
      <c r="BM266" s="56"/>
      <c r="BN266" s="56"/>
      <c r="BO266" s="56"/>
      <c r="BP266" s="56"/>
      <c r="BQ266" s="56"/>
      <c r="BR266" s="56"/>
      <c r="BS266" s="56"/>
      <c r="BT266" s="56"/>
      <c r="BU266" s="56"/>
      <c r="BV266" s="56"/>
      <c r="BW266" s="56"/>
    </row>
    <row r="267" spans="3:75" ht="21" customHeight="1">
      <c r="C267" s="265"/>
      <c r="D267" s="425"/>
      <c r="E267" s="436"/>
      <c r="F267" s="287" t="s">
        <v>2367</v>
      </c>
      <c r="G267" s="249"/>
      <c r="H267" s="220" t="s">
        <v>61</v>
      </c>
      <c r="I267" s="220" t="s">
        <v>64</v>
      </c>
      <c r="J267" s="220" t="s">
        <v>0</v>
      </c>
      <c r="K267" s="220" t="s">
        <v>65</v>
      </c>
      <c r="L267" s="220" t="s">
        <v>0</v>
      </c>
      <c r="M267" s="220" t="s">
        <v>136</v>
      </c>
      <c r="N267" s="47" t="s">
        <v>67</v>
      </c>
      <c r="O267" s="47" t="s">
        <v>0</v>
      </c>
      <c r="P267" s="47" t="s">
        <v>378</v>
      </c>
      <c r="Q267" s="47"/>
      <c r="R267" s="47"/>
      <c r="S267" s="47"/>
      <c r="T267" s="47"/>
      <c r="U267" s="107"/>
      <c r="V267" s="72"/>
      <c r="W267" s="73"/>
      <c r="X267" s="74"/>
      <c r="Y267" s="297"/>
      <c r="Z267" s="300"/>
      <c r="BI267" s="56"/>
      <c r="BJ267" s="56"/>
      <c r="BK267" s="56"/>
      <c r="BL267" s="56"/>
      <c r="BM267" s="56"/>
      <c r="BN267" s="56"/>
      <c r="BO267" s="56"/>
      <c r="BP267" s="56"/>
      <c r="BQ267" s="56"/>
      <c r="BR267" s="56"/>
      <c r="BS267" s="56"/>
      <c r="BT267" s="56"/>
      <c r="BU267" s="56"/>
      <c r="BV267" s="56"/>
      <c r="BW267" s="56"/>
    </row>
    <row r="268" spans="3:75" ht="21" customHeight="1">
      <c r="C268" s="265"/>
      <c r="D268" s="425"/>
      <c r="E268" s="436"/>
      <c r="F268" s="287" t="s">
        <v>2368</v>
      </c>
      <c r="G268" s="249"/>
      <c r="H268" s="220" t="s">
        <v>61</v>
      </c>
      <c r="I268" s="220" t="s">
        <v>64</v>
      </c>
      <c r="J268" s="220" t="s">
        <v>0</v>
      </c>
      <c r="K268" s="220" t="s">
        <v>65</v>
      </c>
      <c r="L268" s="220" t="s">
        <v>0</v>
      </c>
      <c r="M268" s="220" t="s">
        <v>137</v>
      </c>
      <c r="N268" s="47" t="s">
        <v>67</v>
      </c>
      <c r="O268" s="47" t="s">
        <v>0</v>
      </c>
      <c r="P268" s="47" t="s">
        <v>378</v>
      </c>
      <c r="Q268" s="47"/>
      <c r="R268" s="47"/>
      <c r="S268" s="47"/>
      <c r="T268" s="47"/>
      <c r="U268" s="107"/>
      <c r="V268" s="72"/>
      <c r="W268" s="73"/>
      <c r="X268" s="74"/>
      <c r="Y268" s="297"/>
      <c r="Z268" s="300"/>
      <c r="BI268" s="56"/>
      <c r="BJ268" s="56"/>
      <c r="BK268" s="56"/>
      <c r="BL268" s="56"/>
      <c r="BM268" s="56"/>
      <c r="BN268" s="56"/>
      <c r="BO268" s="56"/>
      <c r="BP268" s="56"/>
      <c r="BQ268" s="56"/>
      <c r="BR268" s="56"/>
      <c r="BS268" s="56"/>
      <c r="BT268" s="56"/>
      <c r="BU268" s="56"/>
      <c r="BV268" s="56"/>
      <c r="BW268" s="56"/>
    </row>
    <row r="269" spans="3:75" ht="21" customHeight="1">
      <c r="C269" s="265"/>
      <c r="D269" s="425"/>
      <c r="E269" s="436"/>
      <c r="F269" s="287" t="s">
        <v>2369</v>
      </c>
      <c r="G269" s="249"/>
      <c r="H269" s="220" t="s">
        <v>61</v>
      </c>
      <c r="I269" s="220" t="s">
        <v>64</v>
      </c>
      <c r="J269" s="220" t="s">
        <v>0</v>
      </c>
      <c r="K269" s="220" t="s">
        <v>65</v>
      </c>
      <c r="L269" s="220" t="s">
        <v>0</v>
      </c>
      <c r="M269" s="220" t="s">
        <v>138</v>
      </c>
      <c r="N269" s="47" t="s">
        <v>67</v>
      </c>
      <c r="O269" s="47" t="s">
        <v>0</v>
      </c>
      <c r="P269" s="47" t="s">
        <v>378</v>
      </c>
      <c r="Q269" s="47"/>
      <c r="R269" s="47"/>
      <c r="S269" s="47"/>
      <c r="T269" s="47"/>
      <c r="U269" s="107"/>
      <c r="V269" s="72"/>
      <c r="W269" s="73"/>
      <c r="X269" s="74"/>
      <c r="Y269" s="297"/>
      <c r="Z269" s="300"/>
      <c r="BI269" s="56"/>
      <c r="BJ269" s="56"/>
      <c r="BK269" s="56"/>
      <c r="BL269" s="56"/>
      <c r="BM269" s="56"/>
      <c r="BN269" s="56"/>
      <c r="BO269" s="56"/>
      <c r="BP269" s="56"/>
      <c r="BQ269" s="56"/>
      <c r="BR269" s="56"/>
      <c r="BS269" s="56"/>
      <c r="BT269" s="56"/>
      <c r="BU269" s="56"/>
      <c r="BV269" s="56"/>
      <c r="BW269" s="56"/>
    </row>
    <row r="270" spans="3:75" ht="21" customHeight="1">
      <c r="C270" s="265"/>
      <c r="D270" s="425"/>
      <c r="E270" s="436"/>
      <c r="F270" s="287" t="s">
        <v>2370</v>
      </c>
      <c r="G270" s="249"/>
      <c r="H270" s="220" t="s">
        <v>61</v>
      </c>
      <c r="I270" s="220" t="s">
        <v>64</v>
      </c>
      <c r="J270" s="220" t="s">
        <v>0</v>
      </c>
      <c r="K270" s="220" t="s">
        <v>65</v>
      </c>
      <c r="L270" s="220" t="s">
        <v>0</v>
      </c>
      <c r="M270" s="220" t="s">
        <v>139</v>
      </c>
      <c r="N270" s="47" t="s">
        <v>67</v>
      </c>
      <c r="O270" s="47" t="s">
        <v>0</v>
      </c>
      <c r="P270" s="47" t="s">
        <v>378</v>
      </c>
      <c r="Q270" s="47"/>
      <c r="R270" s="47"/>
      <c r="S270" s="47"/>
      <c r="T270" s="47"/>
      <c r="U270" s="107"/>
      <c r="V270" s="72"/>
      <c r="W270" s="73"/>
      <c r="X270" s="74"/>
      <c r="Y270" s="297"/>
      <c r="Z270" s="300"/>
      <c r="BI270" s="56"/>
      <c r="BJ270" s="56"/>
      <c r="BK270" s="56"/>
      <c r="BL270" s="56"/>
      <c r="BM270" s="56"/>
      <c r="BN270" s="56"/>
      <c r="BO270" s="56"/>
      <c r="BP270" s="56"/>
      <c r="BQ270" s="56"/>
      <c r="BR270" s="56"/>
      <c r="BS270" s="56"/>
      <c r="BT270" s="56"/>
      <c r="BU270" s="56"/>
      <c r="BV270" s="56"/>
      <c r="BW270" s="56"/>
    </row>
    <row r="271" spans="3:75" ht="21" customHeight="1">
      <c r="C271" s="265"/>
      <c r="D271" s="425"/>
      <c r="E271" s="436"/>
      <c r="F271" s="287" t="s">
        <v>2371</v>
      </c>
      <c r="G271" s="249"/>
      <c r="H271" s="220" t="s">
        <v>61</v>
      </c>
      <c r="I271" s="220" t="s">
        <v>64</v>
      </c>
      <c r="J271" s="220" t="s">
        <v>0</v>
      </c>
      <c r="K271" s="220" t="s">
        <v>65</v>
      </c>
      <c r="L271" s="220" t="s">
        <v>0</v>
      </c>
      <c r="M271" s="220" t="s">
        <v>140</v>
      </c>
      <c r="N271" s="47" t="s">
        <v>67</v>
      </c>
      <c r="O271" s="47" t="s">
        <v>0</v>
      </c>
      <c r="P271" s="47" t="s">
        <v>378</v>
      </c>
      <c r="Q271" s="47"/>
      <c r="R271" s="47"/>
      <c r="S271" s="47"/>
      <c r="T271" s="47"/>
      <c r="U271" s="107"/>
      <c r="V271" s="72"/>
      <c r="W271" s="73"/>
      <c r="X271" s="74"/>
      <c r="Y271" s="297"/>
      <c r="Z271" s="300"/>
      <c r="BI271" s="56"/>
      <c r="BJ271" s="56"/>
      <c r="BK271" s="56"/>
      <c r="BL271" s="56"/>
      <c r="BM271" s="56"/>
      <c r="BN271" s="56"/>
      <c r="BO271" s="56"/>
      <c r="BP271" s="56"/>
      <c r="BQ271" s="56"/>
      <c r="BR271" s="56"/>
      <c r="BS271" s="56"/>
      <c r="BT271" s="56"/>
      <c r="BU271" s="56"/>
      <c r="BV271" s="56"/>
      <c r="BW271" s="56"/>
    </row>
    <row r="272" spans="3:75" ht="21" customHeight="1">
      <c r="C272" s="265"/>
      <c r="D272" s="425"/>
      <c r="E272" s="436"/>
      <c r="F272" s="287" t="s">
        <v>2372</v>
      </c>
      <c r="G272" s="249"/>
      <c r="H272" s="220" t="s">
        <v>61</v>
      </c>
      <c r="I272" s="220" t="s">
        <v>64</v>
      </c>
      <c r="J272" s="220" t="s">
        <v>0</v>
      </c>
      <c r="K272" s="220" t="s">
        <v>65</v>
      </c>
      <c r="L272" s="220" t="s">
        <v>0</v>
      </c>
      <c r="M272" s="220" t="s">
        <v>141</v>
      </c>
      <c r="N272" s="47" t="s">
        <v>67</v>
      </c>
      <c r="O272" s="47" t="s">
        <v>0</v>
      </c>
      <c r="P272" s="47" t="s">
        <v>378</v>
      </c>
      <c r="Q272" s="47"/>
      <c r="R272" s="47"/>
      <c r="S272" s="47"/>
      <c r="T272" s="47"/>
      <c r="U272" s="107"/>
      <c r="V272" s="72"/>
      <c r="W272" s="73"/>
      <c r="X272" s="74"/>
      <c r="Y272" s="297"/>
      <c r="Z272" s="297"/>
      <c r="AA272" s="298"/>
      <c r="AB272" s="298"/>
      <c r="AC272" s="298"/>
      <c r="AD272" s="298"/>
      <c r="AE272" s="298"/>
      <c r="AF272" s="298"/>
      <c r="AG272" s="298"/>
      <c r="AH272" s="298"/>
      <c r="AI272" s="298"/>
      <c r="AJ272" s="298"/>
      <c r="AK272" s="298"/>
      <c r="AL272" s="298"/>
      <c r="AM272" s="298"/>
      <c r="AN272" s="298"/>
      <c r="AO272" s="298"/>
      <c r="AP272" s="298"/>
      <c r="AQ272" s="298"/>
      <c r="AR272" s="298"/>
      <c r="AS272" s="298"/>
      <c r="BI272" s="56"/>
      <c r="BJ272" s="56"/>
      <c r="BK272" s="56"/>
      <c r="BL272" s="56"/>
      <c r="BM272" s="56"/>
      <c r="BN272" s="56"/>
      <c r="BO272" s="56"/>
      <c r="BP272" s="56"/>
      <c r="BQ272" s="56"/>
      <c r="BR272" s="56"/>
      <c r="BS272" s="56"/>
      <c r="BT272" s="56"/>
      <c r="BU272" s="56"/>
      <c r="BV272" s="56"/>
      <c r="BW272" s="56"/>
    </row>
    <row r="273" spans="3:75" ht="21" customHeight="1">
      <c r="C273" s="265"/>
      <c r="D273" s="425"/>
      <c r="E273" s="436"/>
      <c r="F273" s="287" t="s">
        <v>2373</v>
      </c>
      <c r="G273" s="249"/>
      <c r="H273" s="220" t="s">
        <v>61</v>
      </c>
      <c r="I273" s="220" t="s">
        <v>64</v>
      </c>
      <c r="J273" s="220" t="s">
        <v>0</v>
      </c>
      <c r="K273" s="220" t="s">
        <v>65</v>
      </c>
      <c r="L273" s="220" t="s">
        <v>0</v>
      </c>
      <c r="M273" s="220" t="s">
        <v>142</v>
      </c>
      <c r="N273" s="47" t="s">
        <v>67</v>
      </c>
      <c r="O273" s="47" t="s">
        <v>0</v>
      </c>
      <c r="P273" s="47" t="s">
        <v>378</v>
      </c>
      <c r="Q273" s="47"/>
      <c r="R273" s="47"/>
      <c r="S273" s="47"/>
      <c r="T273" s="47"/>
      <c r="U273" s="107"/>
      <c r="V273" s="72"/>
      <c r="W273" s="73"/>
      <c r="X273" s="74"/>
      <c r="Y273" s="297"/>
      <c r="Z273" s="297"/>
      <c r="AA273" s="298"/>
      <c r="AB273" s="298"/>
      <c r="AC273" s="298"/>
      <c r="AD273" s="298"/>
      <c r="AE273" s="298"/>
      <c r="AF273" s="298"/>
      <c r="AG273" s="298"/>
      <c r="AH273" s="298"/>
      <c r="AI273" s="298"/>
      <c r="AJ273" s="298"/>
      <c r="AK273" s="298"/>
      <c r="AL273" s="298"/>
      <c r="AM273" s="298"/>
      <c r="AN273" s="298"/>
      <c r="AO273" s="298"/>
      <c r="AP273" s="298"/>
      <c r="AQ273" s="298"/>
      <c r="AR273" s="298"/>
      <c r="AS273" s="298"/>
      <c r="BI273" s="56"/>
      <c r="BJ273" s="56"/>
      <c r="BK273" s="56"/>
      <c r="BL273" s="56"/>
      <c r="BM273" s="56"/>
      <c r="BN273" s="56"/>
      <c r="BO273" s="56"/>
      <c r="BP273" s="56"/>
      <c r="BQ273" s="56"/>
      <c r="BR273" s="56"/>
      <c r="BS273" s="56"/>
      <c r="BT273" s="56"/>
      <c r="BU273" s="56"/>
      <c r="BV273" s="56"/>
      <c r="BW273" s="56"/>
    </row>
    <row r="274" spans="3:75" ht="21" customHeight="1">
      <c r="C274" s="265"/>
      <c r="D274" s="425"/>
      <c r="E274" s="436"/>
      <c r="F274" s="287" t="s">
        <v>2374</v>
      </c>
      <c r="G274" s="249"/>
      <c r="H274" s="220" t="s">
        <v>61</v>
      </c>
      <c r="I274" s="220" t="s">
        <v>64</v>
      </c>
      <c r="J274" s="220" t="s">
        <v>0</v>
      </c>
      <c r="K274" s="220" t="s">
        <v>65</v>
      </c>
      <c r="L274" s="220" t="s">
        <v>0</v>
      </c>
      <c r="M274" s="220" t="s">
        <v>143</v>
      </c>
      <c r="N274" s="47" t="s">
        <v>67</v>
      </c>
      <c r="O274" s="47" t="s">
        <v>0</v>
      </c>
      <c r="P274" s="47" t="s">
        <v>378</v>
      </c>
      <c r="Q274" s="47"/>
      <c r="R274" s="47"/>
      <c r="S274" s="47"/>
      <c r="T274" s="47"/>
      <c r="U274" s="107"/>
      <c r="V274" s="72"/>
      <c r="W274" s="73"/>
      <c r="X274" s="74"/>
      <c r="Y274" s="297"/>
      <c r="Z274" s="297"/>
      <c r="AA274" s="298"/>
      <c r="AB274" s="298"/>
      <c r="AC274" s="298"/>
      <c r="AD274" s="298"/>
      <c r="AE274" s="298"/>
      <c r="AF274" s="298"/>
      <c r="AG274" s="298"/>
      <c r="AH274" s="298"/>
      <c r="AI274" s="298"/>
      <c r="AJ274" s="298"/>
      <c r="AK274" s="298"/>
      <c r="AL274" s="298"/>
      <c r="AM274" s="298"/>
      <c r="AN274" s="298"/>
      <c r="AO274" s="298"/>
      <c r="AP274" s="298"/>
      <c r="AQ274" s="298"/>
      <c r="AR274" s="298"/>
      <c r="AS274" s="298"/>
      <c r="BI274" s="56"/>
      <c r="BJ274" s="56"/>
      <c r="BK274" s="56"/>
      <c r="BL274" s="56"/>
      <c r="BM274" s="56"/>
      <c r="BN274" s="56"/>
      <c r="BO274" s="56"/>
      <c r="BP274" s="56"/>
      <c r="BQ274" s="56"/>
      <c r="BR274" s="56"/>
      <c r="BS274" s="56"/>
      <c r="BT274" s="56"/>
      <c r="BU274" s="56"/>
      <c r="BV274" s="56"/>
      <c r="BW274" s="56"/>
    </row>
    <row r="275" spans="3:75" ht="21" customHeight="1">
      <c r="C275" s="265"/>
      <c r="D275" s="425"/>
      <c r="E275" s="436"/>
      <c r="F275" s="287" t="s">
        <v>2375</v>
      </c>
      <c r="G275" s="249"/>
      <c r="H275" s="220" t="s">
        <v>61</v>
      </c>
      <c r="I275" s="220" t="s">
        <v>64</v>
      </c>
      <c r="J275" s="220" t="s">
        <v>0</v>
      </c>
      <c r="K275" s="220" t="s">
        <v>65</v>
      </c>
      <c r="L275" s="220" t="s">
        <v>0</v>
      </c>
      <c r="M275" s="220" t="s">
        <v>144</v>
      </c>
      <c r="N275" s="47" t="s">
        <v>67</v>
      </c>
      <c r="O275" s="47" t="s">
        <v>0</v>
      </c>
      <c r="P275" s="47" t="s">
        <v>378</v>
      </c>
      <c r="Q275" s="47"/>
      <c r="R275" s="47"/>
      <c r="S275" s="47"/>
      <c r="T275" s="47"/>
      <c r="U275" s="107"/>
      <c r="V275" s="72"/>
      <c r="W275" s="73"/>
      <c r="X275" s="74"/>
      <c r="Y275" s="297"/>
      <c r="Z275" s="297"/>
      <c r="AA275" s="298"/>
      <c r="AB275" s="298"/>
      <c r="AC275" s="298"/>
      <c r="AD275" s="298"/>
      <c r="AE275" s="298"/>
      <c r="AF275" s="298"/>
      <c r="AG275" s="298"/>
      <c r="AH275" s="298"/>
      <c r="AI275" s="298"/>
      <c r="AJ275" s="298"/>
      <c r="AK275" s="298"/>
      <c r="AL275" s="298"/>
      <c r="AM275" s="298"/>
      <c r="AN275" s="298"/>
      <c r="AO275" s="298"/>
      <c r="AP275" s="298"/>
      <c r="AQ275" s="298"/>
      <c r="AR275" s="298"/>
      <c r="AS275" s="298"/>
      <c r="BI275" s="56"/>
      <c r="BJ275" s="56"/>
      <c r="BK275" s="56"/>
      <c r="BL275" s="56"/>
      <c r="BM275" s="56"/>
      <c r="BN275" s="56"/>
      <c r="BO275" s="56"/>
      <c r="BP275" s="56"/>
      <c r="BQ275" s="56"/>
      <c r="BR275" s="56"/>
      <c r="BS275" s="56"/>
      <c r="BT275" s="56"/>
      <c r="BU275" s="56"/>
      <c r="BV275" s="56"/>
      <c r="BW275" s="56"/>
    </row>
    <row r="276" spans="3:75" ht="21" customHeight="1">
      <c r="C276" s="265"/>
      <c r="D276" s="425"/>
      <c r="E276" s="436"/>
      <c r="F276" s="287" t="s">
        <v>2376</v>
      </c>
      <c r="G276" s="249"/>
      <c r="H276" s="220" t="s">
        <v>61</v>
      </c>
      <c r="I276" s="220" t="s">
        <v>64</v>
      </c>
      <c r="J276" s="220" t="s">
        <v>0</v>
      </c>
      <c r="K276" s="220" t="s">
        <v>65</v>
      </c>
      <c r="L276" s="220" t="s">
        <v>0</v>
      </c>
      <c r="M276" s="220" t="s">
        <v>145</v>
      </c>
      <c r="N276" s="47" t="s">
        <v>67</v>
      </c>
      <c r="O276" s="47" t="s">
        <v>0</v>
      </c>
      <c r="P276" s="47" t="s">
        <v>378</v>
      </c>
      <c r="Q276" s="47"/>
      <c r="R276" s="47"/>
      <c r="S276" s="47"/>
      <c r="T276" s="47"/>
      <c r="U276" s="107"/>
      <c r="V276" s="72"/>
      <c r="W276" s="73"/>
      <c r="X276" s="74"/>
      <c r="Y276" s="297"/>
      <c r="Z276" s="297"/>
      <c r="AA276" s="298"/>
      <c r="AB276" s="298"/>
      <c r="AC276" s="298"/>
      <c r="AD276" s="298"/>
      <c r="AE276" s="298"/>
      <c r="AF276" s="298"/>
      <c r="AG276" s="298"/>
      <c r="AH276" s="298"/>
      <c r="AI276" s="298"/>
      <c r="AJ276" s="298"/>
      <c r="AK276" s="298"/>
      <c r="AL276" s="298"/>
      <c r="AM276" s="298"/>
      <c r="AN276" s="298"/>
      <c r="AO276" s="298"/>
      <c r="AP276" s="298"/>
      <c r="AQ276" s="298"/>
      <c r="AR276" s="298"/>
      <c r="AS276" s="298"/>
      <c r="BI276" s="56"/>
      <c r="BJ276" s="56"/>
      <c r="BK276" s="56"/>
      <c r="BL276" s="56"/>
      <c r="BM276" s="56"/>
      <c r="BN276" s="56"/>
      <c r="BO276" s="56"/>
      <c r="BP276" s="56"/>
      <c r="BQ276" s="56"/>
      <c r="BR276" s="56"/>
      <c r="BS276" s="56"/>
      <c r="BT276" s="56"/>
      <c r="BU276" s="56"/>
      <c r="BV276" s="56"/>
      <c r="BW276" s="56"/>
    </row>
    <row r="277" spans="3:75" ht="21" customHeight="1">
      <c r="C277" s="265"/>
      <c r="D277" s="425"/>
      <c r="E277" s="436"/>
      <c r="F277" s="287" t="s">
        <v>2377</v>
      </c>
      <c r="G277" s="249"/>
      <c r="H277" s="220" t="s">
        <v>61</v>
      </c>
      <c r="I277" s="220" t="s">
        <v>64</v>
      </c>
      <c r="J277" s="220" t="s">
        <v>0</v>
      </c>
      <c r="K277" s="220" t="s">
        <v>65</v>
      </c>
      <c r="L277" s="220" t="s">
        <v>0</v>
      </c>
      <c r="M277" s="220" t="s">
        <v>146</v>
      </c>
      <c r="N277" s="47" t="s">
        <v>67</v>
      </c>
      <c r="O277" s="47" t="s">
        <v>0</v>
      </c>
      <c r="P277" s="47" t="s">
        <v>378</v>
      </c>
      <c r="Q277" s="47"/>
      <c r="R277" s="47"/>
      <c r="S277" s="47"/>
      <c r="T277" s="47"/>
      <c r="U277" s="107"/>
      <c r="V277" s="72"/>
      <c r="W277" s="73"/>
      <c r="X277" s="74"/>
      <c r="Y277" s="297"/>
      <c r="Z277" s="297"/>
      <c r="AA277" s="298"/>
      <c r="AB277" s="298"/>
      <c r="AC277" s="298"/>
      <c r="AD277" s="298"/>
      <c r="AE277" s="298"/>
      <c r="AF277" s="298"/>
      <c r="AG277" s="298"/>
      <c r="AH277" s="298"/>
      <c r="AI277" s="298"/>
      <c r="AJ277" s="298"/>
      <c r="AK277" s="298"/>
      <c r="AL277" s="298"/>
      <c r="AM277" s="298"/>
      <c r="AN277" s="298"/>
      <c r="AO277" s="298"/>
      <c r="AP277" s="298"/>
      <c r="AQ277" s="298"/>
      <c r="AR277" s="298"/>
      <c r="AS277" s="298"/>
      <c r="BI277" s="56"/>
      <c r="BJ277" s="56"/>
      <c r="BK277" s="56"/>
      <c r="BL277" s="56"/>
      <c r="BM277" s="56"/>
      <c r="BN277" s="56"/>
      <c r="BO277" s="56"/>
      <c r="BP277" s="56"/>
      <c r="BQ277" s="56"/>
      <c r="BR277" s="56"/>
      <c r="BS277" s="56"/>
      <c r="BT277" s="56"/>
      <c r="BU277" s="56"/>
      <c r="BV277" s="56"/>
      <c r="BW277" s="56"/>
    </row>
    <row r="278" spans="3:75" ht="21" customHeight="1">
      <c r="C278" s="265"/>
      <c r="D278" s="425"/>
      <c r="E278" s="436"/>
      <c r="F278" s="287" t="s">
        <v>2378</v>
      </c>
      <c r="G278" s="249"/>
      <c r="H278" s="220" t="s">
        <v>61</v>
      </c>
      <c r="I278" s="220" t="s">
        <v>64</v>
      </c>
      <c r="J278" s="220" t="s">
        <v>0</v>
      </c>
      <c r="K278" s="220" t="s">
        <v>65</v>
      </c>
      <c r="L278" s="220" t="s">
        <v>0</v>
      </c>
      <c r="M278" s="220" t="s">
        <v>147</v>
      </c>
      <c r="N278" s="47" t="s">
        <v>67</v>
      </c>
      <c r="O278" s="47" t="s">
        <v>0</v>
      </c>
      <c r="P278" s="47" t="s">
        <v>378</v>
      </c>
      <c r="Q278" s="47"/>
      <c r="R278" s="47"/>
      <c r="S278" s="47"/>
      <c r="T278" s="47"/>
      <c r="U278" s="107"/>
      <c r="V278" s="72"/>
      <c r="W278" s="73"/>
      <c r="X278" s="74"/>
      <c r="Y278" s="297"/>
      <c r="Z278" s="297"/>
      <c r="AA278" s="298"/>
      <c r="AB278" s="298"/>
      <c r="AC278" s="298"/>
      <c r="AD278" s="298"/>
      <c r="AE278" s="298"/>
      <c r="AF278" s="298"/>
      <c r="AG278" s="298"/>
      <c r="AH278" s="298"/>
      <c r="AI278" s="298"/>
      <c r="AJ278" s="298"/>
      <c r="AK278" s="298"/>
      <c r="AL278" s="298"/>
      <c r="AM278" s="298"/>
      <c r="AN278" s="298"/>
      <c r="AO278" s="298"/>
      <c r="AP278" s="298"/>
      <c r="AQ278" s="298"/>
      <c r="AR278" s="298"/>
      <c r="AS278" s="298"/>
      <c r="BI278" s="56"/>
      <c r="BJ278" s="56"/>
      <c r="BK278" s="56"/>
      <c r="BL278" s="56"/>
      <c r="BM278" s="56"/>
      <c r="BN278" s="56"/>
      <c r="BO278" s="56"/>
      <c r="BP278" s="56"/>
      <c r="BQ278" s="56"/>
      <c r="BR278" s="56"/>
      <c r="BS278" s="56"/>
      <c r="BT278" s="56"/>
      <c r="BU278" s="56"/>
      <c r="BV278" s="56"/>
      <c r="BW278" s="56"/>
    </row>
    <row r="279" spans="3:75" ht="21" customHeight="1">
      <c r="C279" s="265"/>
      <c r="D279" s="425"/>
      <c r="E279" s="436"/>
      <c r="F279" s="287" t="s">
        <v>2379</v>
      </c>
      <c r="G279" s="249"/>
      <c r="H279" s="220" t="s">
        <v>61</v>
      </c>
      <c r="I279" s="220" t="s">
        <v>64</v>
      </c>
      <c r="J279" s="220" t="s">
        <v>0</v>
      </c>
      <c r="K279" s="220" t="s">
        <v>65</v>
      </c>
      <c r="L279" s="220" t="s">
        <v>0</v>
      </c>
      <c r="M279" s="220" t="s">
        <v>148</v>
      </c>
      <c r="N279" s="47" t="s">
        <v>67</v>
      </c>
      <c r="O279" s="47" t="s">
        <v>0</v>
      </c>
      <c r="P279" s="47" t="s">
        <v>378</v>
      </c>
      <c r="Q279" s="47"/>
      <c r="R279" s="47"/>
      <c r="S279" s="47"/>
      <c r="T279" s="47"/>
      <c r="U279" s="107"/>
      <c r="V279" s="72"/>
      <c r="W279" s="73"/>
      <c r="X279" s="74"/>
      <c r="Y279" s="297"/>
      <c r="Z279" s="297"/>
      <c r="AA279" s="298"/>
      <c r="AB279" s="298"/>
      <c r="AC279" s="298"/>
      <c r="AD279" s="298"/>
      <c r="AE279" s="298"/>
      <c r="AF279" s="298"/>
      <c r="AG279" s="298"/>
      <c r="AH279" s="298"/>
      <c r="AI279" s="298"/>
      <c r="AJ279" s="298"/>
      <c r="AK279" s="298"/>
      <c r="AL279" s="298"/>
      <c r="AM279" s="298"/>
      <c r="AN279" s="298"/>
      <c r="AO279" s="298"/>
      <c r="AP279" s="298"/>
      <c r="AQ279" s="298"/>
      <c r="AR279" s="298"/>
      <c r="AS279" s="298"/>
      <c r="BI279" s="56"/>
      <c r="BJ279" s="56"/>
      <c r="BK279" s="56"/>
      <c r="BL279" s="56"/>
      <c r="BM279" s="56"/>
      <c r="BN279" s="56"/>
      <c r="BO279" s="56"/>
      <c r="BP279" s="56"/>
      <c r="BQ279" s="56"/>
      <c r="BR279" s="56"/>
      <c r="BS279" s="56"/>
      <c r="BT279" s="56"/>
      <c r="BU279" s="56"/>
      <c r="BV279" s="56"/>
      <c r="BW279" s="56"/>
    </row>
    <row r="280" spans="3:75" ht="21" customHeight="1">
      <c r="C280" s="265"/>
      <c r="D280" s="425"/>
      <c r="E280" s="436"/>
      <c r="F280" s="287" t="s">
        <v>2380</v>
      </c>
      <c r="G280" s="249"/>
      <c r="H280" s="220" t="s">
        <v>61</v>
      </c>
      <c r="I280" s="220" t="s">
        <v>64</v>
      </c>
      <c r="J280" s="220" t="s">
        <v>0</v>
      </c>
      <c r="K280" s="220" t="s">
        <v>65</v>
      </c>
      <c r="L280" s="220" t="s">
        <v>0</v>
      </c>
      <c r="M280" s="220" t="s">
        <v>149</v>
      </c>
      <c r="N280" s="47" t="s">
        <v>67</v>
      </c>
      <c r="O280" s="47" t="s">
        <v>0</v>
      </c>
      <c r="P280" s="47" t="s">
        <v>378</v>
      </c>
      <c r="Q280" s="47"/>
      <c r="R280" s="47"/>
      <c r="S280" s="47"/>
      <c r="T280" s="47"/>
      <c r="U280" s="107"/>
      <c r="V280" s="72"/>
      <c r="W280" s="73"/>
      <c r="X280" s="74"/>
      <c r="Y280" s="297"/>
      <c r="Z280" s="297"/>
      <c r="AA280" s="298"/>
      <c r="AB280" s="298"/>
      <c r="AC280" s="298"/>
      <c r="AD280" s="298"/>
      <c r="AE280" s="298"/>
      <c r="AF280" s="298"/>
      <c r="AG280" s="298"/>
      <c r="AH280" s="298"/>
      <c r="AI280" s="298"/>
      <c r="AJ280" s="298"/>
      <c r="AK280" s="298"/>
      <c r="AL280" s="298"/>
      <c r="AM280" s="298"/>
      <c r="AN280" s="298"/>
      <c r="AO280" s="298"/>
      <c r="AP280" s="298"/>
      <c r="AQ280" s="298"/>
      <c r="AR280" s="298"/>
      <c r="AS280" s="298"/>
      <c r="BI280" s="56"/>
      <c r="BJ280" s="56"/>
      <c r="BK280" s="56"/>
      <c r="BL280" s="56"/>
      <c r="BM280" s="56"/>
      <c r="BN280" s="56"/>
      <c r="BO280" s="56"/>
      <c r="BP280" s="56"/>
      <c r="BQ280" s="56"/>
      <c r="BR280" s="56"/>
      <c r="BS280" s="56"/>
      <c r="BT280" s="56"/>
      <c r="BU280" s="56"/>
      <c r="BV280" s="56"/>
      <c r="BW280" s="56"/>
    </row>
    <row r="281" spans="3:75" ht="21" customHeight="1">
      <c r="C281" s="265"/>
      <c r="D281" s="425"/>
      <c r="E281" s="436"/>
      <c r="F281" s="287" t="s">
        <v>2381</v>
      </c>
      <c r="G281" s="249"/>
      <c r="H281" s="220" t="s">
        <v>61</v>
      </c>
      <c r="I281" s="220" t="s">
        <v>64</v>
      </c>
      <c r="J281" s="220" t="s">
        <v>0</v>
      </c>
      <c r="K281" s="220" t="s">
        <v>65</v>
      </c>
      <c r="L281" s="220" t="s">
        <v>0</v>
      </c>
      <c r="M281" s="220" t="s">
        <v>150</v>
      </c>
      <c r="N281" s="47" t="s">
        <v>67</v>
      </c>
      <c r="O281" s="47" t="s">
        <v>0</v>
      </c>
      <c r="P281" s="47" t="s">
        <v>378</v>
      </c>
      <c r="Q281" s="47"/>
      <c r="R281" s="47"/>
      <c r="S281" s="47"/>
      <c r="T281" s="47"/>
      <c r="U281" s="107"/>
      <c r="V281" s="72"/>
      <c r="W281" s="73"/>
      <c r="X281" s="74"/>
      <c r="Y281" s="297"/>
      <c r="Z281" s="297"/>
      <c r="AA281" s="298"/>
      <c r="AB281" s="298"/>
      <c r="AC281" s="298"/>
      <c r="AD281" s="298"/>
      <c r="AE281" s="298"/>
      <c r="AF281" s="298"/>
      <c r="AG281" s="298"/>
      <c r="AH281" s="298"/>
      <c r="AI281" s="298"/>
      <c r="AJ281" s="298"/>
      <c r="AK281" s="298"/>
      <c r="AL281" s="298"/>
      <c r="AM281" s="298"/>
      <c r="AN281" s="298"/>
      <c r="AO281" s="298"/>
      <c r="AP281" s="298"/>
      <c r="AQ281" s="298"/>
      <c r="AR281" s="298"/>
      <c r="AS281" s="298"/>
      <c r="BI281" s="56"/>
      <c r="BJ281" s="56"/>
      <c r="BK281" s="56"/>
      <c r="BL281" s="56"/>
      <c r="BM281" s="56"/>
      <c r="BN281" s="56"/>
      <c r="BO281" s="56"/>
      <c r="BP281" s="56"/>
      <c r="BQ281" s="56"/>
      <c r="BR281" s="56"/>
      <c r="BS281" s="56"/>
      <c r="BT281" s="56"/>
      <c r="BU281" s="56"/>
      <c r="BV281" s="56"/>
      <c r="BW281" s="56"/>
    </row>
    <row r="282" spans="3:75" ht="21" customHeight="1">
      <c r="C282" s="265"/>
      <c r="D282" s="425"/>
      <c r="E282" s="436"/>
      <c r="F282" s="287" t="s">
        <v>2382</v>
      </c>
      <c r="G282" s="249"/>
      <c r="H282" s="220" t="s">
        <v>61</v>
      </c>
      <c r="I282" s="220" t="s">
        <v>64</v>
      </c>
      <c r="J282" s="220" t="s">
        <v>0</v>
      </c>
      <c r="K282" s="220" t="s">
        <v>65</v>
      </c>
      <c r="L282" s="220" t="s">
        <v>0</v>
      </c>
      <c r="M282" s="220" t="s">
        <v>151</v>
      </c>
      <c r="N282" s="47" t="s">
        <v>67</v>
      </c>
      <c r="O282" s="47" t="s">
        <v>0</v>
      </c>
      <c r="P282" s="47" t="s">
        <v>378</v>
      </c>
      <c r="Q282" s="47"/>
      <c r="R282" s="47"/>
      <c r="S282" s="47"/>
      <c r="T282" s="47"/>
      <c r="U282" s="107"/>
      <c r="V282" s="72"/>
      <c r="W282" s="73"/>
      <c r="X282" s="74"/>
      <c r="Y282" s="297"/>
      <c r="Z282" s="297"/>
      <c r="AA282" s="298"/>
      <c r="AB282" s="298"/>
      <c r="AC282" s="298"/>
      <c r="AD282" s="298"/>
      <c r="AE282" s="298"/>
      <c r="AF282" s="298"/>
      <c r="AG282" s="298"/>
      <c r="AH282" s="298"/>
      <c r="AI282" s="298"/>
      <c r="AJ282" s="298"/>
      <c r="AK282" s="298"/>
      <c r="AL282" s="298"/>
      <c r="AM282" s="298"/>
      <c r="AN282" s="298"/>
      <c r="AO282" s="298"/>
      <c r="AP282" s="298"/>
      <c r="AQ282" s="298"/>
      <c r="AR282" s="298"/>
      <c r="AS282" s="298"/>
      <c r="BI282" s="56"/>
      <c r="BJ282" s="56"/>
      <c r="BK282" s="56"/>
      <c r="BL282" s="56"/>
      <c r="BM282" s="56"/>
      <c r="BN282" s="56"/>
      <c r="BO282" s="56"/>
      <c r="BP282" s="56"/>
      <c r="BQ282" s="56"/>
      <c r="BR282" s="56"/>
      <c r="BS282" s="56"/>
      <c r="BT282" s="56"/>
      <c r="BU282" s="56"/>
      <c r="BV282" s="56"/>
      <c r="BW282" s="56"/>
    </row>
    <row r="283" spans="3:75" ht="21" customHeight="1">
      <c r="C283" s="265"/>
      <c r="D283" s="425"/>
      <c r="E283" s="436"/>
      <c r="F283" s="287" t="s">
        <v>2383</v>
      </c>
      <c r="G283" s="249"/>
      <c r="H283" s="220" t="s">
        <v>61</v>
      </c>
      <c r="I283" s="220" t="s">
        <v>64</v>
      </c>
      <c r="J283" s="220" t="s">
        <v>0</v>
      </c>
      <c r="K283" s="220" t="s">
        <v>65</v>
      </c>
      <c r="L283" s="220" t="s">
        <v>0</v>
      </c>
      <c r="M283" s="220" t="s">
        <v>152</v>
      </c>
      <c r="N283" s="47" t="s">
        <v>67</v>
      </c>
      <c r="O283" s="47" t="s">
        <v>0</v>
      </c>
      <c r="P283" s="47" t="s">
        <v>378</v>
      </c>
      <c r="Q283" s="47"/>
      <c r="R283" s="47"/>
      <c r="S283" s="47"/>
      <c r="T283" s="47"/>
      <c r="U283" s="107"/>
      <c r="V283" s="72"/>
      <c r="W283" s="73"/>
      <c r="X283" s="74"/>
      <c r="Y283" s="297"/>
      <c r="Z283" s="297"/>
      <c r="AA283" s="298"/>
      <c r="AB283" s="298"/>
      <c r="AC283" s="298"/>
      <c r="AD283" s="298"/>
      <c r="AE283" s="298"/>
      <c r="AF283" s="298"/>
      <c r="AG283" s="298"/>
      <c r="AH283" s="298"/>
      <c r="AI283" s="298"/>
      <c r="AJ283" s="298"/>
      <c r="AK283" s="298"/>
      <c r="AL283" s="298"/>
      <c r="AM283" s="298"/>
      <c r="AN283" s="298"/>
      <c r="AO283" s="298"/>
      <c r="AP283" s="298"/>
      <c r="AQ283" s="298"/>
      <c r="AR283" s="298"/>
      <c r="AS283" s="298"/>
      <c r="BI283" s="56"/>
      <c r="BJ283" s="56"/>
      <c r="BK283" s="56"/>
      <c r="BL283" s="56"/>
      <c r="BM283" s="56"/>
      <c r="BN283" s="56"/>
      <c r="BO283" s="56"/>
      <c r="BP283" s="56"/>
      <c r="BQ283" s="56"/>
      <c r="BR283" s="56"/>
      <c r="BS283" s="56"/>
      <c r="BT283" s="56"/>
      <c r="BU283" s="56"/>
      <c r="BV283" s="56"/>
      <c r="BW283" s="56"/>
    </row>
    <row r="284" spans="3:75" ht="21" customHeight="1">
      <c r="C284" s="265"/>
      <c r="D284" s="425"/>
      <c r="E284" s="436"/>
      <c r="F284" s="287" t="s">
        <v>2384</v>
      </c>
      <c r="G284" s="249"/>
      <c r="H284" s="220" t="s">
        <v>61</v>
      </c>
      <c r="I284" s="220" t="s">
        <v>64</v>
      </c>
      <c r="J284" s="220" t="s">
        <v>0</v>
      </c>
      <c r="K284" s="220" t="s">
        <v>65</v>
      </c>
      <c r="L284" s="220" t="s">
        <v>0</v>
      </c>
      <c r="M284" s="220" t="s">
        <v>153</v>
      </c>
      <c r="N284" s="47" t="s">
        <v>67</v>
      </c>
      <c r="O284" s="47" t="s">
        <v>0</v>
      </c>
      <c r="P284" s="47" t="s">
        <v>378</v>
      </c>
      <c r="Q284" s="47"/>
      <c r="R284" s="47"/>
      <c r="S284" s="47"/>
      <c r="T284" s="47"/>
      <c r="U284" s="107"/>
      <c r="V284" s="72"/>
      <c r="W284" s="73"/>
      <c r="X284" s="74"/>
      <c r="Y284" s="297"/>
      <c r="Z284" s="297"/>
      <c r="AA284" s="298"/>
      <c r="AB284" s="298"/>
      <c r="AC284" s="298"/>
      <c r="AD284" s="298"/>
      <c r="AE284" s="298"/>
      <c r="AF284" s="298"/>
      <c r="AG284" s="298"/>
      <c r="AH284" s="298"/>
      <c r="AI284" s="298"/>
      <c r="AJ284" s="298"/>
      <c r="AK284" s="298"/>
      <c r="AL284" s="298"/>
      <c r="AM284" s="298"/>
      <c r="AN284" s="298"/>
      <c r="AO284" s="298"/>
      <c r="AP284" s="298"/>
      <c r="AQ284" s="298"/>
      <c r="AR284" s="298"/>
      <c r="AS284" s="298"/>
      <c r="BI284" s="56"/>
      <c r="BJ284" s="56"/>
      <c r="BK284" s="56"/>
      <c r="BL284" s="56"/>
      <c r="BM284" s="56"/>
      <c r="BN284" s="56"/>
      <c r="BO284" s="56"/>
      <c r="BP284" s="56"/>
      <c r="BQ284" s="56"/>
      <c r="BR284" s="56"/>
      <c r="BS284" s="56"/>
      <c r="BT284" s="56"/>
      <c r="BU284" s="56"/>
      <c r="BV284" s="56"/>
      <c r="BW284" s="56"/>
    </row>
    <row r="285" spans="3:75" ht="21" customHeight="1">
      <c r="C285" s="265"/>
      <c r="D285" s="425"/>
      <c r="E285" s="436"/>
      <c r="F285" s="287" t="s">
        <v>2385</v>
      </c>
      <c r="G285" s="249"/>
      <c r="H285" s="220" t="s">
        <v>61</v>
      </c>
      <c r="I285" s="220" t="s">
        <v>64</v>
      </c>
      <c r="J285" s="220" t="s">
        <v>0</v>
      </c>
      <c r="K285" s="220" t="s">
        <v>65</v>
      </c>
      <c r="L285" s="220" t="s">
        <v>0</v>
      </c>
      <c r="M285" s="220" t="s">
        <v>154</v>
      </c>
      <c r="N285" s="47" t="s">
        <v>67</v>
      </c>
      <c r="O285" s="47" t="s">
        <v>0</v>
      </c>
      <c r="P285" s="47" t="s">
        <v>378</v>
      </c>
      <c r="Q285" s="47"/>
      <c r="R285" s="47"/>
      <c r="S285" s="47"/>
      <c r="T285" s="47"/>
      <c r="U285" s="107"/>
      <c r="V285" s="72"/>
      <c r="W285" s="73"/>
      <c r="X285" s="74"/>
      <c r="Y285" s="297"/>
      <c r="Z285" s="299"/>
      <c r="AA285" s="263"/>
      <c r="AB285" s="263"/>
      <c r="AC285" s="263"/>
      <c r="AD285" s="263"/>
      <c r="AE285" s="263"/>
      <c r="AF285" s="263"/>
      <c r="AG285" s="263"/>
      <c r="AH285" s="263"/>
      <c r="AI285" s="263"/>
      <c r="AJ285" s="263"/>
      <c r="AK285" s="263"/>
      <c r="AL285" s="263"/>
      <c r="AM285" s="263"/>
      <c r="AN285" s="263"/>
      <c r="AO285" s="263"/>
      <c r="AP285" s="263"/>
      <c r="AQ285" s="263"/>
      <c r="AR285" s="263"/>
      <c r="AS285" s="263"/>
      <c r="BI285" s="56"/>
      <c r="BJ285" s="56"/>
      <c r="BK285" s="56"/>
      <c r="BL285" s="56"/>
      <c r="BM285" s="56"/>
      <c r="BN285" s="56"/>
      <c r="BO285" s="56"/>
      <c r="BP285" s="56"/>
      <c r="BQ285" s="56"/>
      <c r="BR285" s="56"/>
      <c r="BS285" s="56"/>
      <c r="BT285" s="56"/>
      <c r="BU285" s="56"/>
      <c r="BV285" s="56"/>
      <c r="BW285" s="56"/>
    </row>
    <row r="286" spans="3:75" ht="21" customHeight="1">
      <c r="C286" s="265"/>
      <c r="D286" s="425"/>
      <c r="E286" s="436"/>
      <c r="F286" s="287" t="s">
        <v>2386</v>
      </c>
      <c r="G286" s="249"/>
      <c r="H286" s="220" t="s">
        <v>61</v>
      </c>
      <c r="I286" s="220" t="s">
        <v>64</v>
      </c>
      <c r="J286" s="220" t="s">
        <v>0</v>
      </c>
      <c r="K286" s="220" t="s">
        <v>65</v>
      </c>
      <c r="L286" s="220" t="s">
        <v>0</v>
      </c>
      <c r="M286" s="220" t="s">
        <v>155</v>
      </c>
      <c r="N286" s="47" t="s">
        <v>67</v>
      </c>
      <c r="O286" s="47" t="s">
        <v>0</v>
      </c>
      <c r="P286" s="47" t="s">
        <v>378</v>
      </c>
      <c r="Q286" s="47"/>
      <c r="R286" s="47"/>
      <c r="S286" s="47"/>
      <c r="T286" s="47"/>
      <c r="U286" s="107"/>
      <c r="V286" s="72"/>
      <c r="W286" s="73"/>
      <c r="X286" s="74"/>
      <c r="Y286" s="297"/>
      <c r="Z286" s="297"/>
      <c r="AA286" s="298"/>
      <c r="AB286" s="298"/>
      <c r="AC286" s="298"/>
      <c r="AD286" s="298"/>
      <c r="AE286" s="298"/>
      <c r="AF286" s="298"/>
      <c r="AG286" s="298"/>
      <c r="AH286" s="298"/>
      <c r="AI286" s="298"/>
      <c r="AJ286" s="298"/>
      <c r="AK286" s="298"/>
      <c r="AL286" s="298"/>
      <c r="AM286" s="298"/>
      <c r="AN286" s="298"/>
      <c r="AO286" s="298"/>
      <c r="AP286" s="298"/>
      <c r="AQ286" s="298"/>
      <c r="AR286" s="298"/>
      <c r="AS286" s="298"/>
      <c r="BI286" s="56"/>
      <c r="BJ286" s="56"/>
      <c r="BK286" s="56"/>
      <c r="BL286" s="56"/>
      <c r="BM286" s="56"/>
      <c r="BN286" s="56"/>
      <c r="BO286" s="56"/>
      <c r="BP286" s="56"/>
      <c r="BQ286" s="56"/>
      <c r="BR286" s="56"/>
      <c r="BS286" s="56"/>
      <c r="BT286" s="56"/>
      <c r="BU286" s="56"/>
      <c r="BV286" s="56"/>
      <c r="BW286" s="56"/>
    </row>
    <row r="287" spans="3:75" ht="21" customHeight="1">
      <c r="C287" s="265"/>
      <c r="D287" s="425"/>
      <c r="E287" s="436"/>
      <c r="F287" s="287" t="s">
        <v>2387</v>
      </c>
      <c r="G287" s="249"/>
      <c r="H287" s="220" t="s">
        <v>61</v>
      </c>
      <c r="I287" s="220" t="s">
        <v>64</v>
      </c>
      <c r="J287" s="220" t="s">
        <v>0</v>
      </c>
      <c r="K287" s="220" t="s">
        <v>65</v>
      </c>
      <c r="L287" s="220" t="s">
        <v>0</v>
      </c>
      <c r="M287" s="220" t="s">
        <v>156</v>
      </c>
      <c r="N287" s="47" t="s">
        <v>67</v>
      </c>
      <c r="O287" s="47" t="s">
        <v>0</v>
      </c>
      <c r="P287" s="47" t="s">
        <v>378</v>
      </c>
      <c r="Q287" s="47"/>
      <c r="R287" s="47"/>
      <c r="S287" s="47"/>
      <c r="T287" s="47"/>
      <c r="U287" s="107"/>
      <c r="V287" s="72"/>
      <c r="W287" s="73"/>
      <c r="X287" s="74"/>
      <c r="Y287" s="297"/>
      <c r="Z287" s="297"/>
      <c r="AA287" s="298"/>
      <c r="AB287" s="298"/>
      <c r="AC287" s="298"/>
      <c r="AD287" s="298"/>
      <c r="AE287" s="298"/>
      <c r="AF287" s="298"/>
      <c r="AG287" s="298"/>
      <c r="AH287" s="298"/>
      <c r="AI287" s="298"/>
      <c r="AJ287" s="298"/>
      <c r="AK287" s="298"/>
      <c r="AL287" s="298"/>
      <c r="AM287" s="298"/>
      <c r="AN287" s="298"/>
      <c r="AO287" s="298"/>
      <c r="AP287" s="298"/>
      <c r="AQ287" s="298"/>
      <c r="AR287" s="298"/>
      <c r="AS287" s="298"/>
      <c r="BI287" s="56"/>
      <c r="BJ287" s="56"/>
      <c r="BK287" s="56"/>
      <c r="BL287" s="56"/>
      <c r="BM287" s="56"/>
      <c r="BN287" s="56"/>
      <c r="BO287" s="56"/>
      <c r="BP287" s="56"/>
      <c r="BQ287" s="56"/>
      <c r="BR287" s="56"/>
      <c r="BS287" s="56"/>
      <c r="BT287" s="56"/>
      <c r="BU287" s="56"/>
      <c r="BV287" s="56"/>
      <c r="BW287" s="56"/>
    </row>
    <row r="288" spans="3:75" ht="21" customHeight="1">
      <c r="C288" s="265"/>
      <c r="D288" s="425"/>
      <c r="E288" s="436"/>
      <c r="F288" s="287" t="s">
        <v>2389</v>
      </c>
      <c r="G288" s="249"/>
      <c r="H288" s="220" t="s">
        <v>61</v>
      </c>
      <c r="I288" s="220" t="s">
        <v>64</v>
      </c>
      <c r="J288" s="220" t="s">
        <v>0</v>
      </c>
      <c r="K288" s="220" t="s">
        <v>65</v>
      </c>
      <c r="L288" s="220" t="s">
        <v>0</v>
      </c>
      <c r="M288" s="220" t="s">
        <v>158</v>
      </c>
      <c r="N288" s="47" t="s">
        <v>67</v>
      </c>
      <c r="O288" s="47" t="s">
        <v>0</v>
      </c>
      <c r="P288" s="47" t="s">
        <v>378</v>
      </c>
      <c r="Q288" s="47"/>
      <c r="R288" s="47"/>
      <c r="S288" s="47"/>
      <c r="T288" s="47"/>
      <c r="U288" s="107"/>
      <c r="V288" s="72"/>
      <c r="W288" s="73"/>
      <c r="X288" s="74"/>
      <c r="Y288" s="297"/>
      <c r="Z288" s="297"/>
      <c r="AA288" s="298"/>
      <c r="AB288" s="298"/>
      <c r="AC288" s="298"/>
      <c r="AD288" s="298"/>
      <c r="AE288" s="298"/>
      <c r="AF288" s="298"/>
      <c r="AG288" s="298"/>
      <c r="AH288" s="298"/>
      <c r="AI288" s="298"/>
      <c r="AJ288" s="298"/>
      <c r="AK288" s="298"/>
      <c r="AL288" s="298"/>
      <c r="AM288" s="298"/>
      <c r="AN288" s="298"/>
      <c r="AO288" s="298"/>
      <c r="AP288" s="298"/>
      <c r="AQ288" s="298"/>
      <c r="AR288" s="298"/>
      <c r="AS288" s="298"/>
      <c r="BI288" s="56"/>
      <c r="BJ288" s="56"/>
      <c r="BK288" s="56"/>
      <c r="BL288" s="56"/>
      <c r="BM288" s="56"/>
      <c r="BN288" s="56"/>
      <c r="BO288" s="56"/>
      <c r="BP288" s="56"/>
      <c r="BQ288" s="56"/>
      <c r="BR288" s="56"/>
      <c r="BS288" s="56"/>
      <c r="BT288" s="56"/>
      <c r="BU288" s="56"/>
      <c r="BV288" s="56"/>
      <c r="BW288" s="56"/>
    </row>
    <row r="289" spans="3:75" ht="21" customHeight="1">
      <c r="C289" s="265"/>
      <c r="D289" s="425"/>
      <c r="E289" s="436"/>
      <c r="F289" s="287" t="s">
        <v>2390</v>
      </c>
      <c r="G289" s="249"/>
      <c r="H289" s="220" t="s">
        <v>61</v>
      </c>
      <c r="I289" s="220" t="s">
        <v>64</v>
      </c>
      <c r="J289" s="220" t="s">
        <v>0</v>
      </c>
      <c r="K289" s="220" t="s">
        <v>65</v>
      </c>
      <c r="L289" s="220" t="s">
        <v>0</v>
      </c>
      <c r="M289" s="220" t="s">
        <v>159</v>
      </c>
      <c r="N289" s="47" t="s">
        <v>67</v>
      </c>
      <c r="O289" s="47" t="s">
        <v>0</v>
      </c>
      <c r="P289" s="47" t="s">
        <v>378</v>
      </c>
      <c r="Q289" s="47"/>
      <c r="R289" s="47"/>
      <c r="S289" s="47"/>
      <c r="T289" s="47"/>
      <c r="U289" s="107"/>
      <c r="V289" s="72"/>
      <c r="W289" s="73"/>
      <c r="X289" s="74"/>
      <c r="Y289" s="297"/>
      <c r="Z289" s="297"/>
      <c r="AA289" s="298"/>
      <c r="AB289" s="298"/>
      <c r="AC289" s="298"/>
      <c r="AD289" s="298"/>
      <c r="AE289" s="298"/>
      <c r="AF289" s="298"/>
      <c r="AG289" s="298"/>
      <c r="AH289" s="298"/>
      <c r="AI289" s="298"/>
      <c r="AJ289" s="298"/>
      <c r="AK289" s="298"/>
      <c r="AL289" s="298"/>
      <c r="AM289" s="298"/>
      <c r="AN289" s="298"/>
      <c r="AO289" s="298"/>
      <c r="AP289" s="298"/>
      <c r="AQ289" s="298"/>
      <c r="AR289" s="298"/>
      <c r="AS289" s="298"/>
      <c r="BI289" s="56"/>
      <c r="BJ289" s="56"/>
      <c r="BK289" s="56"/>
      <c r="BL289" s="56"/>
      <c r="BM289" s="56"/>
      <c r="BN289" s="56"/>
      <c r="BO289" s="56"/>
      <c r="BP289" s="56"/>
      <c r="BQ289" s="56"/>
      <c r="BR289" s="56"/>
      <c r="BS289" s="56"/>
      <c r="BT289" s="56"/>
      <c r="BU289" s="56"/>
      <c r="BV289" s="56"/>
      <c r="BW289" s="56"/>
    </row>
    <row r="290" spans="3:75" ht="21" customHeight="1">
      <c r="C290" s="265"/>
      <c r="D290" s="425"/>
      <c r="E290" s="436"/>
      <c r="F290" s="287" t="s">
        <v>2391</v>
      </c>
      <c r="G290" s="249"/>
      <c r="H290" s="220" t="s">
        <v>61</v>
      </c>
      <c r="I290" s="220" t="s">
        <v>64</v>
      </c>
      <c r="J290" s="220" t="s">
        <v>0</v>
      </c>
      <c r="K290" s="220" t="s">
        <v>65</v>
      </c>
      <c r="L290" s="220" t="s">
        <v>0</v>
      </c>
      <c r="M290" s="220" t="s">
        <v>160</v>
      </c>
      <c r="N290" s="47" t="s">
        <v>67</v>
      </c>
      <c r="O290" s="47" t="s">
        <v>0</v>
      </c>
      <c r="P290" s="47" t="s">
        <v>378</v>
      </c>
      <c r="Q290" s="47"/>
      <c r="R290" s="47"/>
      <c r="S290" s="47"/>
      <c r="T290" s="47"/>
      <c r="U290" s="107"/>
      <c r="V290" s="72"/>
      <c r="W290" s="73"/>
      <c r="X290" s="74"/>
      <c r="Y290" s="297"/>
      <c r="Z290" s="297"/>
      <c r="AA290" s="298"/>
      <c r="AB290" s="298"/>
      <c r="AC290" s="298"/>
      <c r="AD290" s="298"/>
      <c r="AE290" s="298"/>
      <c r="AF290" s="298"/>
      <c r="AG290" s="298"/>
      <c r="AH290" s="298"/>
      <c r="AI290" s="298"/>
      <c r="AJ290" s="298"/>
      <c r="AK290" s="298"/>
      <c r="AL290" s="298"/>
      <c r="AM290" s="298"/>
      <c r="AN290" s="298"/>
      <c r="AO290" s="298"/>
      <c r="AP290" s="298"/>
      <c r="AQ290" s="298"/>
      <c r="AR290" s="298"/>
      <c r="AS290" s="298"/>
      <c r="BI290" s="56"/>
      <c r="BJ290" s="56"/>
      <c r="BK290" s="56"/>
      <c r="BL290" s="56"/>
      <c r="BM290" s="56"/>
      <c r="BN290" s="56"/>
      <c r="BO290" s="56"/>
      <c r="BP290" s="56"/>
      <c r="BQ290" s="56"/>
      <c r="BR290" s="56"/>
      <c r="BS290" s="56"/>
      <c r="BT290" s="56"/>
      <c r="BU290" s="56"/>
      <c r="BV290" s="56"/>
      <c r="BW290" s="56"/>
    </row>
    <row r="291" spans="3:75" ht="21" customHeight="1">
      <c r="C291" s="265"/>
      <c r="D291" s="425"/>
      <c r="E291" s="436"/>
      <c r="F291" s="287" t="s">
        <v>2392</v>
      </c>
      <c r="G291" s="249"/>
      <c r="H291" s="220" t="s">
        <v>61</v>
      </c>
      <c r="I291" s="220" t="s">
        <v>64</v>
      </c>
      <c r="J291" s="220" t="s">
        <v>0</v>
      </c>
      <c r="K291" s="220" t="s">
        <v>65</v>
      </c>
      <c r="L291" s="220" t="s">
        <v>0</v>
      </c>
      <c r="M291" s="220" t="s">
        <v>161</v>
      </c>
      <c r="N291" s="47" t="s">
        <v>67</v>
      </c>
      <c r="O291" s="47" t="s">
        <v>0</v>
      </c>
      <c r="P291" s="47" t="s">
        <v>378</v>
      </c>
      <c r="Q291" s="47"/>
      <c r="R291" s="47"/>
      <c r="S291" s="47"/>
      <c r="T291" s="47"/>
      <c r="U291" s="107"/>
      <c r="V291" s="72"/>
      <c r="W291" s="73"/>
      <c r="X291" s="74"/>
      <c r="Y291" s="297"/>
      <c r="Z291" s="297"/>
      <c r="AA291" s="298"/>
      <c r="AB291" s="298"/>
      <c r="AC291" s="298"/>
      <c r="AD291" s="298"/>
      <c r="AE291" s="298"/>
      <c r="AF291" s="298"/>
      <c r="AG291" s="298"/>
      <c r="AH291" s="298"/>
      <c r="AI291" s="298"/>
      <c r="AJ291" s="298"/>
      <c r="AK291" s="298"/>
      <c r="AL291" s="298"/>
      <c r="AM291" s="298"/>
      <c r="AN291" s="298"/>
      <c r="AO291" s="298"/>
      <c r="AP291" s="298"/>
      <c r="AQ291" s="298"/>
      <c r="AR291" s="298"/>
      <c r="AS291" s="298"/>
      <c r="BI291" s="56"/>
      <c r="BJ291" s="56"/>
      <c r="BK291" s="56"/>
      <c r="BL291" s="56"/>
      <c r="BM291" s="56"/>
      <c r="BN291" s="56"/>
      <c r="BO291" s="56"/>
      <c r="BP291" s="56"/>
      <c r="BQ291" s="56"/>
      <c r="BR291" s="56"/>
      <c r="BS291" s="56"/>
      <c r="BT291" s="56"/>
      <c r="BU291" s="56"/>
      <c r="BV291" s="56"/>
      <c r="BW291" s="56"/>
    </row>
    <row r="292" spans="3:75" ht="21" customHeight="1">
      <c r="C292" s="265"/>
      <c r="D292" s="425"/>
      <c r="E292" s="436"/>
      <c r="F292" s="287" t="s">
        <v>2393</v>
      </c>
      <c r="G292" s="249"/>
      <c r="H292" s="220" t="s">
        <v>61</v>
      </c>
      <c r="I292" s="220" t="s">
        <v>64</v>
      </c>
      <c r="J292" s="220" t="s">
        <v>0</v>
      </c>
      <c r="K292" s="220" t="s">
        <v>65</v>
      </c>
      <c r="L292" s="220" t="s">
        <v>0</v>
      </c>
      <c r="M292" s="220" t="s">
        <v>162</v>
      </c>
      <c r="N292" s="47" t="s">
        <v>67</v>
      </c>
      <c r="O292" s="47" t="s">
        <v>0</v>
      </c>
      <c r="P292" s="47" t="s">
        <v>378</v>
      </c>
      <c r="Q292" s="47"/>
      <c r="R292" s="47"/>
      <c r="S292" s="47"/>
      <c r="T292" s="47"/>
      <c r="U292" s="107"/>
      <c r="V292" s="72"/>
      <c r="W292" s="73"/>
      <c r="X292" s="74"/>
      <c r="Y292" s="297"/>
      <c r="Z292" s="297"/>
      <c r="AA292" s="298"/>
      <c r="AB292" s="298"/>
      <c r="AC292" s="298"/>
      <c r="AD292" s="298"/>
      <c r="AE292" s="298"/>
      <c r="AF292" s="298"/>
      <c r="AG292" s="298"/>
      <c r="AH292" s="298"/>
      <c r="AI292" s="298"/>
      <c r="AJ292" s="298"/>
      <c r="AK292" s="298"/>
      <c r="AL292" s="298"/>
      <c r="AM292" s="298"/>
      <c r="AN292" s="298"/>
      <c r="AO292" s="298"/>
      <c r="AP292" s="298"/>
      <c r="AQ292" s="298"/>
      <c r="AR292" s="298"/>
      <c r="AS292" s="298"/>
      <c r="BI292" s="56"/>
      <c r="BJ292" s="56"/>
      <c r="BK292" s="56"/>
      <c r="BL292" s="56"/>
      <c r="BM292" s="56"/>
      <c r="BN292" s="56"/>
      <c r="BO292" s="56"/>
      <c r="BP292" s="56"/>
      <c r="BQ292" s="56"/>
      <c r="BR292" s="56"/>
      <c r="BS292" s="56"/>
      <c r="BT292" s="56"/>
      <c r="BU292" s="56"/>
      <c r="BV292" s="56"/>
      <c r="BW292" s="56"/>
    </row>
    <row r="293" spans="3:75" ht="21" customHeight="1">
      <c r="C293" s="265"/>
      <c r="D293" s="425"/>
      <c r="E293" s="436"/>
      <c r="F293" s="287" t="s">
        <v>2394</v>
      </c>
      <c r="G293" s="249"/>
      <c r="H293" s="220" t="s">
        <v>61</v>
      </c>
      <c r="I293" s="220" t="s">
        <v>64</v>
      </c>
      <c r="J293" s="220" t="s">
        <v>0</v>
      </c>
      <c r="K293" s="220" t="s">
        <v>65</v>
      </c>
      <c r="L293" s="220" t="s">
        <v>0</v>
      </c>
      <c r="M293" s="220" t="s">
        <v>163</v>
      </c>
      <c r="N293" s="47" t="s">
        <v>67</v>
      </c>
      <c r="O293" s="47" t="s">
        <v>0</v>
      </c>
      <c r="P293" s="47" t="s">
        <v>378</v>
      </c>
      <c r="Q293" s="47"/>
      <c r="R293" s="47"/>
      <c r="S293" s="47"/>
      <c r="T293" s="47"/>
      <c r="U293" s="107"/>
      <c r="V293" s="72"/>
      <c r="W293" s="73"/>
      <c r="X293" s="74"/>
      <c r="Y293" s="297"/>
      <c r="Z293" s="297"/>
      <c r="AA293" s="298"/>
      <c r="AB293" s="298"/>
      <c r="AC293" s="298"/>
      <c r="AD293" s="298"/>
      <c r="AE293" s="298"/>
      <c r="AF293" s="298"/>
      <c r="AG293" s="298"/>
      <c r="AH293" s="298"/>
      <c r="AI293" s="298"/>
      <c r="AJ293" s="298"/>
      <c r="AK293" s="298"/>
      <c r="AL293" s="298"/>
      <c r="AM293" s="298"/>
      <c r="AN293" s="298"/>
      <c r="AO293" s="298"/>
      <c r="AP293" s="298"/>
      <c r="AQ293" s="298"/>
      <c r="AR293" s="298"/>
      <c r="AS293" s="298"/>
      <c r="BI293" s="56"/>
      <c r="BJ293" s="56"/>
      <c r="BK293" s="56"/>
      <c r="BL293" s="56"/>
      <c r="BM293" s="56"/>
      <c r="BN293" s="56"/>
      <c r="BO293" s="56"/>
      <c r="BP293" s="56"/>
      <c r="BQ293" s="56"/>
      <c r="BR293" s="56"/>
      <c r="BS293" s="56"/>
      <c r="BT293" s="56"/>
      <c r="BU293" s="56"/>
      <c r="BV293" s="56"/>
      <c r="BW293" s="56"/>
    </row>
    <row r="294" spans="3:75" ht="21" customHeight="1">
      <c r="C294" s="265"/>
      <c r="D294" s="425"/>
      <c r="E294" s="436"/>
      <c r="F294" s="287" t="s">
        <v>2395</v>
      </c>
      <c r="G294" s="249"/>
      <c r="H294" s="220" t="s">
        <v>61</v>
      </c>
      <c r="I294" s="220" t="s">
        <v>64</v>
      </c>
      <c r="J294" s="220" t="s">
        <v>0</v>
      </c>
      <c r="K294" s="220" t="s">
        <v>65</v>
      </c>
      <c r="L294" s="220" t="s">
        <v>0</v>
      </c>
      <c r="M294" s="220" t="s">
        <v>164</v>
      </c>
      <c r="N294" s="47" t="s">
        <v>67</v>
      </c>
      <c r="O294" s="47" t="s">
        <v>0</v>
      </c>
      <c r="P294" s="47" t="s">
        <v>378</v>
      </c>
      <c r="Q294" s="47"/>
      <c r="R294" s="47"/>
      <c r="S294" s="47"/>
      <c r="T294" s="47"/>
      <c r="U294" s="107"/>
      <c r="V294" s="72"/>
      <c r="W294" s="73"/>
      <c r="X294" s="74"/>
      <c r="Y294" s="297"/>
      <c r="Z294" s="297"/>
      <c r="AA294" s="298"/>
      <c r="AB294" s="298"/>
      <c r="AC294" s="298"/>
      <c r="AD294" s="298"/>
      <c r="AE294" s="298"/>
      <c r="AF294" s="298"/>
      <c r="AG294" s="298"/>
      <c r="AH294" s="298"/>
      <c r="AI294" s="298"/>
      <c r="AJ294" s="298"/>
      <c r="AK294" s="298"/>
      <c r="AL294" s="298"/>
      <c r="AM294" s="298"/>
      <c r="AN294" s="298"/>
      <c r="AO294" s="298"/>
      <c r="AP294" s="298"/>
      <c r="AQ294" s="298"/>
      <c r="AR294" s="298"/>
      <c r="AS294" s="298"/>
      <c r="BI294" s="56"/>
      <c r="BJ294" s="56"/>
      <c r="BK294" s="56"/>
      <c r="BL294" s="56"/>
      <c r="BM294" s="56"/>
      <c r="BN294" s="56"/>
      <c r="BO294" s="56"/>
      <c r="BP294" s="56"/>
      <c r="BQ294" s="56"/>
      <c r="BR294" s="56"/>
      <c r="BS294" s="56"/>
      <c r="BT294" s="56"/>
      <c r="BU294" s="56"/>
      <c r="BV294" s="56"/>
      <c r="BW294" s="56"/>
    </row>
    <row r="295" spans="3:75" ht="21" customHeight="1">
      <c r="C295" s="265"/>
      <c r="D295" s="425"/>
      <c r="E295" s="437"/>
      <c r="F295" s="293" t="s">
        <v>2304</v>
      </c>
      <c r="G295" s="249"/>
      <c r="H295" s="220" t="s">
        <v>61</v>
      </c>
      <c r="I295" s="220" t="s">
        <v>64</v>
      </c>
      <c r="J295" s="220" t="s">
        <v>0</v>
      </c>
      <c r="K295" s="220" t="s">
        <v>65</v>
      </c>
      <c r="L295" s="220" t="s">
        <v>0</v>
      </c>
      <c r="M295" s="220" t="s">
        <v>165</v>
      </c>
      <c r="N295" s="47" t="s">
        <v>67</v>
      </c>
      <c r="O295" s="47" t="s">
        <v>0</v>
      </c>
      <c r="P295" s="47" t="s">
        <v>378</v>
      </c>
      <c r="Q295" s="47"/>
      <c r="R295" s="47"/>
      <c r="S295" s="47"/>
      <c r="T295" s="47"/>
      <c r="U295" s="106"/>
      <c r="V295" s="21" t="str">
        <f>IF(OR(SUMPRODUCT(--(V240:V294=""),--(W240:W294=""))&gt;0,COUNTIF(W240:W294,"M")&gt;0,COUNTIF(W240:W294,"X")=55),"",SUM(V240:V294))</f>
        <v/>
      </c>
      <c r="W295" s="22" t="str">
        <f>IF(AND(COUNTIF(W240:W294,"X")=55,SUM(V240:V294)=0,ISNUMBER(V295)),"",IF(COUNTIF(W240:W294,"M")&gt;0,"M",IF(AND(COUNTIF(W240:W294,W240)=55,OR(W240="X",W240="W",W240="Z")),UPPER(W240),"")))</f>
        <v/>
      </c>
      <c r="X295" s="23"/>
      <c r="Y295" s="269"/>
      <c r="Z295" s="270"/>
      <c r="AA295" s="281"/>
      <c r="AB295" s="281"/>
      <c r="AC295" s="281"/>
      <c r="AD295" s="281"/>
      <c r="AE295" s="281"/>
      <c r="AF295" s="281"/>
      <c r="AG295" s="281"/>
      <c r="AH295" s="281"/>
      <c r="AI295" s="281"/>
      <c r="AJ295" s="281"/>
      <c r="AK295" s="281"/>
      <c r="AL295" s="281"/>
      <c r="AM295" s="281"/>
      <c r="AN295" s="281"/>
      <c r="AO295" s="281"/>
      <c r="AP295" s="281"/>
      <c r="AQ295" s="281"/>
      <c r="AR295" s="281"/>
      <c r="AS295" s="281"/>
      <c r="BI295" s="56"/>
      <c r="BJ295" s="56"/>
      <c r="BK295" s="56"/>
      <c r="BL295" s="56"/>
      <c r="BM295" s="56"/>
      <c r="BN295" s="56"/>
      <c r="BO295" s="56"/>
      <c r="BP295" s="56"/>
      <c r="BQ295" s="56"/>
      <c r="BR295" s="56"/>
      <c r="BS295" s="56"/>
      <c r="BT295" s="56"/>
      <c r="BU295" s="56"/>
      <c r="BV295" s="56"/>
      <c r="BW295" s="56"/>
    </row>
    <row r="296" spans="3:75" ht="21" customHeight="1">
      <c r="C296" s="265"/>
      <c r="D296" s="425" t="s">
        <v>2286</v>
      </c>
      <c r="E296" s="435" t="s">
        <v>2305</v>
      </c>
      <c r="F296" s="287" t="s">
        <v>2396</v>
      </c>
      <c r="G296" s="249"/>
      <c r="H296" s="220" t="s">
        <v>61</v>
      </c>
      <c r="I296" s="220" t="s">
        <v>64</v>
      </c>
      <c r="J296" s="220" t="s">
        <v>0</v>
      </c>
      <c r="K296" s="220" t="s">
        <v>65</v>
      </c>
      <c r="L296" s="220" t="s">
        <v>0</v>
      </c>
      <c r="M296" s="220" t="s">
        <v>166</v>
      </c>
      <c r="N296" s="47" t="s">
        <v>67</v>
      </c>
      <c r="O296" s="47" t="s">
        <v>0</v>
      </c>
      <c r="P296" s="47" t="s">
        <v>378</v>
      </c>
      <c r="Q296" s="47"/>
      <c r="R296" s="47"/>
      <c r="S296" s="47"/>
      <c r="T296" s="47"/>
      <c r="U296" s="103"/>
      <c r="V296" s="72"/>
      <c r="W296" s="73"/>
      <c r="X296" s="74"/>
      <c r="Y296" s="297"/>
      <c r="Z296" s="297"/>
      <c r="AA296" s="298"/>
      <c r="AB296" s="298"/>
      <c r="AC296" s="298"/>
      <c r="AD296" s="298"/>
      <c r="AE296" s="298"/>
      <c r="AF296" s="298"/>
      <c r="AG296" s="298"/>
      <c r="AH296" s="298"/>
      <c r="AI296" s="298"/>
      <c r="AJ296" s="298"/>
      <c r="AK296" s="298"/>
      <c r="AL296" s="298"/>
      <c r="AM296" s="298"/>
      <c r="AN296" s="298"/>
      <c r="AO296" s="298"/>
      <c r="AP296" s="298"/>
      <c r="AQ296" s="298"/>
      <c r="AR296" s="298"/>
      <c r="AS296" s="298"/>
      <c r="BI296" s="56"/>
      <c r="BJ296" s="56"/>
      <c r="BK296" s="56"/>
      <c r="BL296" s="56"/>
      <c r="BM296" s="56"/>
      <c r="BN296" s="56"/>
      <c r="BO296" s="56"/>
      <c r="BP296" s="56"/>
      <c r="BQ296" s="56"/>
      <c r="BR296" s="56"/>
      <c r="BS296" s="56"/>
      <c r="BT296" s="56"/>
      <c r="BU296" s="56"/>
      <c r="BV296" s="56"/>
      <c r="BW296" s="56"/>
    </row>
    <row r="297" spans="3:75" ht="21" customHeight="1">
      <c r="C297" s="265"/>
      <c r="D297" s="425"/>
      <c r="E297" s="436"/>
      <c r="F297" s="287" t="s">
        <v>2397</v>
      </c>
      <c r="G297" s="249"/>
      <c r="H297" s="220" t="s">
        <v>61</v>
      </c>
      <c r="I297" s="220" t="s">
        <v>64</v>
      </c>
      <c r="J297" s="220" t="s">
        <v>0</v>
      </c>
      <c r="K297" s="220" t="s">
        <v>65</v>
      </c>
      <c r="L297" s="220" t="s">
        <v>0</v>
      </c>
      <c r="M297" s="220" t="s">
        <v>167</v>
      </c>
      <c r="N297" s="47" t="s">
        <v>67</v>
      </c>
      <c r="O297" s="47" t="s">
        <v>0</v>
      </c>
      <c r="P297" s="47" t="s">
        <v>378</v>
      </c>
      <c r="Q297" s="47"/>
      <c r="R297" s="47"/>
      <c r="S297" s="47"/>
      <c r="T297" s="47"/>
      <c r="U297" s="103"/>
      <c r="V297" s="72"/>
      <c r="W297" s="73"/>
      <c r="X297" s="74"/>
      <c r="Y297" s="297"/>
      <c r="Z297" s="297"/>
      <c r="AA297" s="298"/>
      <c r="AB297" s="298"/>
      <c r="AC297" s="298"/>
      <c r="AD297" s="298"/>
      <c r="AE297" s="298"/>
      <c r="AF297" s="298"/>
      <c r="AG297" s="298"/>
      <c r="AH297" s="298"/>
      <c r="AI297" s="298"/>
      <c r="AJ297" s="298"/>
      <c r="AK297" s="298"/>
      <c r="AL297" s="298"/>
      <c r="AM297" s="298"/>
      <c r="AN297" s="298"/>
      <c r="AO297" s="298"/>
      <c r="AP297" s="298"/>
      <c r="AQ297" s="298"/>
      <c r="AR297" s="298"/>
      <c r="AS297" s="298"/>
      <c r="BI297" s="56"/>
      <c r="BJ297" s="56"/>
      <c r="BK297" s="56"/>
      <c r="BL297" s="56"/>
      <c r="BM297" s="56"/>
      <c r="BN297" s="56"/>
      <c r="BO297" s="56"/>
      <c r="BP297" s="56"/>
      <c r="BQ297" s="56"/>
      <c r="BR297" s="56"/>
      <c r="BS297" s="56"/>
      <c r="BT297" s="56"/>
      <c r="BU297" s="56"/>
      <c r="BV297" s="56"/>
      <c r="BW297" s="56"/>
    </row>
    <row r="298" spans="3:75" ht="21" customHeight="1">
      <c r="C298" s="265"/>
      <c r="D298" s="425"/>
      <c r="E298" s="436"/>
      <c r="F298" s="287" t="s">
        <v>2398</v>
      </c>
      <c r="G298" s="249"/>
      <c r="H298" s="220" t="s">
        <v>61</v>
      </c>
      <c r="I298" s="220" t="s">
        <v>64</v>
      </c>
      <c r="J298" s="220" t="s">
        <v>0</v>
      </c>
      <c r="K298" s="220" t="s">
        <v>65</v>
      </c>
      <c r="L298" s="220" t="s">
        <v>0</v>
      </c>
      <c r="M298" s="220" t="s">
        <v>168</v>
      </c>
      <c r="N298" s="47" t="s">
        <v>67</v>
      </c>
      <c r="O298" s="47" t="s">
        <v>0</v>
      </c>
      <c r="P298" s="47" t="s">
        <v>378</v>
      </c>
      <c r="Q298" s="47"/>
      <c r="R298" s="47"/>
      <c r="S298" s="47"/>
      <c r="T298" s="47"/>
      <c r="U298" s="103"/>
      <c r="V298" s="72"/>
      <c r="W298" s="73"/>
      <c r="X298" s="74"/>
      <c r="Y298" s="297"/>
      <c r="Z298" s="297"/>
      <c r="AA298" s="298"/>
      <c r="AB298" s="298"/>
      <c r="AC298" s="298"/>
      <c r="AD298" s="298"/>
      <c r="AE298" s="298"/>
      <c r="AF298" s="298"/>
      <c r="AG298" s="298"/>
      <c r="AH298" s="298"/>
      <c r="AI298" s="298"/>
      <c r="AJ298" s="298"/>
      <c r="AK298" s="298"/>
      <c r="AL298" s="298"/>
      <c r="AM298" s="298"/>
      <c r="AN298" s="298"/>
      <c r="AO298" s="298"/>
      <c r="AP298" s="298"/>
      <c r="AQ298" s="298"/>
      <c r="AR298" s="298"/>
      <c r="AS298" s="298"/>
      <c r="BI298" s="56"/>
      <c r="BJ298" s="56"/>
      <c r="BK298" s="56"/>
      <c r="BL298" s="56"/>
      <c r="BM298" s="56"/>
      <c r="BN298" s="56"/>
      <c r="BO298" s="56"/>
      <c r="BP298" s="56"/>
      <c r="BQ298" s="56"/>
      <c r="BR298" s="56"/>
      <c r="BS298" s="56"/>
      <c r="BT298" s="56"/>
      <c r="BU298" s="56"/>
      <c r="BV298" s="56"/>
      <c r="BW298" s="56"/>
    </row>
    <row r="299" spans="3:75" ht="21" customHeight="1">
      <c r="C299" s="265"/>
      <c r="D299" s="425"/>
      <c r="E299" s="436"/>
      <c r="F299" s="287" t="s">
        <v>2306</v>
      </c>
      <c r="G299" s="249"/>
      <c r="H299" s="220" t="s">
        <v>61</v>
      </c>
      <c r="I299" s="220" t="s">
        <v>64</v>
      </c>
      <c r="J299" s="220" t="s">
        <v>0</v>
      </c>
      <c r="K299" s="220" t="s">
        <v>65</v>
      </c>
      <c r="L299" s="220" t="s">
        <v>0</v>
      </c>
      <c r="M299" s="220" t="s">
        <v>169</v>
      </c>
      <c r="N299" s="47" t="s">
        <v>67</v>
      </c>
      <c r="O299" s="47" t="s">
        <v>0</v>
      </c>
      <c r="P299" s="47" t="s">
        <v>378</v>
      </c>
      <c r="Q299" s="47"/>
      <c r="R299" s="47"/>
      <c r="S299" s="47"/>
      <c r="T299" s="47"/>
      <c r="U299" s="103"/>
      <c r="V299" s="72"/>
      <c r="W299" s="73"/>
      <c r="X299" s="74"/>
      <c r="Y299" s="297"/>
      <c r="Z299" s="297"/>
      <c r="AA299" s="298"/>
      <c r="AB299" s="298"/>
      <c r="AC299" s="298"/>
      <c r="AD299" s="298"/>
      <c r="AE299" s="298"/>
      <c r="AF299" s="298"/>
      <c r="AG299" s="298"/>
      <c r="AH299" s="298"/>
      <c r="AI299" s="298"/>
      <c r="AJ299" s="298"/>
      <c r="AK299" s="298"/>
      <c r="AL299" s="298"/>
      <c r="AM299" s="298"/>
      <c r="AN299" s="298"/>
      <c r="AO299" s="298"/>
      <c r="AP299" s="298"/>
      <c r="AQ299" s="298"/>
      <c r="AR299" s="298"/>
      <c r="AS299" s="298"/>
      <c r="BI299" s="56"/>
      <c r="BJ299" s="56"/>
      <c r="BK299" s="56"/>
      <c r="BL299" s="56"/>
      <c r="BM299" s="56"/>
      <c r="BN299" s="56"/>
      <c r="BO299" s="56"/>
      <c r="BP299" s="56"/>
      <c r="BQ299" s="56"/>
      <c r="BR299" s="56"/>
      <c r="BS299" s="56"/>
      <c r="BT299" s="56"/>
      <c r="BU299" s="56"/>
      <c r="BV299" s="56"/>
      <c r="BW299" s="56"/>
    </row>
    <row r="300" spans="3:75" ht="21" customHeight="1">
      <c r="C300" s="265"/>
      <c r="D300" s="425"/>
      <c r="E300" s="437"/>
      <c r="F300" s="293" t="s">
        <v>2307</v>
      </c>
      <c r="G300" s="249"/>
      <c r="H300" s="220" t="s">
        <v>61</v>
      </c>
      <c r="I300" s="220" t="s">
        <v>64</v>
      </c>
      <c r="J300" s="220" t="s">
        <v>0</v>
      </c>
      <c r="K300" s="220" t="s">
        <v>65</v>
      </c>
      <c r="L300" s="220" t="s">
        <v>0</v>
      </c>
      <c r="M300" s="220" t="s">
        <v>74</v>
      </c>
      <c r="N300" s="47" t="s">
        <v>67</v>
      </c>
      <c r="O300" s="47" t="s">
        <v>0</v>
      </c>
      <c r="P300" s="47" t="s">
        <v>378</v>
      </c>
      <c r="Q300" s="47"/>
      <c r="R300" s="47"/>
      <c r="S300" s="47"/>
      <c r="T300" s="47"/>
      <c r="U300" s="106"/>
      <c r="V300" s="21" t="str">
        <f>IF(OR(SUMPRODUCT(--(V296:V299=""),--(W296:W299=""))&gt;0,COUNTIF(W296:W299,"M")&gt;0,COUNTIF(W296:W299,"X")=4),"",SUM(V296:V299))</f>
        <v/>
      </c>
      <c r="W300" s="22" t="str">
        <f>IF(AND(COUNTIF(W296:W299,"X")=4,SUM(V296:V299)=0,ISNUMBER(V300)),"",IF(COUNTIF(W296:W299,"M")&gt;0,"M",IF(AND(COUNTIF(W296:W299,W296)=4,OR(W296="X",W296="W",W296="Z")),UPPER(W296),"")))</f>
        <v/>
      </c>
      <c r="X300" s="23"/>
      <c r="Y300" s="297"/>
      <c r="Z300" s="299"/>
      <c r="AA300" s="263"/>
      <c r="AB300" s="263"/>
      <c r="AC300" s="263"/>
      <c r="AD300" s="263"/>
      <c r="AE300" s="263"/>
      <c r="AF300" s="263"/>
      <c r="AG300" s="263"/>
      <c r="AH300" s="263"/>
      <c r="AI300" s="263"/>
      <c r="AJ300" s="263"/>
      <c r="AK300" s="263"/>
      <c r="AL300" s="263"/>
      <c r="AM300" s="263"/>
      <c r="AN300" s="263"/>
      <c r="AO300" s="263"/>
      <c r="AP300" s="263"/>
      <c r="AQ300" s="263"/>
      <c r="AR300" s="263"/>
      <c r="AS300" s="263"/>
      <c r="BI300" s="56"/>
      <c r="BJ300" s="56"/>
      <c r="BK300" s="56"/>
      <c r="BL300" s="56"/>
      <c r="BM300" s="56"/>
      <c r="BN300" s="56"/>
      <c r="BO300" s="56"/>
      <c r="BP300" s="56"/>
      <c r="BQ300" s="56"/>
      <c r="BR300" s="56"/>
      <c r="BS300" s="56"/>
      <c r="BT300" s="56"/>
      <c r="BU300" s="56"/>
      <c r="BV300" s="56"/>
      <c r="BW300" s="56"/>
    </row>
    <row r="301" spans="3:75" ht="21" customHeight="1">
      <c r="C301" s="265"/>
      <c r="D301" s="425" t="s">
        <v>2286</v>
      </c>
      <c r="E301" s="435" t="s">
        <v>2308</v>
      </c>
      <c r="F301" s="287" t="s">
        <v>2399</v>
      </c>
      <c r="G301" s="249"/>
      <c r="H301" s="220" t="s">
        <v>61</v>
      </c>
      <c r="I301" s="220" t="s">
        <v>64</v>
      </c>
      <c r="J301" s="220" t="s">
        <v>0</v>
      </c>
      <c r="K301" s="220" t="s">
        <v>65</v>
      </c>
      <c r="L301" s="220" t="s">
        <v>0</v>
      </c>
      <c r="M301" s="220" t="s">
        <v>170</v>
      </c>
      <c r="N301" s="47" t="s">
        <v>67</v>
      </c>
      <c r="O301" s="47" t="s">
        <v>0</v>
      </c>
      <c r="P301" s="47" t="s">
        <v>378</v>
      </c>
      <c r="Q301" s="47"/>
      <c r="R301" s="47"/>
      <c r="S301" s="47"/>
      <c r="T301" s="47"/>
      <c r="U301" s="103"/>
      <c r="V301" s="72"/>
      <c r="W301" s="73"/>
      <c r="X301" s="74"/>
      <c r="Y301" s="297"/>
      <c r="Z301" s="297"/>
      <c r="AA301" s="298"/>
      <c r="AB301" s="298"/>
      <c r="AC301" s="298"/>
      <c r="AD301" s="298"/>
      <c r="AE301" s="298"/>
      <c r="AF301" s="298"/>
      <c r="AG301" s="298"/>
      <c r="AH301" s="298"/>
      <c r="AI301" s="298"/>
      <c r="AJ301" s="298"/>
      <c r="AK301" s="298"/>
      <c r="AL301" s="298"/>
      <c r="AM301" s="298"/>
      <c r="AN301" s="298"/>
      <c r="AO301" s="298"/>
      <c r="AP301" s="298"/>
      <c r="AQ301" s="298"/>
      <c r="AR301" s="298"/>
      <c r="AS301" s="298"/>
      <c r="BI301" s="56"/>
      <c r="BJ301" s="56"/>
      <c r="BK301" s="56"/>
      <c r="BL301" s="56"/>
      <c r="BM301" s="56"/>
      <c r="BN301" s="56"/>
      <c r="BO301" s="56"/>
      <c r="BP301" s="56"/>
      <c r="BQ301" s="56"/>
      <c r="BR301" s="56"/>
      <c r="BS301" s="56"/>
      <c r="BT301" s="56"/>
      <c r="BU301" s="56"/>
      <c r="BV301" s="56"/>
      <c r="BW301" s="56"/>
    </row>
    <row r="302" spans="3:75" ht="21" customHeight="1">
      <c r="C302" s="265"/>
      <c r="D302" s="425"/>
      <c r="E302" s="436"/>
      <c r="F302" s="287" t="s">
        <v>2400</v>
      </c>
      <c r="G302" s="249"/>
      <c r="H302" s="220" t="s">
        <v>61</v>
      </c>
      <c r="I302" s="220" t="s">
        <v>64</v>
      </c>
      <c r="J302" s="220" t="s">
        <v>0</v>
      </c>
      <c r="K302" s="220" t="s">
        <v>65</v>
      </c>
      <c r="L302" s="220" t="s">
        <v>0</v>
      </c>
      <c r="M302" s="220" t="s">
        <v>171</v>
      </c>
      <c r="N302" s="47" t="s">
        <v>67</v>
      </c>
      <c r="O302" s="47" t="s">
        <v>0</v>
      </c>
      <c r="P302" s="47" t="s">
        <v>378</v>
      </c>
      <c r="Q302" s="47"/>
      <c r="R302" s="47"/>
      <c r="S302" s="47"/>
      <c r="T302" s="47"/>
      <c r="U302" s="103"/>
      <c r="V302" s="72"/>
      <c r="W302" s="73"/>
      <c r="X302" s="74"/>
      <c r="Y302" s="297"/>
      <c r="Z302" s="297"/>
      <c r="AA302" s="298"/>
      <c r="AB302" s="298"/>
      <c r="AC302" s="298"/>
      <c r="AD302" s="298"/>
      <c r="AE302" s="298"/>
      <c r="AF302" s="298"/>
      <c r="AG302" s="298"/>
      <c r="AH302" s="298"/>
      <c r="AI302" s="298"/>
      <c r="AJ302" s="298"/>
      <c r="AK302" s="298"/>
      <c r="AL302" s="298"/>
      <c r="AM302" s="298"/>
      <c r="AN302" s="298"/>
      <c r="AO302" s="298"/>
      <c r="AP302" s="298"/>
      <c r="AQ302" s="298"/>
      <c r="AR302" s="298"/>
      <c r="AS302" s="298"/>
      <c r="BI302" s="56"/>
      <c r="BJ302" s="56"/>
      <c r="BK302" s="56"/>
      <c r="BL302" s="56"/>
      <c r="BM302" s="56"/>
      <c r="BN302" s="56"/>
      <c r="BO302" s="56"/>
      <c r="BP302" s="56"/>
      <c r="BQ302" s="56"/>
      <c r="BR302" s="56"/>
      <c r="BS302" s="56"/>
      <c r="BT302" s="56"/>
      <c r="BU302" s="56"/>
      <c r="BV302" s="56"/>
      <c r="BW302" s="56"/>
    </row>
    <row r="303" spans="3:75" ht="21" customHeight="1">
      <c r="C303" s="265"/>
      <c r="D303" s="425"/>
      <c r="E303" s="436"/>
      <c r="F303" s="287" t="s">
        <v>2401</v>
      </c>
      <c r="G303" s="249"/>
      <c r="H303" s="220" t="s">
        <v>61</v>
      </c>
      <c r="I303" s="220" t="s">
        <v>64</v>
      </c>
      <c r="J303" s="220" t="s">
        <v>0</v>
      </c>
      <c r="K303" s="220" t="s">
        <v>65</v>
      </c>
      <c r="L303" s="220" t="s">
        <v>0</v>
      </c>
      <c r="M303" s="220" t="s">
        <v>172</v>
      </c>
      <c r="N303" s="47" t="s">
        <v>67</v>
      </c>
      <c r="O303" s="47" t="s">
        <v>0</v>
      </c>
      <c r="P303" s="47" t="s">
        <v>378</v>
      </c>
      <c r="Q303" s="47"/>
      <c r="R303" s="47"/>
      <c r="S303" s="47"/>
      <c r="T303" s="47"/>
      <c r="U303" s="103"/>
      <c r="V303" s="72"/>
      <c r="W303" s="73"/>
      <c r="X303" s="74"/>
      <c r="Y303" s="297"/>
      <c r="Z303" s="297"/>
      <c r="AA303" s="298"/>
      <c r="AB303" s="298"/>
      <c r="AC303" s="298"/>
      <c r="AD303" s="298"/>
      <c r="AE303" s="298"/>
      <c r="AF303" s="298"/>
      <c r="AG303" s="298"/>
      <c r="AH303" s="298"/>
      <c r="AI303" s="298"/>
      <c r="AJ303" s="298"/>
      <c r="AK303" s="298"/>
      <c r="AL303" s="298"/>
      <c r="AM303" s="298"/>
      <c r="AN303" s="298"/>
      <c r="AO303" s="298"/>
      <c r="AP303" s="298"/>
      <c r="AQ303" s="298"/>
      <c r="AR303" s="298"/>
      <c r="AS303" s="298"/>
      <c r="BI303" s="56"/>
      <c r="BJ303" s="56"/>
      <c r="BK303" s="56"/>
      <c r="BL303" s="56"/>
      <c r="BM303" s="56"/>
      <c r="BN303" s="56"/>
      <c r="BO303" s="56"/>
      <c r="BP303" s="56"/>
      <c r="BQ303" s="56"/>
      <c r="BR303" s="56"/>
      <c r="BS303" s="56"/>
      <c r="BT303" s="56"/>
      <c r="BU303" s="56"/>
      <c r="BV303" s="56"/>
      <c r="BW303" s="56"/>
    </row>
    <row r="304" spans="3:75" ht="21" customHeight="1">
      <c r="C304" s="265"/>
      <c r="D304" s="425"/>
      <c r="E304" s="436"/>
      <c r="F304" s="287" t="s">
        <v>2402</v>
      </c>
      <c r="G304" s="249"/>
      <c r="H304" s="220" t="s">
        <v>61</v>
      </c>
      <c r="I304" s="220" t="s">
        <v>64</v>
      </c>
      <c r="J304" s="220" t="s">
        <v>0</v>
      </c>
      <c r="K304" s="220" t="s">
        <v>65</v>
      </c>
      <c r="L304" s="220" t="s">
        <v>0</v>
      </c>
      <c r="M304" s="220" t="s">
        <v>173</v>
      </c>
      <c r="N304" s="47" t="s">
        <v>67</v>
      </c>
      <c r="O304" s="47" t="s">
        <v>0</v>
      </c>
      <c r="P304" s="47" t="s">
        <v>378</v>
      </c>
      <c r="Q304" s="47"/>
      <c r="R304" s="47"/>
      <c r="S304" s="47"/>
      <c r="T304" s="47"/>
      <c r="U304" s="103"/>
      <c r="V304" s="72"/>
      <c r="W304" s="73"/>
      <c r="X304" s="74"/>
      <c r="Y304" s="297"/>
      <c r="Z304" s="300"/>
      <c r="BI304" s="56"/>
      <c r="BJ304" s="56"/>
      <c r="BK304" s="56"/>
      <c r="BL304" s="56"/>
      <c r="BM304" s="56"/>
      <c r="BN304" s="56"/>
      <c r="BO304" s="56"/>
      <c r="BP304" s="56"/>
      <c r="BQ304" s="56"/>
      <c r="BR304" s="56"/>
      <c r="BS304" s="56"/>
      <c r="BT304" s="56"/>
      <c r="BU304" s="56"/>
      <c r="BV304" s="56"/>
      <c r="BW304" s="56"/>
    </row>
    <row r="305" spans="3:75" ht="21" customHeight="1">
      <c r="C305" s="265"/>
      <c r="D305" s="425"/>
      <c r="E305" s="436"/>
      <c r="F305" s="287" t="s">
        <v>2403</v>
      </c>
      <c r="G305" s="249"/>
      <c r="H305" s="220" t="s">
        <v>61</v>
      </c>
      <c r="I305" s="220" t="s">
        <v>64</v>
      </c>
      <c r="J305" s="220" t="s">
        <v>0</v>
      </c>
      <c r="K305" s="220" t="s">
        <v>65</v>
      </c>
      <c r="L305" s="220" t="s">
        <v>0</v>
      </c>
      <c r="M305" s="220" t="s">
        <v>174</v>
      </c>
      <c r="N305" s="47" t="s">
        <v>67</v>
      </c>
      <c r="O305" s="47" t="s">
        <v>0</v>
      </c>
      <c r="P305" s="47" t="s">
        <v>378</v>
      </c>
      <c r="Q305" s="47"/>
      <c r="R305" s="47"/>
      <c r="S305" s="47"/>
      <c r="T305" s="47"/>
      <c r="U305" s="103"/>
      <c r="V305" s="72"/>
      <c r="W305" s="73"/>
      <c r="X305" s="74"/>
      <c r="Y305" s="297"/>
      <c r="Z305" s="300"/>
      <c r="BI305" s="56"/>
      <c r="BJ305" s="56"/>
      <c r="BK305" s="56"/>
      <c r="BL305" s="56"/>
      <c r="BM305" s="56"/>
      <c r="BN305" s="56"/>
      <c r="BO305" s="56"/>
      <c r="BP305" s="56"/>
      <c r="BQ305" s="56"/>
      <c r="BR305" s="56"/>
      <c r="BS305" s="56"/>
      <c r="BT305" s="56"/>
      <c r="BU305" s="56"/>
      <c r="BV305" s="56"/>
      <c r="BW305" s="56"/>
    </row>
    <row r="306" spans="3:75" ht="21" customHeight="1">
      <c r="C306" s="265"/>
      <c r="D306" s="425"/>
      <c r="E306" s="436"/>
      <c r="F306" s="287" t="s">
        <v>2404</v>
      </c>
      <c r="G306" s="249"/>
      <c r="H306" s="220" t="s">
        <v>61</v>
      </c>
      <c r="I306" s="220" t="s">
        <v>64</v>
      </c>
      <c r="J306" s="220" t="s">
        <v>0</v>
      </c>
      <c r="K306" s="220" t="s">
        <v>65</v>
      </c>
      <c r="L306" s="220" t="s">
        <v>0</v>
      </c>
      <c r="M306" s="220" t="s">
        <v>175</v>
      </c>
      <c r="N306" s="47" t="s">
        <v>67</v>
      </c>
      <c r="O306" s="47" t="s">
        <v>0</v>
      </c>
      <c r="P306" s="47" t="s">
        <v>378</v>
      </c>
      <c r="Q306" s="47"/>
      <c r="R306" s="47"/>
      <c r="S306" s="47"/>
      <c r="T306" s="47"/>
      <c r="U306" s="103"/>
      <c r="V306" s="72"/>
      <c r="W306" s="73"/>
      <c r="X306" s="74"/>
      <c r="Y306" s="297"/>
      <c r="Z306" s="300"/>
      <c r="BI306" s="56"/>
      <c r="BJ306" s="56"/>
      <c r="BK306" s="56"/>
      <c r="BL306" s="56"/>
      <c r="BM306" s="56"/>
      <c r="BN306" s="56"/>
      <c r="BO306" s="56"/>
      <c r="BP306" s="56"/>
      <c r="BQ306" s="56"/>
      <c r="BR306" s="56"/>
      <c r="BS306" s="56"/>
      <c r="BT306" s="56"/>
      <c r="BU306" s="56"/>
      <c r="BV306" s="56"/>
      <c r="BW306" s="56"/>
    </row>
    <row r="307" spans="3:75" ht="21" customHeight="1">
      <c r="C307" s="265"/>
      <c r="D307" s="425"/>
      <c r="E307" s="436"/>
      <c r="F307" s="287" t="s">
        <v>2405</v>
      </c>
      <c r="G307" s="249"/>
      <c r="H307" s="220" t="s">
        <v>61</v>
      </c>
      <c r="I307" s="220" t="s">
        <v>64</v>
      </c>
      <c r="J307" s="220" t="s">
        <v>0</v>
      </c>
      <c r="K307" s="220" t="s">
        <v>65</v>
      </c>
      <c r="L307" s="220" t="s">
        <v>0</v>
      </c>
      <c r="M307" s="220" t="s">
        <v>176</v>
      </c>
      <c r="N307" s="47" t="s">
        <v>67</v>
      </c>
      <c r="O307" s="47" t="s">
        <v>0</v>
      </c>
      <c r="P307" s="47" t="s">
        <v>378</v>
      </c>
      <c r="Q307" s="47"/>
      <c r="R307" s="47"/>
      <c r="S307" s="47"/>
      <c r="T307" s="47"/>
      <c r="U307" s="103"/>
      <c r="V307" s="72"/>
      <c r="W307" s="73"/>
      <c r="X307" s="74"/>
      <c r="Y307" s="297"/>
      <c r="Z307" s="300"/>
      <c r="BI307" s="56"/>
      <c r="BJ307" s="56"/>
      <c r="BK307" s="56"/>
      <c r="BL307" s="56"/>
      <c r="BM307" s="56"/>
      <c r="BN307" s="56"/>
      <c r="BO307" s="56"/>
      <c r="BP307" s="56"/>
      <c r="BQ307" s="56"/>
      <c r="BR307" s="56"/>
      <c r="BS307" s="56"/>
      <c r="BT307" s="56"/>
      <c r="BU307" s="56"/>
      <c r="BV307" s="56"/>
      <c r="BW307" s="56"/>
    </row>
    <row r="308" spans="3:75" ht="21" customHeight="1">
      <c r="C308" s="265"/>
      <c r="D308" s="425"/>
      <c r="E308" s="436"/>
      <c r="F308" s="287" t="s">
        <v>2406</v>
      </c>
      <c r="G308" s="249"/>
      <c r="H308" s="220" t="s">
        <v>61</v>
      </c>
      <c r="I308" s="220" t="s">
        <v>64</v>
      </c>
      <c r="J308" s="220" t="s">
        <v>0</v>
      </c>
      <c r="K308" s="220" t="s">
        <v>65</v>
      </c>
      <c r="L308" s="220" t="s">
        <v>0</v>
      </c>
      <c r="M308" s="220" t="s">
        <v>177</v>
      </c>
      <c r="N308" s="47" t="s">
        <v>67</v>
      </c>
      <c r="O308" s="47" t="s">
        <v>0</v>
      </c>
      <c r="P308" s="47" t="s">
        <v>378</v>
      </c>
      <c r="Q308" s="47"/>
      <c r="R308" s="47"/>
      <c r="S308" s="47"/>
      <c r="T308" s="47"/>
      <c r="U308" s="103"/>
      <c r="V308" s="72"/>
      <c r="W308" s="73"/>
      <c r="X308" s="74"/>
      <c r="Y308" s="297"/>
      <c r="Z308" s="300"/>
      <c r="BI308" s="56"/>
      <c r="BJ308" s="56"/>
      <c r="BK308" s="56"/>
      <c r="BL308" s="56"/>
      <c r="BM308" s="56"/>
      <c r="BN308" s="56"/>
      <c r="BO308" s="56"/>
      <c r="BP308" s="56"/>
      <c r="BQ308" s="56"/>
      <c r="BR308" s="56"/>
      <c r="BS308" s="56"/>
      <c r="BT308" s="56"/>
      <c r="BU308" s="56"/>
      <c r="BV308" s="56"/>
      <c r="BW308" s="56"/>
    </row>
    <row r="309" spans="3:75" ht="21" customHeight="1">
      <c r="C309" s="265"/>
      <c r="D309" s="425"/>
      <c r="E309" s="436"/>
      <c r="F309" s="287" t="s">
        <v>2407</v>
      </c>
      <c r="G309" s="249"/>
      <c r="H309" s="220" t="s">
        <v>61</v>
      </c>
      <c r="I309" s="220" t="s">
        <v>64</v>
      </c>
      <c r="J309" s="220" t="s">
        <v>0</v>
      </c>
      <c r="K309" s="220" t="s">
        <v>65</v>
      </c>
      <c r="L309" s="220" t="s">
        <v>0</v>
      </c>
      <c r="M309" s="220" t="s">
        <v>178</v>
      </c>
      <c r="N309" s="47" t="s">
        <v>67</v>
      </c>
      <c r="O309" s="47" t="s">
        <v>0</v>
      </c>
      <c r="P309" s="47" t="s">
        <v>378</v>
      </c>
      <c r="Q309" s="47"/>
      <c r="R309" s="47"/>
      <c r="S309" s="47"/>
      <c r="T309" s="47"/>
      <c r="U309" s="103"/>
      <c r="V309" s="72"/>
      <c r="W309" s="73"/>
      <c r="X309" s="74"/>
      <c r="Y309" s="297"/>
      <c r="Z309" s="300"/>
      <c r="BI309" s="56"/>
      <c r="BJ309" s="56"/>
      <c r="BK309" s="56"/>
      <c r="BL309" s="56"/>
      <c r="BM309" s="56"/>
      <c r="BN309" s="56"/>
      <c r="BO309" s="56"/>
      <c r="BP309" s="56"/>
      <c r="BQ309" s="56"/>
      <c r="BR309" s="56"/>
      <c r="BS309" s="56"/>
      <c r="BT309" s="56"/>
      <c r="BU309" s="56"/>
      <c r="BV309" s="56"/>
      <c r="BW309" s="56"/>
    </row>
    <row r="310" spans="3:75" ht="21" customHeight="1">
      <c r="C310" s="265"/>
      <c r="D310" s="425"/>
      <c r="E310" s="436"/>
      <c r="F310" s="287" t="s">
        <v>2408</v>
      </c>
      <c r="G310" s="249"/>
      <c r="H310" s="220" t="s">
        <v>61</v>
      </c>
      <c r="I310" s="220" t="s">
        <v>64</v>
      </c>
      <c r="J310" s="220" t="s">
        <v>0</v>
      </c>
      <c r="K310" s="220" t="s">
        <v>65</v>
      </c>
      <c r="L310" s="220" t="s">
        <v>0</v>
      </c>
      <c r="M310" s="220" t="s">
        <v>179</v>
      </c>
      <c r="N310" s="47" t="s">
        <v>67</v>
      </c>
      <c r="O310" s="47" t="s">
        <v>0</v>
      </c>
      <c r="P310" s="47" t="s">
        <v>378</v>
      </c>
      <c r="Q310" s="47"/>
      <c r="R310" s="47"/>
      <c r="S310" s="47"/>
      <c r="T310" s="47"/>
      <c r="U310" s="103"/>
      <c r="V310" s="72"/>
      <c r="W310" s="73"/>
      <c r="X310" s="74"/>
      <c r="Y310" s="297"/>
      <c r="Z310" s="300"/>
      <c r="BI310" s="56"/>
      <c r="BJ310" s="56"/>
      <c r="BK310" s="56"/>
      <c r="BL310" s="56"/>
      <c r="BM310" s="56"/>
      <c r="BN310" s="56"/>
      <c r="BO310" s="56"/>
      <c r="BP310" s="56"/>
      <c r="BQ310" s="56"/>
      <c r="BR310" s="56"/>
      <c r="BS310" s="56"/>
      <c r="BT310" s="56"/>
      <c r="BU310" s="56"/>
      <c r="BV310" s="56"/>
      <c r="BW310" s="56"/>
    </row>
    <row r="311" spans="3:75" ht="21" customHeight="1">
      <c r="C311" s="265"/>
      <c r="D311" s="425"/>
      <c r="E311" s="436"/>
      <c r="F311" s="287" t="s">
        <v>2409</v>
      </c>
      <c r="G311" s="249"/>
      <c r="H311" s="220" t="s">
        <v>61</v>
      </c>
      <c r="I311" s="220" t="s">
        <v>64</v>
      </c>
      <c r="J311" s="220" t="s">
        <v>0</v>
      </c>
      <c r="K311" s="220" t="s">
        <v>65</v>
      </c>
      <c r="L311" s="220" t="s">
        <v>0</v>
      </c>
      <c r="M311" s="220" t="s">
        <v>180</v>
      </c>
      <c r="N311" s="47" t="s">
        <v>67</v>
      </c>
      <c r="O311" s="47" t="s">
        <v>0</v>
      </c>
      <c r="P311" s="47" t="s">
        <v>378</v>
      </c>
      <c r="Q311" s="47"/>
      <c r="R311" s="47"/>
      <c r="S311" s="47"/>
      <c r="T311" s="47"/>
      <c r="U311" s="103"/>
      <c r="V311" s="72"/>
      <c r="W311" s="73"/>
      <c r="X311" s="74"/>
      <c r="Y311" s="297"/>
      <c r="Z311" s="300"/>
      <c r="BI311" s="56"/>
      <c r="BJ311" s="56"/>
      <c r="BK311" s="56"/>
      <c r="BL311" s="56"/>
      <c r="BM311" s="56"/>
      <c r="BN311" s="56"/>
      <c r="BO311" s="56"/>
      <c r="BP311" s="56"/>
      <c r="BQ311" s="56"/>
      <c r="BR311" s="56"/>
      <c r="BS311" s="56"/>
      <c r="BT311" s="56"/>
      <c r="BU311" s="56"/>
      <c r="BV311" s="56"/>
      <c r="BW311" s="56"/>
    </row>
    <row r="312" spans="3:75" ht="21" customHeight="1">
      <c r="C312" s="265"/>
      <c r="D312" s="425"/>
      <c r="E312" s="436"/>
      <c r="F312" s="287" t="s">
        <v>2410</v>
      </c>
      <c r="G312" s="249"/>
      <c r="H312" s="220" t="s">
        <v>61</v>
      </c>
      <c r="I312" s="220" t="s">
        <v>64</v>
      </c>
      <c r="J312" s="220" t="s">
        <v>0</v>
      </c>
      <c r="K312" s="220" t="s">
        <v>65</v>
      </c>
      <c r="L312" s="220" t="s">
        <v>0</v>
      </c>
      <c r="M312" s="220" t="s">
        <v>181</v>
      </c>
      <c r="N312" s="47" t="s">
        <v>67</v>
      </c>
      <c r="O312" s="47" t="s">
        <v>0</v>
      </c>
      <c r="P312" s="47" t="s">
        <v>378</v>
      </c>
      <c r="Q312" s="47"/>
      <c r="R312" s="47"/>
      <c r="S312" s="47"/>
      <c r="T312" s="47"/>
      <c r="U312" s="103"/>
      <c r="V312" s="72"/>
      <c r="W312" s="73"/>
      <c r="X312" s="74"/>
      <c r="Y312" s="297"/>
      <c r="Z312" s="300"/>
      <c r="BI312" s="56"/>
      <c r="BJ312" s="56"/>
      <c r="BK312" s="56"/>
      <c r="BL312" s="56"/>
      <c r="BM312" s="56"/>
      <c r="BN312" s="56"/>
      <c r="BO312" s="56"/>
      <c r="BP312" s="56"/>
      <c r="BQ312" s="56"/>
      <c r="BR312" s="56"/>
      <c r="BS312" s="56"/>
      <c r="BT312" s="56"/>
      <c r="BU312" s="56"/>
      <c r="BV312" s="56"/>
      <c r="BW312" s="56"/>
    </row>
    <row r="313" spans="3:75" ht="21" customHeight="1">
      <c r="C313" s="265"/>
      <c r="D313" s="425"/>
      <c r="E313" s="436"/>
      <c r="F313" s="287" t="s">
        <v>2411</v>
      </c>
      <c r="G313" s="249"/>
      <c r="H313" s="220" t="s">
        <v>61</v>
      </c>
      <c r="I313" s="220" t="s">
        <v>64</v>
      </c>
      <c r="J313" s="220" t="s">
        <v>0</v>
      </c>
      <c r="K313" s="220" t="s">
        <v>65</v>
      </c>
      <c r="L313" s="220" t="s">
        <v>0</v>
      </c>
      <c r="M313" s="220" t="s">
        <v>182</v>
      </c>
      <c r="N313" s="47" t="s">
        <v>67</v>
      </c>
      <c r="O313" s="47" t="s">
        <v>0</v>
      </c>
      <c r="P313" s="47" t="s">
        <v>378</v>
      </c>
      <c r="Q313" s="47"/>
      <c r="R313" s="47"/>
      <c r="S313" s="47"/>
      <c r="T313" s="47"/>
      <c r="U313" s="103"/>
      <c r="V313" s="72"/>
      <c r="W313" s="73"/>
      <c r="X313" s="74"/>
      <c r="Y313" s="297"/>
      <c r="Z313" s="300"/>
      <c r="BI313" s="56"/>
      <c r="BJ313" s="56"/>
      <c r="BK313" s="56"/>
      <c r="BL313" s="56"/>
      <c r="BM313" s="56"/>
      <c r="BN313" s="56"/>
      <c r="BO313" s="56"/>
      <c r="BP313" s="56"/>
      <c r="BQ313" s="56"/>
      <c r="BR313" s="56"/>
      <c r="BS313" s="56"/>
      <c r="BT313" s="56"/>
      <c r="BU313" s="56"/>
      <c r="BV313" s="56"/>
      <c r="BW313" s="56"/>
    </row>
    <row r="314" spans="3:75" ht="21" customHeight="1">
      <c r="C314" s="265"/>
      <c r="D314" s="425"/>
      <c r="E314" s="436"/>
      <c r="F314" s="287" t="s">
        <v>2412</v>
      </c>
      <c r="G314" s="249"/>
      <c r="H314" s="220" t="s">
        <v>61</v>
      </c>
      <c r="I314" s="220" t="s">
        <v>64</v>
      </c>
      <c r="J314" s="220" t="s">
        <v>0</v>
      </c>
      <c r="K314" s="220" t="s">
        <v>65</v>
      </c>
      <c r="L314" s="220" t="s">
        <v>0</v>
      </c>
      <c r="M314" s="220" t="s">
        <v>183</v>
      </c>
      <c r="N314" s="47" t="s">
        <v>67</v>
      </c>
      <c r="O314" s="47" t="s">
        <v>0</v>
      </c>
      <c r="P314" s="47" t="s">
        <v>378</v>
      </c>
      <c r="Q314" s="47"/>
      <c r="R314" s="47"/>
      <c r="S314" s="47"/>
      <c r="T314" s="47"/>
      <c r="U314" s="103"/>
      <c r="V314" s="72"/>
      <c r="W314" s="73"/>
      <c r="X314" s="74"/>
      <c r="Y314" s="297"/>
      <c r="Z314" s="300"/>
      <c r="BI314" s="56"/>
      <c r="BJ314" s="56"/>
      <c r="BK314" s="56"/>
      <c r="BL314" s="56"/>
      <c r="BM314" s="56"/>
      <c r="BN314" s="56"/>
      <c r="BO314" s="56"/>
      <c r="BP314" s="56"/>
      <c r="BQ314" s="56"/>
      <c r="BR314" s="56"/>
      <c r="BS314" s="56"/>
      <c r="BT314" s="56"/>
      <c r="BU314" s="56"/>
      <c r="BV314" s="56"/>
      <c r="BW314" s="56"/>
    </row>
    <row r="315" spans="3:75" ht="21" customHeight="1">
      <c r="C315" s="265"/>
      <c r="D315" s="425"/>
      <c r="E315" s="436"/>
      <c r="F315" s="287" t="s">
        <v>2413</v>
      </c>
      <c r="G315" s="249"/>
      <c r="H315" s="220" t="s">
        <v>61</v>
      </c>
      <c r="I315" s="220" t="s">
        <v>64</v>
      </c>
      <c r="J315" s="220" t="s">
        <v>0</v>
      </c>
      <c r="K315" s="220" t="s">
        <v>65</v>
      </c>
      <c r="L315" s="220" t="s">
        <v>0</v>
      </c>
      <c r="M315" s="220" t="s">
        <v>184</v>
      </c>
      <c r="N315" s="47" t="s">
        <v>67</v>
      </c>
      <c r="O315" s="47" t="s">
        <v>0</v>
      </c>
      <c r="P315" s="47" t="s">
        <v>378</v>
      </c>
      <c r="Q315" s="47"/>
      <c r="R315" s="47"/>
      <c r="S315" s="47"/>
      <c r="T315" s="47"/>
      <c r="U315" s="103"/>
      <c r="V315" s="72"/>
      <c r="W315" s="73"/>
      <c r="X315" s="74"/>
      <c r="Y315" s="297"/>
      <c r="Z315" s="300"/>
      <c r="BI315" s="56"/>
      <c r="BJ315" s="56"/>
      <c r="BK315" s="56"/>
      <c r="BL315" s="56"/>
      <c r="BM315" s="56"/>
      <c r="BN315" s="56"/>
      <c r="BO315" s="56"/>
      <c r="BP315" s="56"/>
      <c r="BQ315" s="56"/>
      <c r="BR315" s="56"/>
      <c r="BS315" s="56"/>
      <c r="BT315" s="56"/>
      <c r="BU315" s="56"/>
      <c r="BV315" s="56"/>
      <c r="BW315" s="56"/>
    </row>
    <row r="316" spans="3:75" ht="21" customHeight="1">
      <c r="C316" s="265"/>
      <c r="D316" s="425"/>
      <c r="E316" s="436"/>
      <c r="F316" s="287" t="s">
        <v>2414</v>
      </c>
      <c r="G316" s="249"/>
      <c r="H316" s="220" t="s">
        <v>61</v>
      </c>
      <c r="I316" s="220" t="s">
        <v>64</v>
      </c>
      <c r="J316" s="220" t="s">
        <v>0</v>
      </c>
      <c r="K316" s="220" t="s">
        <v>65</v>
      </c>
      <c r="L316" s="220" t="s">
        <v>0</v>
      </c>
      <c r="M316" s="220" t="s">
        <v>185</v>
      </c>
      <c r="N316" s="47" t="s">
        <v>67</v>
      </c>
      <c r="O316" s="47" t="s">
        <v>0</v>
      </c>
      <c r="P316" s="47" t="s">
        <v>378</v>
      </c>
      <c r="Q316" s="47"/>
      <c r="R316" s="47"/>
      <c r="S316" s="47"/>
      <c r="T316" s="47"/>
      <c r="U316" s="103"/>
      <c r="V316" s="72"/>
      <c r="W316" s="73"/>
      <c r="X316" s="74"/>
      <c r="Y316" s="297"/>
      <c r="Z316" s="300"/>
      <c r="BI316" s="56"/>
      <c r="BJ316" s="56"/>
      <c r="BK316" s="56"/>
      <c r="BL316" s="56"/>
      <c r="BM316" s="56"/>
      <c r="BN316" s="56"/>
      <c r="BO316" s="56"/>
      <c r="BP316" s="56"/>
      <c r="BQ316" s="56"/>
      <c r="BR316" s="56"/>
      <c r="BS316" s="56"/>
      <c r="BT316" s="56"/>
      <c r="BU316" s="56"/>
      <c r="BV316" s="56"/>
      <c r="BW316" s="56"/>
    </row>
    <row r="317" spans="3:75" ht="21" customHeight="1">
      <c r="C317" s="265"/>
      <c r="D317" s="425"/>
      <c r="E317" s="436"/>
      <c r="F317" s="287" t="s">
        <v>2415</v>
      </c>
      <c r="G317" s="249"/>
      <c r="H317" s="220" t="s">
        <v>61</v>
      </c>
      <c r="I317" s="220" t="s">
        <v>64</v>
      </c>
      <c r="J317" s="220" t="s">
        <v>0</v>
      </c>
      <c r="K317" s="220" t="s">
        <v>65</v>
      </c>
      <c r="L317" s="220" t="s">
        <v>0</v>
      </c>
      <c r="M317" s="220" t="s">
        <v>186</v>
      </c>
      <c r="N317" s="47" t="s">
        <v>67</v>
      </c>
      <c r="O317" s="47" t="s">
        <v>0</v>
      </c>
      <c r="P317" s="47" t="s">
        <v>378</v>
      </c>
      <c r="Q317" s="47"/>
      <c r="R317" s="47"/>
      <c r="S317" s="47"/>
      <c r="T317" s="47"/>
      <c r="U317" s="103"/>
      <c r="V317" s="72"/>
      <c r="W317" s="73"/>
      <c r="X317" s="74"/>
      <c r="Y317" s="297"/>
      <c r="Z317" s="300"/>
      <c r="BI317" s="56"/>
      <c r="BJ317" s="56"/>
      <c r="BK317" s="56"/>
      <c r="BL317" s="56"/>
      <c r="BM317" s="56"/>
      <c r="BN317" s="56"/>
      <c r="BO317" s="56"/>
      <c r="BP317" s="56"/>
      <c r="BQ317" s="56"/>
      <c r="BR317" s="56"/>
      <c r="BS317" s="56"/>
      <c r="BT317" s="56"/>
      <c r="BU317" s="56"/>
      <c r="BV317" s="56"/>
      <c r="BW317" s="56"/>
    </row>
    <row r="318" spans="3:75" ht="21" customHeight="1">
      <c r="C318" s="265"/>
      <c r="D318" s="425"/>
      <c r="E318" s="436"/>
      <c r="F318" s="287" t="s">
        <v>2416</v>
      </c>
      <c r="G318" s="249"/>
      <c r="H318" s="220" t="s">
        <v>61</v>
      </c>
      <c r="I318" s="220" t="s">
        <v>64</v>
      </c>
      <c r="J318" s="220" t="s">
        <v>0</v>
      </c>
      <c r="K318" s="220" t="s">
        <v>65</v>
      </c>
      <c r="L318" s="220" t="s">
        <v>0</v>
      </c>
      <c r="M318" s="220" t="s">
        <v>187</v>
      </c>
      <c r="N318" s="47" t="s">
        <v>67</v>
      </c>
      <c r="O318" s="47" t="s">
        <v>0</v>
      </c>
      <c r="P318" s="47" t="s">
        <v>378</v>
      </c>
      <c r="Q318" s="47"/>
      <c r="R318" s="47"/>
      <c r="S318" s="47"/>
      <c r="T318" s="47"/>
      <c r="U318" s="103"/>
      <c r="V318" s="72"/>
      <c r="W318" s="73"/>
      <c r="X318" s="74"/>
      <c r="Y318" s="297"/>
      <c r="Z318" s="300"/>
      <c r="BI318" s="56"/>
      <c r="BJ318" s="56"/>
      <c r="BK318" s="56"/>
      <c r="BL318" s="56"/>
      <c r="BM318" s="56"/>
      <c r="BN318" s="56"/>
      <c r="BO318" s="56"/>
      <c r="BP318" s="56"/>
      <c r="BQ318" s="56"/>
      <c r="BR318" s="56"/>
      <c r="BS318" s="56"/>
      <c r="BT318" s="56"/>
      <c r="BU318" s="56"/>
      <c r="BV318" s="56"/>
      <c r="BW318" s="56"/>
    </row>
    <row r="319" spans="3:75" ht="21" customHeight="1">
      <c r="C319" s="265"/>
      <c r="D319" s="425"/>
      <c r="E319" s="436"/>
      <c r="F319" s="287" t="s">
        <v>2417</v>
      </c>
      <c r="G319" s="249"/>
      <c r="H319" s="220" t="s">
        <v>61</v>
      </c>
      <c r="I319" s="220" t="s">
        <v>64</v>
      </c>
      <c r="J319" s="220" t="s">
        <v>0</v>
      </c>
      <c r="K319" s="220" t="s">
        <v>65</v>
      </c>
      <c r="L319" s="220" t="s">
        <v>0</v>
      </c>
      <c r="M319" s="220" t="s">
        <v>188</v>
      </c>
      <c r="N319" s="47" t="s">
        <v>67</v>
      </c>
      <c r="O319" s="47" t="s">
        <v>0</v>
      </c>
      <c r="P319" s="47" t="s">
        <v>378</v>
      </c>
      <c r="Q319" s="47"/>
      <c r="R319" s="47"/>
      <c r="S319" s="47"/>
      <c r="T319" s="47"/>
      <c r="U319" s="103"/>
      <c r="V319" s="72"/>
      <c r="W319" s="73"/>
      <c r="X319" s="74"/>
      <c r="Y319" s="297"/>
      <c r="Z319" s="300"/>
      <c r="BI319" s="56"/>
      <c r="BJ319" s="56"/>
      <c r="BK319" s="56"/>
      <c r="BL319" s="56"/>
      <c r="BM319" s="56"/>
      <c r="BN319" s="56"/>
      <c r="BO319" s="56"/>
      <c r="BP319" s="56"/>
      <c r="BQ319" s="56"/>
      <c r="BR319" s="56"/>
      <c r="BS319" s="56"/>
      <c r="BT319" s="56"/>
      <c r="BU319" s="56"/>
      <c r="BV319" s="56"/>
      <c r="BW319" s="56"/>
    </row>
    <row r="320" spans="3:75" ht="21" customHeight="1">
      <c r="C320" s="265"/>
      <c r="D320" s="425"/>
      <c r="E320" s="436"/>
      <c r="F320" s="287" t="s">
        <v>2418</v>
      </c>
      <c r="G320" s="249"/>
      <c r="H320" s="220" t="s">
        <v>61</v>
      </c>
      <c r="I320" s="220" t="s">
        <v>64</v>
      </c>
      <c r="J320" s="220" t="s">
        <v>0</v>
      </c>
      <c r="K320" s="220" t="s">
        <v>65</v>
      </c>
      <c r="L320" s="220" t="s">
        <v>0</v>
      </c>
      <c r="M320" s="220" t="s">
        <v>189</v>
      </c>
      <c r="N320" s="47" t="s">
        <v>67</v>
      </c>
      <c r="O320" s="47" t="s">
        <v>0</v>
      </c>
      <c r="P320" s="47" t="s">
        <v>378</v>
      </c>
      <c r="Q320" s="47"/>
      <c r="R320" s="47"/>
      <c r="S320" s="47"/>
      <c r="T320" s="47"/>
      <c r="U320" s="103"/>
      <c r="V320" s="72"/>
      <c r="W320" s="73"/>
      <c r="X320" s="74"/>
      <c r="Y320" s="297"/>
      <c r="Z320" s="300"/>
      <c r="BI320" s="56"/>
      <c r="BJ320" s="56"/>
      <c r="BK320" s="56"/>
      <c r="BL320" s="56"/>
      <c r="BM320" s="56"/>
      <c r="BN320" s="56"/>
      <c r="BO320" s="56"/>
      <c r="BP320" s="56"/>
      <c r="BQ320" s="56"/>
      <c r="BR320" s="56"/>
      <c r="BS320" s="56"/>
      <c r="BT320" s="56"/>
      <c r="BU320" s="56"/>
      <c r="BV320" s="56"/>
      <c r="BW320" s="56"/>
    </row>
    <row r="321" spans="3:75" ht="21" customHeight="1">
      <c r="C321" s="265"/>
      <c r="D321" s="425"/>
      <c r="E321" s="436"/>
      <c r="F321" s="287" t="s">
        <v>2419</v>
      </c>
      <c r="G321" s="249"/>
      <c r="H321" s="220" t="s">
        <v>61</v>
      </c>
      <c r="I321" s="220" t="s">
        <v>64</v>
      </c>
      <c r="J321" s="220" t="s">
        <v>0</v>
      </c>
      <c r="K321" s="220" t="s">
        <v>65</v>
      </c>
      <c r="L321" s="220" t="s">
        <v>0</v>
      </c>
      <c r="M321" s="220" t="s">
        <v>190</v>
      </c>
      <c r="N321" s="47" t="s">
        <v>67</v>
      </c>
      <c r="O321" s="47" t="s">
        <v>0</v>
      </c>
      <c r="P321" s="47" t="s">
        <v>378</v>
      </c>
      <c r="Q321" s="47"/>
      <c r="R321" s="47"/>
      <c r="S321" s="47"/>
      <c r="T321" s="47"/>
      <c r="U321" s="103"/>
      <c r="V321" s="72"/>
      <c r="W321" s="73"/>
      <c r="X321" s="74"/>
      <c r="Y321" s="297"/>
      <c r="Z321" s="300"/>
      <c r="BI321" s="56"/>
      <c r="BJ321" s="56"/>
      <c r="BK321" s="56"/>
      <c r="BL321" s="56"/>
      <c r="BM321" s="56"/>
      <c r="BN321" s="56"/>
      <c r="BO321" s="56"/>
      <c r="BP321" s="56"/>
      <c r="BQ321" s="56"/>
      <c r="BR321" s="56"/>
      <c r="BS321" s="56"/>
      <c r="BT321" s="56"/>
      <c r="BU321" s="56"/>
      <c r="BV321" s="56"/>
      <c r="BW321" s="56"/>
    </row>
    <row r="322" spans="3:75" ht="21" customHeight="1">
      <c r="C322" s="265"/>
      <c r="D322" s="425"/>
      <c r="E322" s="436"/>
      <c r="F322" s="287" t="s">
        <v>2420</v>
      </c>
      <c r="G322" s="249"/>
      <c r="H322" s="220" t="s">
        <v>61</v>
      </c>
      <c r="I322" s="220" t="s">
        <v>64</v>
      </c>
      <c r="J322" s="220" t="s">
        <v>0</v>
      </c>
      <c r="K322" s="220" t="s">
        <v>65</v>
      </c>
      <c r="L322" s="220" t="s">
        <v>0</v>
      </c>
      <c r="M322" s="220" t="s">
        <v>191</v>
      </c>
      <c r="N322" s="47" t="s">
        <v>67</v>
      </c>
      <c r="O322" s="47" t="s">
        <v>0</v>
      </c>
      <c r="P322" s="47" t="s">
        <v>378</v>
      </c>
      <c r="Q322" s="47"/>
      <c r="R322" s="47"/>
      <c r="S322" s="47"/>
      <c r="T322" s="47"/>
      <c r="U322" s="103"/>
      <c r="V322" s="72"/>
      <c r="W322" s="73"/>
      <c r="X322" s="74"/>
      <c r="Y322" s="297"/>
      <c r="Z322" s="300"/>
      <c r="BI322" s="56"/>
      <c r="BJ322" s="56"/>
      <c r="BK322" s="56"/>
      <c r="BL322" s="56"/>
      <c r="BM322" s="56"/>
      <c r="BN322" s="56"/>
      <c r="BO322" s="56"/>
      <c r="BP322" s="56"/>
      <c r="BQ322" s="56"/>
      <c r="BR322" s="56"/>
      <c r="BS322" s="56"/>
      <c r="BT322" s="56"/>
      <c r="BU322" s="56"/>
      <c r="BV322" s="56"/>
      <c r="BW322" s="56"/>
    </row>
    <row r="323" spans="3:75" ht="21" customHeight="1">
      <c r="C323" s="265"/>
      <c r="D323" s="425"/>
      <c r="E323" s="436"/>
      <c r="F323" s="287" t="s">
        <v>2421</v>
      </c>
      <c r="G323" s="249"/>
      <c r="H323" s="220" t="s">
        <v>61</v>
      </c>
      <c r="I323" s="220" t="s">
        <v>64</v>
      </c>
      <c r="J323" s="220" t="s">
        <v>0</v>
      </c>
      <c r="K323" s="220" t="s">
        <v>65</v>
      </c>
      <c r="L323" s="220" t="s">
        <v>0</v>
      </c>
      <c r="M323" s="220" t="s">
        <v>192</v>
      </c>
      <c r="N323" s="47" t="s">
        <v>67</v>
      </c>
      <c r="O323" s="47" t="s">
        <v>0</v>
      </c>
      <c r="P323" s="47" t="s">
        <v>378</v>
      </c>
      <c r="Q323" s="47"/>
      <c r="R323" s="47"/>
      <c r="S323" s="47"/>
      <c r="T323" s="47"/>
      <c r="U323" s="103"/>
      <c r="V323" s="72"/>
      <c r="W323" s="73"/>
      <c r="X323" s="74"/>
      <c r="Y323" s="297"/>
      <c r="Z323" s="300"/>
      <c r="BI323" s="56"/>
      <c r="BJ323" s="56"/>
      <c r="BK323" s="56"/>
      <c r="BL323" s="56"/>
      <c r="BM323" s="56"/>
      <c r="BN323" s="56"/>
      <c r="BO323" s="56"/>
      <c r="BP323" s="56"/>
      <c r="BQ323" s="56"/>
      <c r="BR323" s="56"/>
      <c r="BS323" s="56"/>
      <c r="BT323" s="56"/>
      <c r="BU323" s="56"/>
      <c r="BV323" s="56"/>
      <c r="BW323" s="56"/>
    </row>
    <row r="324" spans="3:75" ht="21" customHeight="1">
      <c r="C324" s="265"/>
      <c r="D324" s="425"/>
      <c r="E324" s="436"/>
      <c r="F324" s="287" t="s">
        <v>2422</v>
      </c>
      <c r="G324" s="249"/>
      <c r="H324" s="220" t="s">
        <v>61</v>
      </c>
      <c r="I324" s="220" t="s">
        <v>64</v>
      </c>
      <c r="J324" s="220" t="s">
        <v>0</v>
      </c>
      <c r="K324" s="220" t="s">
        <v>65</v>
      </c>
      <c r="L324" s="220" t="s">
        <v>0</v>
      </c>
      <c r="M324" s="220" t="s">
        <v>193</v>
      </c>
      <c r="N324" s="47" t="s">
        <v>67</v>
      </c>
      <c r="O324" s="47" t="s">
        <v>0</v>
      </c>
      <c r="P324" s="47" t="s">
        <v>378</v>
      </c>
      <c r="Q324" s="47"/>
      <c r="R324" s="47"/>
      <c r="S324" s="47"/>
      <c r="T324" s="47"/>
      <c r="U324" s="103"/>
      <c r="V324" s="72"/>
      <c r="W324" s="73"/>
      <c r="X324" s="74"/>
      <c r="Y324" s="297"/>
      <c r="Z324" s="300"/>
      <c r="BI324" s="56"/>
      <c r="BJ324" s="56"/>
      <c r="BK324" s="56"/>
      <c r="BL324" s="56"/>
      <c r="BM324" s="56"/>
      <c r="BN324" s="56"/>
      <c r="BO324" s="56"/>
      <c r="BP324" s="56"/>
      <c r="BQ324" s="56"/>
      <c r="BR324" s="56"/>
      <c r="BS324" s="56"/>
      <c r="BT324" s="56"/>
      <c r="BU324" s="56"/>
      <c r="BV324" s="56"/>
      <c r="BW324" s="56"/>
    </row>
    <row r="325" spans="3:75" ht="21" customHeight="1">
      <c r="C325" s="265"/>
      <c r="D325" s="425"/>
      <c r="E325" s="436"/>
      <c r="F325" s="287" t="s">
        <v>2423</v>
      </c>
      <c r="G325" s="249"/>
      <c r="H325" s="220" t="s">
        <v>61</v>
      </c>
      <c r="I325" s="220" t="s">
        <v>64</v>
      </c>
      <c r="J325" s="220" t="s">
        <v>0</v>
      </c>
      <c r="K325" s="220" t="s">
        <v>65</v>
      </c>
      <c r="L325" s="220" t="s">
        <v>0</v>
      </c>
      <c r="M325" s="220" t="s">
        <v>194</v>
      </c>
      <c r="N325" s="47" t="s">
        <v>67</v>
      </c>
      <c r="O325" s="47" t="s">
        <v>0</v>
      </c>
      <c r="P325" s="47" t="s">
        <v>378</v>
      </c>
      <c r="Q325" s="47"/>
      <c r="R325" s="47"/>
      <c r="S325" s="47"/>
      <c r="T325" s="47"/>
      <c r="U325" s="103"/>
      <c r="V325" s="72"/>
      <c r="W325" s="73"/>
      <c r="X325" s="74"/>
      <c r="Y325" s="297"/>
      <c r="Z325" s="300"/>
      <c r="BI325" s="56"/>
      <c r="BJ325" s="56"/>
      <c r="BK325" s="56"/>
      <c r="BL325" s="56"/>
      <c r="BM325" s="56"/>
      <c r="BN325" s="56"/>
      <c r="BO325" s="56"/>
      <c r="BP325" s="56"/>
      <c r="BQ325" s="56"/>
      <c r="BR325" s="56"/>
      <c r="BS325" s="56"/>
      <c r="BT325" s="56"/>
      <c r="BU325" s="56"/>
      <c r="BV325" s="56"/>
      <c r="BW325" s="56"/>
    </row>
    <row r="326" spans="3:75" ht="21" customHeight="1">
      <c r="C326" s="265"/>
      <c r="D326" s="425"/>
      <c r="E326" s="436"/>
      <c r="F326" s="287" t="s">
        <v>2424</v>
      </c>
      <c r="G326" s="249"/>
      <c r="H326" s="220" t="s">
        <v>61</v>
      </c>
      <c r="I326" s="220" t="s">
        <v>64</v>
      </c>
      <c r="J326" s="220" t="s">
        <v>0</v>
      </c>
      <c r="K326" s="220" t="s">
        <v>65</v>
      </c>
      <c r="L326" s="220" t="s">
        <v>0</v>
      </c>
      <c r="M326" s="220" t="s">
        <v>195</v>
      </c>
      <c r="N326" s="47" t="s">
        <v>67</v>
      </c>
      <c r="O326" s="47" t="s">
        <v>0</v>
      </c>
      <c r="P326" s="47" t="s">
        <v>378</v>
      </c>
      <c r="Q326" s="47"/>
      <c r="R326" s="47"/>
      <c r="S326" s="47"/>
      <c r="T326" s="47"/>
      <c r="U326" s="103"/>
      <c r="V326" s="72"/>
      <c r="W326" s="73"/>
      <c r="X326" s="74"/>
      <c r="Y326" s="297"/>
      <c r="Z326" s="300"/>
      <c r="BI326" s="56"/>
      <c r="BJ326" s="56"/>
      <c r="BK326" s="56"/>
      <c r="BL326" s="56"/>
      <c r="BM326" s="56"/>
      <c r="BN326" s="56"/>
      <c r="BO326" s="56"/>
      <c r="BP326" s="56"/>
      <c r="BQ326" s="56"/>
      <c r="BR326" s="56"/>
      <c r="BS326" s="56"/>
      <c r="BT326" s="56"/>
      <c r="BU326" s="56"/>
      <c r="BV326" s="56"/>
      <c r="BW326" s="56"/>
    </row>
    <row r="327" spans="3:75" ht="21" customHeight="1">
      <c r="C327" s="265"/>
      <c r="D327" s="425"/>
      <c r="E327" s="436"/>
      <c r="F327" s="287" t="s">
        <v>2425</v>
      </c>
      <c r="G327" s="249"/>
      <c r="H327" s="220" t="s">
        <v>61</v>
      </c>
      <c r="I327" s="220" t="s">
        <v>64</v>
      </c>
      <c r="J327" s="220" t="s">
        <v>0</v>
      </c>
      <c r="K327" s="220" t="s">
        <v>65</v>
      </c>
      <c r="L327" s="220" t="s">
        <v>0</v>
      </c>
      <c r="M327" s="220" t="s">
        <v>196</v>
      </c>
      <c r="N327" s="47" t="s">
        <v>67</v>
      </c>
      <c r="O327" s="47" t="s">
        <v>0</v>
      </c>
      <c r="P327" s="47" t="s">
        <v>378</v>
      </c>
      <c r="Q327" s="47"/>
      <c r="R327" s="47"/>
      <c r="S327" s="47"/>
      <c r="T327" s="47"/>
      <c r="U327" s="103"/>
      <c r="V327" s="72"/>
      <c r="W327" s="73"/>
      <c r="X327" s="74"/>
      <c r="Y327" s="297"/>
      <c r="Z327" s="300"/>
      <c r="BI327" s="56"/>
      <c r="BJ327" s="56"/>
      <c r="BK327" s="56"/>
      <c r="BL327" s="56"/>
      <c r="BM327" s="56"/>
      <c r="BN327" s="56"/>
      <c r="BO327" s="56"/>
      <c r="BP327" s="56"/>
      <c r="BQ327" s="56"/>
      <c r="BR327" s="56"/>
      <c r="BS327" s="56"/>
      <c r="BT327" s="56"/>
      <c r="BU327" s="56"/>
      <c r="BV327" s="56"/>
      <c r="BW327" s="56"/>
    </row>
    <row r="328" spans="3:75" ht="21" customHeight="1">
      <c r="C328" s="265"/>
      <c r="D328" s="425"/>
      <c r="E328" s="436"/>
      <c r="F328" s="287" t="s">
        <v>2426</v>
      </c>
      <c r="G328" s="249"/>
      <c r="H328" s="220" t="s">
        <v>61</v>
      </c>
      <c r="I328" s="220" t="s">
        <v>64</v>
      </c>
      <c r="J328" s="220" t="s">
        <v>0</v>
      </c>
      <c r="K328" s="220" t="s">
        <v>65</v>
      </c>
      <c r="L328" s="220" t="s">
        <v>0</v>
      </c>
      <c r="M328" s="220" t="s">
        <v>197</v>
      </c>
      <c r="N328" s="47" t="s">
        <v>67</v>
      </c>
      <c r="O328" s="47" t="s">
        <v>0</v>
      </c>
      <c r="P328" s="47" t="s">
        <v>378</v>
      </c>
      <c r="Q328" s="47"/>
      <c r="R328" s="47"/>
      <c r="S328" s="47"/>
      <c r="T328" s="47"/>
      <c r="U328" s="103"/>
      <c r="V328" s="72"/>
      <c r="W328" s="73"/>
      <c r="X328" s="74"/>
      <c r="Y328" s="297"/>
      <c r="Z328" s="300"/>
      <c r="BI328" s="56"/>
      <c r="BJ328" s="56"/>
      <c r="BK328" s="56"/>
      <c r="BL328" s="56"/>
      <c r="BM328" s="56"/>
      <c r="BN328" s="56"/>
      <c r="BO328" s="56"/>
      <c r="BP328" s="56"/>
      <c r="BQ328" s="56"/>
      <c r="BR328" s="56"/>
      <c r="BS328" s="56"/>
      <c r="BT328" s="56"/>
      <c r="BU328" s="56"/>
      <c r="BV328" s="56"/>
      <c r="BW328" s="56"/>
    </row>
    <row r="329" spans="3:75" ht="21" customHeight="1">
      <c r="C329" s="265"/>
      <c r="D329" s="425"/>
      <c r="E329" s="436"/>
      <c r="F329" s="287" t="s">
        <v>2427</v>
      </c>
      <c r="G329" s="249"/>
      <c r="H329" s="220" t="s">
        <v>61</v>
      </c>
      <c r="I329" s="220" t="s">
        <v>64</v>
      </c>
      <c r="J329" s="220" t="s">
        <v>0</v>
      </c>
      <c r="K329" s="220" t="s">
        <v>65</v>
      </c>
      <c r="L329" s="220" t="s">
        <v>0</v>
      </c>
      <c r="M329" s="220" t="s">
        <v>198</v>
      </c>
      <c r="N329" s="47" t="s">
        <v>67</v>
      </c>
      <c r="O329" s="47" t="s">
        <v>0</v>
      </c>
      <c r="P329" s="47" t="s">
        <v>378</v>
      </c>
      <c r="Q329" s="47"/>
      <c r="R329" s="47"/>
      <c r="S329" s="47"/>
      <c r="T329" s="47"/>
      <c r="U329" s="103"/>
      <c r="V329" s="72"/>
      <c r="W329" s="73"/>
      <c r="X329" s="74"/>
      <c r="Y329" s="297"/>
      <c r="Z329" s="300"/>
      <c r="BI329" s="56"/>
      <c r="BJ329" s="56"/>
      <c r="BK329" s="56"/>
      <c r="BL329" s="56"/>
      <c r="BM329" s="56"/>
      <c r="BN329" s="56"/>
      <c r="BO329" s="56"/>
      <c r="BP329" s="56"/>
      <c r="BQ329" s="56"/>
      <c r="BR329" s="56"/>
      <c r="BS329" s="56"/>
      <c r="BT329" s="56"/>
      <c r="BU329" s="56"/>
      <c r="BV329" s="56"/>
      <c r="BW329" s="56"/>
    </row>
    <row r="330" spans="3:75" ht="21" customHeight="1">
      <c r="C330" s="265"/>
      <c r="D330" s="425"/>
      <c r="E330" s="436"/>
      <c r="F330" s="287" t="s">
        <v>2428</v>
      </c>
      <c r="G330" s="249"/>
      <c r="H330" s="220" t="s">
        <v>61</v>
      </c>
      <c r="I330" s="220" t="s">
        <v>64</v>
      </c>
      <c r="J330" s="220" t="s">
        <v>0</v>
      </c>
      <c r="K330" s="220" t="s">
        <v>65</v>
      </c>
      <c r="L330" s="220" t="s">
        <v>0</v>
      </c>
      <c r="M330" s="220" t="s">
        <v>199</v>
      </c>
      <c r="N330" s="47" t="s">
        <v>67</v>
      </c>
      <c r="O330" s="47" t="s">
        <v>0</v>
      </c>
      <c r="P330" s="47" t="s">
        <v>378</v>
      </c>
      <c r="Q330" s="47"/>
      <c r="R330" s="47"/>
      <c r="S330" s="47"/>
      <c r="T330" s="47"/>
      <c r="U330" s="103"/>
      <c r="V330" s="72"/>
      <c r="W330" s="73"/>
      <c r="X330" s="74"/>
      <c r="Y330" s="297"/>
      <c r="Z330" s="300"/>
      <c r="BI330" s="56"/>
      <c r="BJ330" s="56"/>
      <c r="BK330" s="56"/>
      <c r="BL330" s="56"/>
      <c r="BM330" s="56"/>
      <c r="BN330" s="56"/>
      <c r="BO330" s="56"/>
      <c r="BP330" s="56"/>
      <c r="BQ330" s="56"/>
      <c r="BR330" s="56"/>
      <c r="BS330" s="56"/>
      <c r="BT330" s="56"/>
      <c r="BU330" s="56"/>
      <c r="BV330" s="56"/>
      <c r="BW330" s="56"/>
    </row>
    <row r="331" spans="3:75" ht="21" customHeight="1">
      <c r="C331" s="265"/>
      <c r="D331" s="425"/>
      <c r="E331" s="436"/>
      <c r="F331" s="287" t="s">
        <v>2429</v>
      </c>
      <c r="G331" s="249"/>
      <c r="H331" s="220" t="s">
        <v>61</v>
      </c>
      <c r="I331" s="220" t="s">
        <v>64</v>
      </c>
      <c r="J331" s="220" t="s">
        <v>0</v>
      </c>
      <c r="K331" s="220" t="s">
        <v>65</v>
      </c>
      <c r="L331" s="220" t="s">
        <v>0</v>
      </c>
      <c r="M331" s="220" t="s">
        <v>200</v>
      </c>
      <c r="N331" s="47" t="s">
        <v>67</v>
      </c>
      <c r="O331" s="47" t="s">
        <v>0</v>
      </c>
      <c r="P331" s="47" t="s">
        <v>378</v>
      </c>
      <c r="Q331" s="47"/>
      <c r="R331" s="47"/>
      <c r="S331" s="47"/>
      <c r="T331" s="47"/>
      <c r="U331" s="103"/>
      <c r="V331" s="72"/>
      <c r="W331" s="73"/>
      <c r="X331" s="74"/>
      <c r="Y331" s="297"/>
      <c r="Z331" s="300"/>
      <c r="BI331" s="56"/>
      <c r="BJ331" s="56"/>
      <c r="BK331" s="56"/>
      <c r="BL331" s="56"/>
      <c r="BM331" s="56"/>
      <c r="BN331" s="56"/>
      <c r="BO331" s="56"/>
      <c r="BP331" s="56"/>
      <c r="BQ331" s="56"/>
      <c r="BR331" s="56"/>
      <c r="BS331" s="56"/>
      <c r="BT331" s="56"/>
      <c r="BU331" s="56"/>
      <c r="BV331" s="56"/>
      <c r="BW331" s="56"/>
    </row>
    <row r="332" spans="3:75" ht="21" customHeight="1">
      <c r="C332" s="265"/>
      <c r="D332" s="425"/>
      <c r="E332" s="436"/>
      <c r="F332" s="287" t="s">
        <v>2430</v>
      </c>
      <c r="G332" s="249"/>
      <c r="H332" s="220" t="s">
        <v>61</v>
      </c>
      <c r="I332" s="220" t="s">
        <v>64</v>
      </c>
      <c r="J332" s="220" t="s">
        <v>0</v>
      </c>
      <c r="K332" s="220" t="s">
        <v>65</v>
      </c>
      <c r="L332" s="220" t="s">
        <v>0</v>
      </c>
      <c r="M332" s="220" t="s">
        <v>201</v>
      </c>
      <c r="N332" s="47" t="s">
        <v>67</v>
      </c>
      <c r="O332" s="47" t="s">
        <v>0</v>
      </c>
      <c r="P332" s="47" t="s">
        <v>378</v>
      </c>
      <c r="Q332" s="47"/>
      <c r="R332" s="47"/>
      <c r="S332" s="47"/>
      <c r="T332" s="47"/>
      <c r="U332" s="103"/>
      <c r="V332" s="72"/>
      <c r="W332" s="73"/>
      <c r="X332" s="74"/>
      <c r="Y332" s="297"/>
      <c r="Z332" s="300"/>
      <c r="BI332" s="56"/>
      <c r="BJ332" s="56"/>
      <c r="BK332" s="56"/>
      <c r="BL332" s="56"/>
      <c r="BM332" s="56"/>
      <c r="BN332" s="56"/>
      <c r="BO332" s="56"/>
      <c r="BP332" s="56"/>
      <c r="BQ332" s="56"/>
      <c r="BR332" s="56"/>
      <c r="BS332" s="56"/>
      <c r="BT332" s="56"/>
      <c r="BU332" s="56"/>
      <c r="BV332" s="56"/>
      <c r="BW332" s="56"/>
    </row>
    <row r="333" spans="3:75" ht="21" customHeight="1">
      <c r="C333" s="265"/>
      <c r="D333" s="425"/>
      <c r="E333" s="436"/>
      <c r="F333" s="287" t="s">
        <v>2431</v>
      </c>
      <c r="G333" s="249"/>
      <c r="H333" s="220" t="s">
        <v>61</v>
      </c>
      <c r="I333" s="220" t="s">
        <v>64</v>
      </c>
      <c r="J333" s="220" t="s">
        <v>0</v>
      </c>
      <c r="K333" s="220" t="s">
        <v>65</v>
      </c>
      <c r="L333" s="220" t="s">
        <v>0</v>
      </c>
      <c r="M333" s="220" t="s">
        <v>202</v>
      </c>
      <c r="N333" s="47" t="s">
        <v>67</v>
      </c>
      <c r="O333" s="47" t="s">
        <v>0</v>
      </c>
      <c r="P333" s="47" t="s">
        <v>378</v>
      </c>
      <c r="Q333" s="47"/>
      <c r="R333" s="47"/>
      <c r="S333" s="47"/>
      <c r="T333" s="47"/>
      <c r="U333" s="103"/>
      <c r="V333" s="72"/>
      <c r="W333" s="73"/>
      <c r="X333" s="74"/>
      <c r="Y333" s="297"/>
      <c r="Z333" s="300"/>
      <c r="BI333" s="56"/>
      <c r="BJ333" s="56"/>
      <c r="BK333" s="56"/>
      <c r="BL333" s="56"/>
      <c r="BM333" s="56"/>
      <c r="BN333" s="56"/>
      <c r="BO333" s="56"/>
      <c r="BP333" s="56"/>
      <c r="BQ333" s="56"/>
      <c r="BR333" s="56"/>
      <c r="BS333" s="56"/>
      <c r="BT333" s="56"/>
      <c r="BU333" s="56"/>
      <c r="BV333" s="56"/>
      <c r="BW333" s="56"/>
    </row>
    <row r="334" spans="3:75" ht="21" customHeight="1">
      <c r="C334" s="265"/>
      <c r="D334" s="425"/>
      <c r="E334" s="436"/>
      <c r="F334" s="287" t="s">
        <v>2432</v>
      </c>
      <c r="G334" s="249"/>
      <c r="H334" s="220" t="s">
        <v>61</v>
      </c>
      <c r="I334" s="220" t="s">
        <v>64</v>
      </c>
      <c r="J334" s="220" t="s">
        <v>0</v>
      </c>
      <c r="K334" s="220" t="s">
        <v>65</v>
      </c>
      <c r="L334" s="220" t="s">
        <v>0</v>
      </c>
      <c r="M334" s="220" t="s">
        <v>203</v>
      </c>
      <c r="N334" s="47" t="s">
        <v>67</v>
      </c>
      <c r="O334" s="47" t="s">
        <v>0</v>
      </c>
      <c r="P334" s="47" t="s">
        <v>378</v>
      </c>
      <c r="Q334" s="47"/>
      <c r="R334" s="47"/>
      <c r="S334" s="47"/>
      <c r="T334" s="47"/>
      <c r="U334" s="103"/>
      <c r="V334" s="72"/>
      <c r="W334" s="73"/>
      <c r="X334" s="74"/>
      <c r="Y334" s="297"/>
      <c r="Z334" s="300"/>
      <c r="BI334" s="56"/>
      <c r="BJ334" s="56"/>
      <c r="BK334" s="56"/>
      <c r="BL334" s="56"/>
      <c r="BM334" s="56"/>
      <c r="BN334" s="56"/>
      <c r="BO334" s="56"/>
      <c r="BP334" s="56"/>
      <c r="BQ334" s="56"/>
      <c r="BR334" s="56"/>
      <c r="BS334" s="56"/>
      <c r="BT334" s="56"/>
      <c r="BU334" s="56"/>
      <c r="BV334" s="56"/>
      <c r="BW334" s="56"/>
    </row>
    <row r="335" spans="3:75" ht="21" customHeight="1">
      <c r="C335" s="265"/>
      <c r="D335" s="425"/>
      <c r="E335" s="436"/>
      <c r="F335" s="287" t="s">
        <v>2433</v>
      </c>
      <c r="G335" s="249"/>
      <c r="H335" s="220" t="s">
        <v>61</v>
      </c>
      <c r="I335" s="220" t="s">
        <v>64</v>
      </c>
      <c r="J335" s="220" t="s">
        <v>0</v>
      </c>
      <c r="K335" s="220" t="s">
        <v>65</v>
      </c>
      <c r="L335" s="220" t="s">
        <v>0</v>
      </c>
      <c r="M335" s="220" t="s">
        <v>204</v>
      </c>
      <c r="N335" s="47" t="s">
        <v>67</v>
      </c>
      <c r="O335" s="47" t="s">
        <v>0</v>
      </c>
      <c r="P335" s="47" t="s">
        <v>378</v>
      </c>
      <c r="Q335" s="47"/>
      <c r="R335" s="47"/>
      <c r="S335" s="47"/>
      <c r="T335" s="47"/>
      <c r="U335" s="103"/>
      <c r="V335" s="72"/>
      <c r="W335" s="73"/>
      <c r="X335" s="74"/>
      <c r="Y335" s="297"/>
      <c r="Z335" s="300"/>
      <c r="BI335" s="56"/>
      <c r="BJ335" s="56"/>
      <c r="BK335" s="56"/>
      <c r="BL335" s="56"/>
      <c r="BM335" s="56"/>
      <c r="BN335" s="56"/>
      <c r="BO335" s="56"/>
      <c r="BP335" s="56"/>
      <c r="BQ335" s="56"/>
      <c r="BR335" s="56"/>
      <c r="BS335" s="56"/>
      <c r="BT335" s="56"/>
      <c r="BU335" s="56"/>
      <c r="BV335" s="56"/>
      <c r="BW335" s="56"/>
    </row>
    <row r="336" spans="3:75" ht="21" customHeight="1">
      <c r="C336" s="265"/>
      <c r="D336" s="425"/>
      <c r="E336" s="436"/>
      <c r="F336" s="287" t="s">
        <v>2434</v>
      </c>
      <c r="G336" s="249"/>
      <c r="H336" s="220" t="s">
        <v>61</v>
      </c>
      <c r="I336" s="220" t="s">
        <v>64</v>
      </c>
      <c r="J336" s="220" t="s">
        <v>0</v>
      </c>
      <c r="K336" s="220" t="s">
        <v>65</v>
      </c>
      <c r="L336" s="220" t="s">
        <v>0</v>
      </c>
      <c r="M336" s="220" t="s">
        <v>205</v>
      </c>
      <c r="N336" s="47" t="s">
        <v>67</v>
      </c>
      <c r="O336" s="47" t="s">
        <v>0</v>
      </c>
      <c r="P336" s="47" t="s">
        <v>378</v>
      </c>
      <c r="Q336" s="47"/>
      <c r="R336" s="47"/>
      <c r="S336" s="47"/>
      <c r="T336" s="47"/>
      <c r="U336" s="103"/>
      <c r="V336" s="72"/>
      <c r="W336" s="73"/>
      <c r="X336" s="74"/>
      <c r="Y336" s="297"/>
      <c r="Z336" s="297"/>
      <c r="AA336" s="298"/>
      <c r="AB336" s="298"/>
      <c r="AC336" s="298"/>
      <c r="AD336" s="298"/>
      <c r="AE336" s="298"/>
      <c r="AF336" s="298"/>
      <c r="AG336" s="298"/>
      <c r="AH336" s="298"/>
      <c r="AI336" s="298"/>
      <c r="AJ336" s="298"/>
      <c r="AK336" s="298"/>
      <c r="AL336" s="298"/>
      <c r="AM336" s="298"/>
      <c r="AN336" s="298"/>
      <c r="AO336" s="298"/>
      <c r="AP336" s="298"/>
      <c r="AQ336" s="298"/>
      <c r="AR336" s="298"/>
      <c r="AS336" s="298"/>
      <c r="BI336" s="56"/>
      <c r="BJ336" s="56"/>
      <c r="BK336" s="56"/>
      <c r="BL336" s="56"/>
      <c r="BM336" s="56"/>
      <c r="BN336" s="56"/>
      <c r="BO336" s="56"/>
      <c r="BP336" s="56"/>
      <c r="BQ336" s="56"/>
      <c r="BR336" s="56"/>
      <c r="BS336" s="56"/>
      <c r="BT336" s="56"/>
      <c r="BU336" s="56"/>
      <c r="BV336" s="56"/>
      <c r="BW336" s="56"/>
    </row>
    <row r="337" spans="3:75" ht="21" customHeight="1">
      <c r="C337" s="265"/>
      <c r="D337" s="425"/>
      <c r="E337" s="436"/>
      <c r="F337" s="287" t="s">
        <v>2435</v>
      </c>
      <c r="G337" s="249"/>
      <c r="H337" s="220" t="s">
        <v>61</v>
      </c>
      <c r="I337" s="220" t="s">
        <v>64</v>
      </c>
      <c r="J337" s="220" t="s">
        <v>0</v>
      </c>
      <c r="K337" s="220" t="s">
        <v>65</v>
      </c>
      <c r="L337" s="220" t="s">
        <v>0</v>
      </c>
      <c r="M337" s="220" t="s">
        <v>206</v>
      </c>
      <c r="N337" s="47" t="s">
        <v>67</v>
      </c>
      <c r="O337" s="47" t="s">
        <v>0</v>
      </c>
      <c r="P337" s="47" t="s">
        <v>378</v>
      </c>
      <c r="Q337" s="47"/>
      <c r="R337" s="47"/>
      <c r="S337" s="47"/>
      <c r="T337" s="47"/>
      <c r="U337" s="103"/>
      <c r="V337" s="72"/>
      <c r="W337" s="73"/>
      <c r="X337" s="74"/>
      <c r="Y337" s="297"/>
      <c r="Z337" s="297"/>
      <c r="AA337" s="298"/>
      <c r="AB337" s="298"/>
      <c r="AC337" s="298"/>
      <c r="AD337" s="298"/>
      <c r="AE337" s="298"/>
      <c r="AF337" s="298"/>
      <c r="AG337" s="298"/>
      <c r="AH337" s="298"/>
      <c r="AI337" s="298"/>
      <c r="AJ337" s="298"/>
      <c r="AK337" s="298"/>
      <c r="AL337" s="298"/>
      <c r="AM337" s="298"/>
      <c r="AN337" s="298"/>
      <c r="AO337" s="298"/>
      <c r="AP337" s="298"/>
      <c r="AQ337" s="298"/>
      <c r="AR337" s="298"/>
      <c r="AS337" s="298"/>
      <c r="BI337" s="56"/>
      <c r="BJ337" s="56"/>
      <c r="BK337" s="56"/>
      <c r="BL337" s="56"/>
      <c r="BM337" s="56"/>
      <c r="BN337" s="56"/>
      <c r="BO337" s="56"/>
      <c r="BP337" s="56"/>
      <c r="BQ337" s="56"/>
      <c r="BR337" s="56"/>
      <c r="BS337" s="56"/>
      <c r="BT337" s="56"/>
      <c r="BU337" s="56"/>
      <c r="BV337" s="56"/>
      <c r="BW337" s="56"/>
    </row>
    <row r="338" spans="3:75" ht="21" customHeight="1">
      <c r="C338" s="265"/>
      <c r="D338" s="425"/>
      <c r="E338" s="436"/>
      <c r="F338" s="287" t="s">
        <v>2436</v>
      </c>
      <c r="G338" s="249"/>
      <c r="H338" s="220" t="s">
        <v>61</v>
      </c>
      <c r="I338" s="220" t="s">
        <v>64</v>
      </c>
      <c r="J338" s="220" t="s">
        <v>0</v>
      </c>
      <c r="K338" s="220" t="s">
        <v>65</v>
      </c>
      <c r="L338" s="220" t="s">
        <v>0</v>
      </c>
      <c r="M338" s="220" t="s">
        <v>207</v>
      </c>
      <c r="N338" s="47" t="s">
        <v>67</v>
      </c>
      <c r="O338" s="47" t="s">
        <v>0</v>
      </c>
      <c r="P338" s="47" t="s">
        <v>378</v>
      </c>
      <c r="Q338" s="47"/>
      <c r="R338" s="47"/>
      <c r="S338" s="47"/>
      <c r="T338" s="47"/>
      <c r="U338" s="103"/>
      <c r="V338" s="72"/>
      <c r="W338" s="73"/>
      <c r="X338" s="74"/>
      <c r="Y338" s="297"/>
      <c r="Z338" s="297"/>
      <c r="AA338" s="298"/>
      <c r="AB338" s="298"/>
      <c r="AC338" s="298"/>
      <c r="AD338" s="298"/>
      <c r="AE338" s="298"/>
      <c r="AF338" s="298"/>
      <c r="AG338" s="298"/>
      <c r="AH338" s="298"/>
      <c r="AI338" s="298"/>
      <c r="AJ338" s="298"/>
      <c r="AK338" s="298"/>
      <c r="AL338" s="298"/>
      <c r="AM338" s="298"/>
      <c r="AN338" s="298"/>
      <c r="AO338" s="298"/>
      <c r="AP338" s="298"/>
      <c r="AQ338" s="298"/>
      <c r="AR338" s="298"/>
      <c r="AS338" s="298"/>
      <c r="BI338" s="56"/>
      <c r="BJ338" s="56"/>
      <c r="BK338" s="56"/>
      <c r="BL338" s="56"/>
      <c r="BM338" s="56"/>
      <c r="BN338" s="56"/>
      <c r="BO338" s="56"/>
      <c r="BP338" s="56"/>
      <c r="BQ338" s="56"/>
      <c r="BR338" s="56"/>
      <c r="BS338" s="56"/>
      <c r="BT338" s="56"/>
      <c r="BU338" s="56"/>
      <c r="BV338" s="56"/>
      <c r="BW338" s="56"/>
    </row>
    <row r="339" spans="3:75" ht="21" customHeight="1">
      <c r="C339" s="265"/>
      <c r="D339" s="425"/>
      <c r="E339" s="436"/>
      <c r="F339" s="287" t="s">
        <v>2437</v>
      </c>
      <c r="G339" s="249"/>
      <c r="H339" s="220" t="s">
        <v>61</v>
      </c>
      <c r="I339" s="220" t="s">
        <v>64</v>
      </c>
      <c r="J339" s="220" t="s">
        <v>0</v>
      </c>
      <c r="K339" s="220" t="s">
        <v>65</v>
      </c>
      <c r="L339" s="220" t="s">
        <v>0</v>
      </c>
      <c r="M339" s="220" t="s">
        <v>208</v>
      </c>
      <c r="N339" s="47" t="s">
        <v>67</v>
      </c>
      <c r="O339" s="47" t="s">
        <v>0</v>
      </c>
      <c r="P339" s="47" t="s">
        <v>378</v>
      </c>
      <c r="Q339" s="47"/>
      <c r="R339" s="47"/>
      <c r="S339" s="47"/>
      <c r="T339" s="47"/>
      <c r="U339" s="103"/>
      <c r="V339" s="72"/>
      <c r="W339" s="73"/>
      <c r="X339" s="74"/>
      <c r="Y339" s="297"/>
      <c r="Z339" s="297"/>
      <c r="AA339" s="298"/>
      <c r="AB339" s="298"/>
      <c r="AC339" s="298"/>
      <c r="AD339" s="298"/>
      <c r="AE339" s="298"/>
      <c r="AF339" s="298"/>
      <c r="AG339" s="298"/>
      <c r="AH339" s="298"/>
      <c r="AI339" s="298"/>
      <c r="AJ339" s="298"/>
      <c r="AK339" s="298"/>
      <c r="AL339" s="298"/>
      <c r="AM339" s="298"/>
      <c r="AN339" s="298"/>
      <c r="AO339" s="298"/>
      <c r="AP339" s="298"/>
      <c r="AQ339" s="298"/>
      <c r="AR339" s="298"/>
      <c r="AS339" s="298"/>
      <c r="BI339" s="56"/>
      <c r="BJ339" s="56"/>
      <c r="BK339" s="56"/>
      <c r="BL339" s="56"/>
      <c r="BM339" s="56"/>
      <c r="BN339" s="56"/>
      <c r="BO339" s="56"/>
      <c r="BP339" s="56"/>
      <c r="BQ339" s="56"/>
      <c r="BR339" s="56"/>
      <c r="BS339" s="56"/>
      <c r="BT339" s="56"/>
      <c r="BU339" s="56"/>
      <c r="BV339" s="56"/>
      <c r="BW339" s="56"/>
    </row>
    <row r="340" spans="3:75" ht="21" customHeight="1">
      <c r="C340" s="265"/>
      <c r="D340" s="425"/>
      <c r="E340" s="436"/>
      <c r="F340" s="287" t="s">
        <v>2438</v>
      </c>
      <c r="G340" s="249"/>
      <c r="H340" s="220" t="s">
        <v>61</v>
      </c>
      <c r="I340" s="220" t="s">
        <v>64</v>
      </c>
      <c r="J340" s="220" t="s">
        <v>0</v>
      </c>
      <c r="K340" s="220" t="s">
        <v>65</v>
      </c>
      <c r="L340" s="220" t="s">
        <v>0</v>
      </c>
      <c r="M340" s="220" t="s">
        <v>209</v>
      </c>
      <c r="N340" s="47" t="s">
        <v>67</v>
      </c>
      <c r="O340" s="47" t="s">
        <v>0</v>
      </c>
      <c r="P340" s="47" t="s">
        <v>378</v>
      </c>
      <c r="Q340" s="47"/>
      <c r="R340" s="47"/>
      <c r="S340" s="47"/>
      <c r="T340" s="47"/>
      <c r="U340" s="103"/>
      <c r="V340" s="72"/>
      <c r="W340" s="73"/>
      <c r="X340" s="74"/>
      <c r="Y340" s="297"/>
      <c r="Z340" s="297"/>
      <c r="AA340" s="298"/>
      <c r="AB340" s="298"/>
      <c r="AC340" s="298"/>
      <c r="AD340" s="298"/>
      <c r="AE340" s="298"/>
      <c r="AF340" s="298"/>
      <c r="AG340" s="298"/>
      <c r="AH340" s="298"/>
      <c r="AI340" s="298"/>
      <c r="AJ340" s="298"/>
      <c r="AK340" s="298"/>
      <c r="AL340" s="298"/>
      <c r="AM340" s="298"/>
      <c r="AN340" s="298"/>
      <c r="AO340" s="298"/>
      <c r="AP340" s="298"/>
      <c r="AQ340" s="298"/>
      <c r="AR340" s="298"/>
      <c r="AS340" s="298"/>
      <c r="BI340" s="56"/>
      <c r="BJ340" s="56"/>
      <c r="BK340" s="56"/>
      <c r="BL340" s="56"/>
      <c r="BM340" s="56"/>
      <c r="BN340" s="56"/>
      <c r="BO340" s="56"/>
      <c r="BP340" s="56"/>
      <c r="BQ340" s="56"/>
      <c r="BR340" s="56"/>
      <c r="BS340" s="56"/>
      <c r="BT340" s="56"/>
      <c r="BU340" s="56"/>
      <c r="BV340" s="56"/>
      <c r="BW340" s="56"/>
    </row>
    <row r="341" spans="3:75" ht="21" customHeight="1">
      <c r="C341" s="265"/>
      <c r="D341" s="425"/>
      <c r="E341" s="436"/>
      <c r="F341" s="287" t="s">
        <v>2439</v>
      </c>
      <c r="G341" s="249"/>
      <c r="H341" s="220" t="s">
        <v>61</v>
      </c>
      <c r="I341" s="220" t="s">
        <v>64</v>
      </c>
      <c r="J341" s="220" t="s">
        <v>0</v>
      </c>
      <c r="K341" s="220" t="s">
        <v>65</v>
      </c>
      <c r="L341" s="220" t="s">
        <v>0</v>
      </c>
      <c r="M341" s="220" t="s">
        <v>210</v>
      </c>
      <c r="N341" s="47" t="s">
        <v>67</v>
      </c>
      <c r="O341" s="47" t="s">
        <v>0</v>
      </c>
      <c r="P341" s="47" t="s">
        <v>378</v>
      </c>
      <c r="Q341" s="47"/>
      <c r="R341" s="47"/>
      <c r="S341" s="47"/>
      <c r="T341" s="47"/>
      <c r="U341" s="103"/>
      <c r="V341" s="72"/>
      <c r="W341" s="73"/>
      <c r="X341" s="74"/>
      <c r="Y341" s="297"/>
      <c r="Z341" s="297"/>
      <c r="AA341" s="298"/>
      <c r="AB341" s="298"/>
      <c r="AC341" s="298"/>
      <c r="AD341" s="298"/>
      <c r="AE341" s="298"/>
      <c r="AF341" s="298"/>
      <c r="AG341" s="298"/>
      <c r="AH341" s="298"/>
      <c r="AI341" s="298"/>
      <c r="AJ341" s="298"/>
      <c r="AK341" s="298"/>
      <c r="AL341" s="298"/>
      <c r="AM341" s="298"/>
      <c r="AN341" s="298"/>
      <c r="AO341" s="298"/>
      <c r="AP341" s="298"/>
      <c r="AQ341" s="298"/>
      <c r="AR341" s="298"/>
      <c r="AS341" s="298"/>
      <c r="BI341" s="56"/>
      <c r="BJ341" s="56"/>
      <c r="BK341" s="56"/>
      <c r="BL341" s="56"/>
      <c r="BM341" s="56"/>
      <c r="BN341" s="56"/>
      <c r="BO341" s="56"/>
      <c r="BP341" s="56"/>
      <c r="BQ341" s="56"/>
      <c r="BR341" s="56"/>
      <c r="BS341" s="56"/>
      <c r="BT341" s="56"/>
      <c r="BU341" s="56"/>
      <c r="BV341" s="56"/>
      <c r="BW341" s="56"/>
    </row>
    <row r="342" spans="3:75" ht="21" customHeight="1">
      <c r="C342" s="265"/>
      <c r="D342" s="425"/>
      <c r="E342" s="436"/>
      <c r="F342" s="287" t="s">
        <v>2440</v>
      </c>
      <c r="G342" s="249"/>
      <c r="H342" s="220" t="s">
        <v>61</v>
      </c>
      <c r="I342" s="220" t="s">
        <v>64</v>
      </c>
      <c r="J342" s="220" t="s">
        <v>0</v>
      </c>
      <c r="K342" s="220" t="s">
        <v>65</v>
      </c>
      <c r="L342" s="220" t="s">
        <v>0</v>
      </c>
      <c r="M342" s="220" t="s">
        <v>211</v>
      </c>
      <c r="N342" s="47" t="s">
        <v>67</v>
      </c>
      <c r="O342" s="47" t="s">
        <v>0</v>
      </c>
      <c r="P342" s="47" t="s">
        <v>378</v>
      </c>
      <c r="Q342" s="47"/>
      <c r="R342" s="47"/>
      <c r="S342" s="47"/>
      <c r="T342" s="47"/>
      <c r="U342" s="103"/>
      <c r="V342" s="72"/>
      <c r="W342" s="73"/>
      <c r="X342" s="74"/>
      <c r="Y342" s="297"/>
      <c r="Z342" s="297"/>
      <c r="AA342" s="298"/>
      <c r="AB342" s="298"/>
      <c r="AC342" s="298"/>
      <c r="AD342" s="298"/>
      <c r="AE342" s="298"/>
      <c r="AF342" s="298"/>
      <c r="AG342" s="298"/>
      <c r="AH342" s="298"/>
      <c r="AI342" s="298"/>
      <c r="AJ342" s="298"/>
      <c r="AK342" s="298"/>
      <c r="AL342" s="298"/>
      <c r="AM342" s="298"/>
      <c r="AN342" s="298"/>
      <c r="AO342" s="298"/>
      <c r="AP342" s="298"/>
      <c r="AQ342" s="298"/>
      <c r="AR342" s="298"/>
      <c r="AS342" s="298"/>
      <c r="BI342" s="56"/>
      <c r="BJ342" s="56"/>
      <c r="BK342" s="56"/>
      <c r="BL342" s="56"/>
      <c r="BM342" s="56"/>
      <c r="BN342" s="56"/>
      <c r="BO342" s="56"/>
      <c r="BP342" s="56"/>
      <c r="BQ342" s="56"/>
      <c r="BR342" s="56"/>
      <c r="BS342" s="56"/>
      <c r="BT342" s="56"/>
      <c r="BU342" s="56"/>
      <c r="BV342" s="56"/>
      <c r="BW342" s="56"/>
    </row>
    <row r="343" spans="3:75" ht="21" customHeight="1">
      <c r="C343" s="265"/>
      <c r="D343" s="425"/>
      <c r="E343" s="436"/>
      <c r="F343" s="287" t="s">
        <v>2309</v>
      </c>
      <c r="G343" s="249"/>
      <c r="H343" s="220" t="s">
        <v>61</v>
      </c>
      <c r="I343" s="220" t="s">
        <v>64</v>
      </c>
      <c r="J343" s="220" t="s">
        <v>0</v>
      </c>
      <c r="K343" s="220" t="s">
        <v>65</v>
      </c>
      <c r="L343" s="220" t="s">
        <v>0</v>
      </c>
      <c r="M343" s="220" t="s">
        <v>212</v>
      </c>
      <c r="N343" s="47" t="s">
        <v>67</v>
      </c>
      <c r="O343" s="47" t="s">
        <v>0</v>
      </c>
      <c r="P343" s="47" t="s">
        <v>378</v>
      </c>
      <c r="Q343" s="47"/>
      <c r="R343" s="47"/>
      <c r="S343" s="47"/>
      <c r="T343" s="47"/>
      <c r="U343" s="103"/>
      <c r="V343" s="72"/>
      <c r="W343" s="73"/>
      <c r="X343" s="74"/>
      <c r="Y343" s="297"/>
      <c r="Z343" s="297"/>
      <c r="AA343" s="298"/>
      <c r="AB343" s="298"/>
      <c r="AC343" s="298"/>
      <c r="AD343" s="298"/>
      <c r="AE343" s="298"/>
      <c r="AF343" s="298"/>
      <c r="AG343" s="298"/>
      <c r="AH343" s="298"/>
      <c r="AI343" s="298"/>
      <c r="AJ343" s="298"/>
      <c r="AK343" s="298"/>
      <c r="AL343" s="298"/>
      <c r="AM343" s="298"/>
      <c r="AN343" s="298"/>
      <c r="AO343" s="298"/>
      <c r="AP343" s="298"/>
      <c r="AQ343" s="298"/>
      <c r="AR343" s="298"/>
      <c r="AS343" s="298"/>
      <c r="BI343" s="56"/>
      <c r="BJ343" s="56"/>
      <c r="BK343" s="56"/>
      <c r="BL343" s="56"/>
      <c r="BM343" s="56"/>
      <c r="BN343" s="56"/>
      <c r="BO343" s="56"/>
      <c r="BP343" s="56"/>
      <c r="BQ343" s="56"/>
      <c r="BR343" s="56"/>
      <c r="BS343" s="56"/>
      <c r="BT343" s="56"/>
      <c r="BU343" s="56"/>
      <c r="BV343" s="56"/>
      <c r="BW343" s="56"/>
    </row>
    <row r="344" spans="3:75" ht="21" customHeight="1">
      <c r="C344" s="265"/>
      <c r="D344" s="425"/>
      <c r="E344" s="437"/>
      <c r="F344" s="293" t="s">
        <v>2310</v>
      </c>
      <c r="G344" s="249"/>
      <c r="H344" s="220" t="s">
        <v>61</v>
      </c>
      <c r="I344" s="220" t="s">
        <v>64</v>
      </c>
      <c r="J344" s="220" t="s">
        <v>0</v>
      </c>
      <c r="K344" s="220" t="s">
        <v>65</v>
      </c>
      <c r="L344" s="220" t="s">
        <v>0</v>
      </c>
      <c r="M344" s="220" t="s">
        <v>213</v>
      </c>
      <c r="N344" s="47" t="s">
        <v>67</v>
      </c>
      <c r="O344" s="47" t="s">
        <v>0</v>
      </c>
      <c r="P344" s="47" t="s">
        <v>378</v>
      </c>
      <c r="Q344" s="47"/>
      <c r="R344" s="47"/>
      <c r="S344" s="47"/>
      <c r="T344" s="47"/>
      <c r="U344" s="109"/>
      <c r="V344" s="21" t="str">
        <f>IF(OR(SUMPRODUCT(--(V301:V343=""),--(W301:W343=""))&gt;0,COUNTIF(W301:W343,"M")&gt;0,COUNTIF(W301:W343,"X")=43),"",SUM(V301:V343))</f>
        <v/>
      </c>
      <c r="W344" s="22" t="str">
        <f>IF(AND(COUNTIF(W301:W343,"X")=43,SUM(V301:V343)=0,ISNUMBER(V344)),"",IF(COUNTIF(W301:W343,"M")&gt;0,"M",IF(AND(COUNTIF(W301:W343,W301)=43,OR(W301="X",W301="W",W301="Z")),UPPER(W301),"")))</f>
        <v/>
      </c>
      <c r="X344" s="23"/>
      <c r="Y344" s="297"/>
      <c r="Z344" s="299"/>
      <c r="AA344" s="263"/>
      <c r="AB344" s="263"/>
      <c r="AC344" s="263"/>
      <c r="AD344" s="263"/>
      <c r="AE344" s="263"/>
      <c r="AF344" s="263"/>
      <c r="AG344" s="263"/>
      <c r="AH344" s="263"/>
      <c r="AI344" s="263"/>
      <c r="AJ344" s="263"/>
      <c r="AK344" s="263"/>
      <c r="AL344" s="263"/>
      <c r="AM344" s="263"/>
      <c r="AN344" s="263"/>
      <c r="AO344" s="263"/>
      <c r="AP344" s="263"/>
      <c r="AQ344" s="263"/>
      <c r="AR344" s="263"/>
      <c r="AS344" s="263"/>
      <c r="BI344" s="56"/>
      <c r="BJ344" s="56"/>
      <c r="BK344" s="56"/>
      <c r="BL344" s="56"/>
      <c r="BM344" s="56"/>
      <c r="BN344" s="56"/>
      <c r="BO344" s="56"/>
      <c r="BP344" s="56"/>
      <c r="BQ344" s="56"/>
      <c r="BR344" s="56"/>
      <c r="BS344" s="56"/>
      <c r="BT344" s="56"/>
      <c r="BU344" s="56"/>
      <c r="BV344" s="56"/>
      <c r="BW344" s="56"/>
    </row>
    <row r="345" spans="3:75" ht="21" customHeight="1">
      <c r="C345" s="265"/>
      <c r="D345" s="425" t="s">
        <v>2286</v>
      </c>
      <c r="E345" s="435" t="s">
        <v>2311</v>
      </c>
      <c r="F345" s="287" t="s">
        <v>2441</v>
      </c>
      <c r="G345" s="249"/>
      <c r="H345" s="220" t="s">
        <v>61</v>
      </c>
      <c r="I345" s="220" t="s">
        <v>64</v>
      </c>
      <c r="J345" s="220" t="s">
        <v>0</v>
      </c>
      <c r="K345" s="220" t="s">
        <v>65</v>
      </c>
      <c r="L345" s="220" t="s">
        <v>0</v>
      </c>
      <c r="M345" s="220" t="s">
        <v>214</v>
      </c>
      <c r="N345" s="47" t="s">
        <v>67</v>
      </c>
      <c r="O345" s="47" t="s">
        <v>0</v>
      </c>
      <c r="P345" s="47" t="s">
        <v>378</v>
      </c>
      <c r="Q345" s="47"/>
      <c r="R345" s="47"/>
      <c r="S345" s="47"/>
      <c r="T345" s="47"/>
      <c r="U345" s="103"/>
      <c r="V345" s="72"/>
      <c r="W345" s="73"/>
      <c r="X345" s="74"/>
      <c r="Y345" s="297"/>
      <c r="Z345" s="297"/>
      <c r="AA345" s="298"/>
      <c r="AB345" s="298"/>
      <c r="AC345" s="298"/>
      <c r="AD345" s="298"/>
      <c r="AE345" s="298"/>
      <c r="AF345" s="298"/>
      <c r="AG345" s="298"/>
      <c r="AH345" s="298"/>
      <c r="AI345" s="298"/>
      <c r="AJ345" s="298"/>
      <c r="AK345" s="298"/>
      <c r="AL345" s="298"/>
      <c r="AM345" s="298"/>
      <c r="AN345" s="298"/>
      <c r="AO345" s="298"/>
      <c r="AP345" s="298"/>
      <c r="AQ345" s="298"/>
      <c r="AR345" s="298"/>
      <c r="AS345" s="298"/>
      <c r="BI345" s="56"/>
      <c r="BJ345" s="56"/>
      <c r="BK345" s="56"/>
      <c r="BL345" s="56"/>
      <c r="BM345" s="56"/>
      <c r="BN345" s="56"/>
      <c r="BO345" s="56"/>
      <c r="BP345" s="56"/>
      <c r="BQ345" s="56"/>
      <c r="BR345" s="56"/>
      <c r="BS345" s="56"/>
      <c r="BT345" s="56"/>
      <c r="BU345" s="56"/>
      <c r="BV345" s="56"/>
      <c r="BW345" s="56"/>
    </row>
    <row r="346" spans="3:75" ht="21" customHeight="1">
      <c r="C346" s="265"/>
      <c r="D346" s="425"/>
      <c r="E346" s="436"/>
      <c r="F346" s="287" t="s">
        <v>2442</v>
      </c>
      <c r="G346" s="249"/>
      <c r="H346" s="220" t="s">
        <v>61</v>
      </c>
      <c r="I346" s="220" t="s">
        <v>64</v>
      </c>
      <c r="J346" s="220" t="s">
        <v>0</v>
      </c>
      <c r="K346" s="220" t="s">
        <v>65</v>
      </c>
      <c r="L346" s="220" t="s">
        <v>0</v>
      </c>
      <c r="M346" s="220" t="s">
        <v>215</v>
      </c>
      <c r="N346" s="47" t="s">
        <v>67</v>
      </c>
      <c r="O346" s="47" t="s">
        <v>0</v>
      </c>
      <c r="P346" s="47" t="s">
        <v>378</v>
      </c>
      <c r="Q346" s="47"/>
      <c r="R346" s="47"/>
      <c r="S346" s="47"/>
      <c r="T346" s="47"/>
      <c r="U346" s="103"/>
      <c r="V346" s="72"/>
      <c r="W346" s="73"/>
      <c r="X346" s="74"/>
      <c r="Y346" s="297"/>
      <c r="Z346" s="297"/>
      <c r="AA346" s="298"/>
      <c r="AB346" s="298"/>
      <c r="AC346" s="298"/>
      <c r="AD346" s="298"/>
      <c r="AE346" s="298"/>
      <c r="AF346" s="298"/>
      <c r="AG346" s="298"/>
      <c r="AH346" s="298"/>
      <c r="AI346" s="298"/>
      <c r="AJ346" s="298"/>
      <c r="AK346" s="298"/>
      <c r="AL346" s="298"/>
      <c r="AM346" s="298"/>
      <c r="AN346" s="298"/>
      <c r="AO346" s="298"/>
      <c r="AP346" s="298"/>
      <c r="AQ346" s="298"/>
      <c r="AR346" s="298"/>
      <c r="AS346" s="298"/>
      <c r="BI346" s="56"/>
      <c r="BJ346" s="56"/>
      <c r="BK346" s="56"/>
      <c r="BL346" s="56"/>
      <c r="BM346" s="56"/>
      <c r="BN346" s="56"/>
      <c r="BO346" s="56"/>
      <c r="BP346" s="56"/>
      <c r="BQ346" s="56"/>
      <c r="BR346" s="56"/>
      <c r="BS346" s="56"/>
      <c r="BT346" s="56"/>
      <c r="BU346" s="56"/>
      <c r="BV346" s="56"/>
      <c r="BW346" s="56"/>
    </row>
    <row r="347" spans="3:75" ht="21" customHeight="1">
      <c r="C347" s="265"/>
      <c r="D347" s="425"/>
      <c r="E347" s="436"/>
      <c r="F347" s="287" t="s">
        <v>2443</v>
      </c>
      <c r="G347" s="249"/>
      <c r="H347" s="220" t="s">
        <v>61</v>
      </c>
      <c r="I347" s="220" t="s">
        <v>64</v>
      </c>
      <c r="J347" s="220" t="s">
        <v>0</v>
      </c>
      <c r="K347" s="220" t="s">
        <v>65</v>
      </c>
      <c r="L347" s="220" t="s">
        <v>0</v>
      </c>
      <c r="M347" s="220" t="s">
        <v>216</v>
      </c>
      <c r="N347" s="47" t="s">
        <v>67</v>
      </c>
      <c r="O347" s="47" t="s">
        <v>0</v>
      </c>
      <c r="P347" s="47" t="s">
        <v>378</v>
      </c>
      <c r="Q347" s="47"/>
      <c r="R347" s="47"/>
      <c r="S347" s="47"/>
      <c r="T347" s="47"/>
      <c r="U347" s="103"/>
      <c r="V347" s="72"/>
      <c r="W347" s="73"/>
      <c r="X347" s="74"/>
      <c r="Y347" s="297"/>
      <c r="Z347" s="297"/>
      <c r="AA347" s="298"/>
      <c r="AB347" s="298"/>
      <c r="AC347" s="298"/>
      <c r="AD347" s="298"/>
      <c r="AE347" s="298"/>
      <c r="AF347" s="298"/>
      <c r="AG347" s="298"/>
      <c r="AH347" s="298"/>
      <c r="AI347" s="298"/>
      <c r="AJ347" s="298"/>
      <c r="AK347" s="298"/>
      <c r="AL347" s="298"/>
      <c r="AM347" s="298"/>
      <c r="AN347" s="298"/>
      <c r="AO347" s="298"/>
      <c r="AP347" s="298"/>
      <c r="AQ347" s="298"/>
      <c r="AR347" s="298"/>
      <c r="AS347" s="298"/>
      <c r="BI347" s="56"/>
      <c r="BJ347" s="56"/>
      <c r="BK347" s="56"/>
      <c r="BL347" s="56"/>
      <c r="BM347" s="56"/>
      <c r="BN347" s="56"/>
      <c r="BO347" s="56"/>
      <c r="BP347" s="56"/>
      <c r="BQ347" s="56"/>
      <c r="BR347" s="56"/>
      <c r="BS347" s="56"/>
      <c r="BT347" s="56"/>
      <c r="BU347" s="56"/>
      <c r="BV347" s="56"/>
      <c r="BW347" s="56"/>
    </row>
    <row r="348" spans="3:75" ht="21" customHeight="1">
      <c r="C348" s="265"/>
      <c r="D348" s="425"/>
      <c r="E348" s="436"/>
      <c r="F348" s="287" t="s">
        <v>2444</v>
      </c>
      <c r="G348" s="249"/>
      <c r="H348" s="220" t="s">
        <v>61</v>
      </c>
      <c r="I348" s="220" t="s">
        <v>64</v>
      </c>
      <c r="J348" s="220" t="s">
        <v>0</v>
      </c>
      <c r="K348" s="220" t="s">
        <v>65</v>
      </c>
      <c r="L348" s="220" t="s">
        <v>0</v>
      </c>
      <c r="M348" s="220" t="s">
        <v>217</v>
      </c>
      <c r="N348" s="47" t="s">
        <v>67</v>
      </c>
      <c r="O348" s="47" t="s">
        <v>0</v>
      </c>
      <c r="P348" s="47" t="s">
        <v>378</v>
      </c>
      <c r="Q348" s="47"/>
      <c r="R348" s="47"/>
      <c r="S348" s="47"/>
      <c r="T348" s="47"/>
      <c r="U348" s="103"/>
      <c r="V348" s="72"/>
      <c r="W348" s="73"/>
      <c r="X348" s="74"/>
      <c r="Y348" s="297"/>
      <c r="Z348" s="297"/>
      <c r="AA348" s="298"/>
      <c r="AB348" s="298"/>
      <c r="AC348" s="298"/>
      <c r="AD348" s="298"/>
      <c r="AE348" s="298"/>
      <c r="AF348" s="298"/>
      <c r="AG348" s="298"/>
      <c r="AH348" s="298"/>
      <c r="AI348" s="298"/>
      <c r="AJ348" s="298"/>
      <c r="AK348" s="298"/>
      <c r="AL348" s="298"/>
      <c r="AM348" s="298"/>
      <c r="AN348" s="298"/>
      <c r="AO348" s="298"/>
      <c r="AP348" s="298"/>
      <c r="AQ348" s="298"/>
      <c r="AR348" s="298"/>
      <c r="AS348" s="298"/>
      <c r="BI348" s="56"/>
      <c r="BJ348" s="56"/>
      <c r="BK348" s="56"/>
      <c r="BL348" s="56"/>
      <c r="BM348" s="56"/>
      <c r="BN348" s="56"/>
      <c r="BO348" s="56"/>
      <c r="BP348" s="56"/>
      <c r="BQ348" s="56"/>
      <c r="BR348" s="56"/>
      <c r="BS348" s="56"/>
      <c r="BT348" s="56"/>
      <c r="BU348" s="56"/>
      <c r="BV348" s="56"/>
      <c r="BW348" s="56"/>
    </row>
    <row r="349" spans="3:75" ht="21" customHeight="1">
      <c r="C349" s="265"/>
      <c r="D349" s="425"/>
      <c r="E349" s="436"/>
      <c r="F349" s="287" t="s">
        <v>2445</v>
      </c>
      <c r="G349" s="249"/>
      <c r="H349" s="220" t="s">
        <v>61</v>
      </c>
      <c r="I349" s="220" t="s">
        <v>64</v>
      </c>
      <c r="J349" s="220" t="s">
        <v>0</v>
      </c>
      <c r="K349" s="220" t="s">
        <v>65</v>
      </c>
      <c r="L349" s="220" t="s">
        <v>0</v>
      </c>
      <c r="M349" s="220" t="s">
        <v>218</v>
      </c>
      <c r="N349" s="47" t="s">
        <v>67</v>
      </c>
      <c r="O349" s="47" t="s">
        <v>0</v>
      </c>
      <c r="P349" s="47" t="s">
        <v>378</v>
      </c>
      <c r="Q349" s="47"/>
      <c r="R349" s="47"/>
      <c r="S349" s="47"/>
      <c r="T349" s="47"/>
      <c r="U349" s="103"/>
      <c r="V349" s="72"/>
      <c r="W349" s="73"/>
      <c r="X349" s="74"/>
      <c r="Y349" s="297"/>
      <c r="Z349" s="297"/>
      <c r="AA349" s="298"/>
      <c r="AB349" s="298"/>
      <c r="AC349" s="298"/>
      <c r="AD349" s="298"/>
      <c r="AE349" s="298"/>
      <c r="AF349" s="298"/>
      <c r="AG349" s="298"/>
      <c r="AH349" s="298"/>
      <c r="AI349" s="298"/>
      <c r="AJ349" s="298"/>
      <c r="AK349" s="298"/>
      <c r="AL349" s="298"/>
      <c r="AM349" s="298"/>
      <c r="AN349" s="298"/>
      <c r="AO349" s="298"/>
      <c r="AP349" s="298"/>
      <c r="AQ349" s="298"/>
      <c r="AR349" s="298"/>
      <c r="AS349" s="298"/>
      <c r="BI349" s="56"/>
      <c r="BJ349" s="56"/>
      <c r="BK349" s="56"/>
      <c r="BL349" s="56"/>
      <c r="BM349" s="56"/>
      <c r="BN349" s="56"/>
      <c r="BO349" s="56"/>
      <c r="BP349" s="56"/>
      <c r="BQ349" s="56"/>
      <c r="BR349" s="56"/>
      <c r="BS349" s="56"/>
      <c r="BT349" s="56"/>
      <c r="BU349" s="56"/>
      <c r="BV349" s="56"/>
      <c r="BW349" s="56"/>
    </row>
    <row r="350" spans="3:75" ht="21" customHeight="1">
      <c r="C350" s="265"/>
      <c r="D350" s="425"/>
      <c r="E350" s="436"/>
      <c r="F350" s="287" t="s">
        <v>2446</v>
      </c>
      <c r="G350" s="249"/>
      <c r="H350" s="220" t="s">
        <v>61</v>
      </c>
      <c r="I350" s="220" t="s">
        <v>64</v>
      </c>
      <c r="J350" s="220" t="s">
        <v>0</v>
      </c>
      <c r="K350" s="220" t="s">
        <v>65</v>
      </c>
      <c r="L350" s="220" t="s">
        <v>0</v>
      </c>
      <c r="M350" s="220" t="s">
        <v>219</v>
      </c>
      <c r="N350" s="47" t="s">
        <v>67</v>
      </c>
      <c r="O350" s="47" t="s">
        <v>0</v>
      </c>
      <c r="P350" s="47" t="s">
        <v>378</v>
      </c>
      <c r="Q350" s="47"/>
      <c r="R350" s="47"/>
      <c r="S350" s="47"/>
      <c r="T350" s="47"/>
      <c r="U350" s="103"/>
      <c r="V350" s="72"/>
      <c r="W350" s="73"/>
      <c r="X350" s="74"/>
      <c r="Y350" s="297"/>
      <c r="Z350" s="297"/>
      <c r="AA350" s="298"/>
      <c r="AB350" s="298"/>
      <c r="AC350" s="298"/>
      <c r="AD350" s="298"/>
      <c r="AE350" s="298"/>
      <c r="AF350" s="298"/>
      <c r="AG350" s="298"/>
      <c r="AH350" s="298"/>
      <c r="AI350" s="298"/>
      <c r="AJ350" s="298"/>
      <c r="AK350" s="298"/>
      <c r="AL350" s="298"/>
      <c r="AM350" s="298"/>
      <c r="AN350" s="298"/>
      <c r="AO350" s="298"/>
      <c r="AP350" s="298"/>
      <c r="AQ350" s="298"/>
      <c r="AR350" s="298"/>
      <c r="AS350" s="298"/>
      <c r="BI350" s="56"/>
      <c r="BJ350" s="56"/>
      <c r="BK350" s="56"/>
      <c r="BL350" s="56"/>
      <c r="BM350" s="56"/>
      <c r="BN350" s="56"/>
      <c r="BO350" s="56"/>
      <c r="BP350" s="56"/>
      <c r="BQ350" s="56"/>
      <c r="BR350" s="56"/>
      <c r="BS350" s="56"/>
      <c r="BT350" s="56"/>
      <c r="BU350" s="56"/>
      <c r="BV350" s="56"/>
      <c r="BW350" s="56"/>
    </row>
    <row r="351" spans="3:75" ht="21" customHeight="1">
      <c r="C351" s="265"/>
      <c r="D351" s="425"/>
      <c r="E351" s="436"/>
      <c r="F351" s="287" t="s">
        <v>2447</v>
      </c>
      <c r="G351" s="249"/>
      <c r="H351" s="220" t="s">
        <v>61</v>
      </c>
      <c r="I351" s="220" t="s">
        <v>64</v>
      </c>
      <c r="J351" s="220" t="s">
        <v>0</v>
      </c>
      <c r="K351" s="220" t="s">
        <v>65</v>
      </c>
      <c r="L351" s="220" t="s">
        <v>0</v>
      </c>
      <c r="M351" s="220" t="s">
        <v>220</v>
      </c>
      <c r="N351" s="47" t="s">
        <v>67</v>
      </c>
      <c r="O351" s="47" t="s">
        <v>0</v>
      </c>
      <c r="P351" s="47" t="s">
        <v>378</v>
      </c>
      <c r="Q351" s="47"/>
      <c r="R351" s="47"/>
      <c r="S351" s="47"/>
      <c r="T351" s="47"/>
      <c r="U351" s="103"/>
      <c r="V351" s="72"/>
      <c r="W351" s="73"/>
      <c r="X351" s="74"/>
      <c r="Y351" s="297"/>
      <c r="Z351" s="300"/>
      <c r="BI351" s="56"/>
      <c r="BJ351" s="56"/>
      <c r="BK351" s="56"/>
      <c r="BL351" s="56"/>
      <c r="BM351" s="56"/>
      <c r="BN351" s="56"/>
      <c r="BO351" s="56"/>
      <c r="BP351" s="56"/>
      <c r="BQ351" s="56"/>
      <c r="BR351" s="56"/>
      <c r="BS351" s="56"/>
      <c r="BT351" s="56"/>
      <c r="BU351" s="56"/>
      <c r="BV351" s="56"/>
      <c r="BW351" s="56"/>
    </row>
    <row r="352" spans="3:75" ht="21" customHeight="1">
      <c r="C352" s="265"/>
      <c r="D352" s="425"/>
      <c r="E352" s="436"/>
      <c r="F352" s="287" t="s">
        <v>2448</v>
      </c>
      <c r="G352" s="249"/>
      <c r="H352" s="220" t="s">
        <v>61</v>
      </c>
      <c r="I352" s="220" t="s">
        <v>64</v>
      </c>
      <c r="J352" s="220" t="s">
        <v>0</v>
      </c>
      <c r="K352" s="220" t="s">
        <v>65</v>
      </c>
      <c r="L352" s="220" t="s">
        <v>0</v>
      </c>
      <c r="M352" s="220" t="s">
        <v>221</v>
      </c>
      <c r="N352" s="47" t="s">
        <v>67</v>
      </c>
      <c r="O352" s="47" t="s">
        <v>0</v>
      </c>
      <c r="P352" s="47" t="s">
        <v>378</v>
      </c>
      <c r="Q352" s="47"/>
      <c r="R352" s="47"/>
      <c r="S352" s="47"/>
      <c r="T352" s="47"/>
      <c r="U352" s="103"/>
      <c r="V352" s="72"/>
      <c r="W352" s="73"/>
      <c r="X352" s="74"/>
      <c r="Y352" s="297"/>
      <c r="Z352" s="300"/>
      <c r="BI352" s="56"/>
      <c r="BJ352" s="56"/>
      <c r="BK352" s="56"/>
      <c r="BL352" s="56"/>
      <c r="BM352" s="56"/>
      <c r="BN352" s="56"/>
      <c r="BO352" s="56"/>
      <c r="BP352" s="56"/>
      <c r="BQ352" s="56"/>
      <c r="BR352" s="56"/>
      <c r="BS352" s="56"/>
      <c r="BT352" s="56"/>
      <c r="BU352" s="56"/>
      <c r="BV352" s="56"/>
      <c r="BW352" s="56"/>
    </row>
    <row r="353" spans="3:75" ht="21" customHeight="1">
      <c r="C353" s="265"/>
      <c r="D353" s="425"/>
      <c r="E353" s="436"/>
      <c r="F353" s="287" t="s">
        <v>2449</v>
      </c>
      <c r="G353" s="249"/>
      <c r="H353" s="220" t="s">
        <v>61</v>
      </c>
      <c r="I353" s="220" t="s">
        <v>64</v>
      </c>
      <c r="J353" s="220" t="s">
        <v>0</v>
      </c>
      <c r="K353" s="220" t="s">
        <v>65</v>
      </c>
      <c r="L353" s="220" t="s">
        <v>0</v>
      </c>
      <c r="M353" s="220" t="s">
        <v>222</v>
      </c>
      <c r="N353" s="47" t="s">
        <v>67</v>
      </c>
      <c r="O353" s="47" t="s">
        <v>0</v>
      </c>
      <c r="P353" s="47" t="s">
        <v>378</v>
      </c>
      <c r="Q353" s="47"/>
      <c r="R353" s="47"/>
      <c r="S353" s="47"/>
      <c r="T353" s="47"/>
      <c r="U353" s="103"/>
      <c r="V353" s="72"/>
      <c r="W353" s="73"/>
      <c r="X353" s="74"/>
      <c r="Y353" s="297"/>
      <c r="Z353" s="300"/>
      <c r="BI353" s="56"/>
      <c r="BJ353" s="56"/>
      <c r="BK353" s="56"/>
      <c r="BL353" s="56"/>
      <c r="BM353" s="56"/>
      <c r="BN353" s="56"/>
      <c r="BO353" s="56"/>
      <c r="BP353" s="56"/>
      <c r="BQ353" s="56"/>
      <c r="BR353" s="56"/>
      <c r="BS353" s="56"/>
      <c r="BT353" s="56"/>
      <c r="BU353" s="56"/>
      <c r="BV353" s="56"/>
      <c r="BW353" s="56"/>
    </row>
    <row r="354" spans="3:75" ht="21" customHeight="1">
      <c r="C354" s="265"/>
      <c r="D354" s="425"/>
      <c r="E354" s="436"/>
      <c r="F354" s="287" t="s">
        <v>2450</v>
      </c>
      <c r="G354" s="249"/>
      <c r="H354" s="220" t="s">
        <v>61</v>
      </c>
      <c r="I354" s="220" t="s">
        <v>64</v>
      </c>
      <c r="J354" s="220" t="s">
        <v>0</v>
      </c>
      <c r="K354" s="220" t="s">
        <v>65</v>
      </c>
      <c r="L354" s="220" t="s">
        <v>0</v>
      </c>
      <c r="M354" s="220" t="s">
        <v>223</v>
      </c>
      <c r="N354" s="47" t="s">
        <v>67</v>
      </c>
      <c r="O354" s="47" t="s">
        <v>0</v>
      </c>
      <c r="P354" s="47" t="s">
        <v>378</v>
      </c>
      <c r="Q354" s="47"/>
      <c r="R354" s="47"/>
      <c r="S354" s="47"/>
      <c r="T354" s="47"/>
      <c r="U354" s="103"/>
      <c r="V354" s="72"/>
      <c r="W354" s="73"/>
      <c r="X354" s="74"/>
      <c r="Y354" s="297"/>
      <c r="Z354" s="300"/>
      <c r="BI354" s="56"/>
      <c r="BJ354" s="56"/>
      <c r="BK354" s="56"/>
      <c r="BL354" s="56"/>
      <c r="BM354" s="56"/>
      <c r="BN354" s="56"/>
      <c r="BO354" s="56"/>
      <c r="BP354" s="56"/>
      <c r="BQ354" s="56"/>
      <c r="BR354" s="56"/>
      <c r="BS354" s="56"/>
      <c r="BT354" s="56"/>
      <c r="BU354" s="56"/>
      <c r="BV354" s="56"/>
      <c r="BW354" s="56"/>
    </row>
    <row r="355" spans="3:75" ht="21" customHeight="1">
      <c r="C355" s="265"/>
      <c r="D355" s="425"/>
      <c r="E355" s="436"/>
      <c r="F355" s="287" t="s">
        <v>2451</v>
      </c>
      <c r="G355" s="249"/>
      <c r="H355" s="220" t="s">
        <v>61</v>
      </c>
      <c r="I355" s="220" t="s">
        <v>64</v>
      </c>
      <c r="J355" s="220" t="s">
        <v>0</v>
      </c>
      <c r="K355" s="220" t="s">
        <v>65</v>
      </c>
      <c r="L355" s="220" t="s">
        <v>0</v>
      </c>
      <c r="M355" s="220" t="s">
        <v>224</v>
      </c>
      <c r="N355" s="47" t="s">
        <v>67</v>
      </c>
      <c r="O355" s="47" t="s">
        <v>0</v>
      </c>
      <c r="P355" s="47" t="s">
        <v>378</v>
      </c>
      <c r="Q355" s="47"/>
      <c r="R355" s="47"/>
      <c r="S355" s="47"/>
      <c r="T355" s="47"/>
      <c r="U355" s="103"/>
      <c r="V355" s="72"/>
      <c r="W355" s="73"/>
      <c r="X355" s="74"/>
      <c r="Y355" s="297"/>
      <c r="Z355" s="300"/>
      <c r="BI355" s="56"/>
      <c r="BJ355" s="56"/>
      <c r="BK355" s="56"/>
      <c r="BL355" s="56"/>
      <c r="BM355" s="56"/>
      <c r="BN355" s="56"/>
      <c r="BO355" s="56"/>
      <c r="BP355" s="56"/>
      <c r="BQ355" s="56"/>
      <c r="BR355" s="56"/>
      <c r="BS355" s="56"/>
      <c r="BT355" s="56"/>
      <c r="BU355" s="56"/>
      <c r="BV355" s="56"/>
      <c r="BW355" s="56"/>
    </row>
    <row r="356" spans="3:75" ht="21" customHeight="1">
      <c r="C356" s="265"/>
      <c r="D356" s="425"/>
      <c r="E356" s="436"/>
      <c r="F356" s="287" t="s">
        <v>2452</v>
      </c>
      <c r="G356" s="249"/>
      <c r="H356" s="220" t="s">
        <v>61</v>
      </c>
      <c r="I356" s="220" t="s">
        <v>64</v>
      </c>
      <c r="J356" s="220" t="s">
        <v>0</v>
      </c>
      <c r="K356" s="220" t="s">
        <v>65</v>
      </c>
      <c r="L356" s="220" t="s">
        <v>0</v>
      </c>
      <c r="M356" s="220" t="s">
        <v>225</v>
      </c>
      <c r="N356" s="47" t="s">
        <v>67</v>
      </c>
      <c r="O356" s="47" t="s">
        <v>0</v>
      </c>
      <c r="P356" s="47" t="s">
        <v>378</v>
      </c>
      <c r="Q356" s="47"/>
      <c r="R356" s="47"/>
      <c r="S356" s="47"/>
      <c r="T356" s="47"/>
      <c r="U356" s="103"/>
      <c r="V356" s="72"/>
      <c r="W356" s="73"/>
      <c r="X356" s="74"/>
      <c r="Y356" s="297"/>
      <c r="Z356" s="300"/>
      <c r="BI356" s="56"/>
      <c r="BJ356" s="56"/>
      <c r="BK356" s="56"/>
      <c r="BL356" s="56"/>
      <c r="BM356" s="56"/>
      <c r="BN356" s="56"/>
      <c r="BO356" s="56"/>
      <c r="BP356" s="56"/>
      <c r="BQ356" s="56"/>
      <c r="BR356" s="56"/>
      <c r="BS356" s="56"/>
      <c r="BT356" s="56"/>
      <c r="BU356" s="56"/>
      <c r="BV356" s="56"/>
      <c r="BW356" s="56"/>
    </row>
    <row r="357" spans="3:75" ht="21" customHeight="1">
      <c r="C357" s="265"/>
      <c r="D357" s="425"/>
      <c r="E357" s="436"/>
      <c r="F357" s="287" t="s">
        <v>2453</v>
      </c>
      <c r="G357" s="249"/>
      <c r="H357" s="220" t="s">
        <v>61</v>
      </c>
      <c r="I357" s="220" t="s">
        <v>64</v>
      </c>
      <c r="J357" s="220" t="s">
        <v>0</v>
      </c>
      <c r="K357" s="220" t="s">
        <v>65</v>
      </c>
      <c r="L357" s="220" t="s">
        <v>0</v>
      </c>
      <c r="M357" s="220" t="s">
        <v>235</v>
      </c>
      <c r="N357" s="47" t="s">
        <v>67</v>
      </c>
      <c r="O357" s="47" t="s">
        <v>0</v>
      </c>
      <c r="P357" s="47" t="s">
        <v>378</v>
      </c>
      <c r="Q357" s="47"/>
      <c r="R357" s="47"/>
      <c r="S357" s="47"/>
      <c r="T357" s="47"/>
      <c r="U357" s="103"/>
      <c r="V357" s="72"/>
      <c r="W357" s="73"/>
      <c r="X357" s="74"/>
      <c r="Y357" s="297"/>
      <c r="Z357" s="300"/>
      <c r="BI357" s="56"/>
      <c r="BJ357" s="56"/>
      <c r="BK357" s="56"/>
      <c r="BL357" s="56"/>
      <c r="BM357" s="56"/>
      <c r="BN357" s="56"/>
      <c r="BO357" s="56"/>
      <c r="BP357" s="56"/>
      <c r="BQ357" s="56"/>
      <c r="BR357" s="56"/>
      <c r="BS357" s="56"/>
      <c r="BT357" s="56"/>
      <c r="BU357" s="56"/>
      <c r="BV357" s="56"/>
      <c r="BW357" s="56"/>
    </row>
    <row r="358" spans="3:75" ht="21" customHeight="1">
      <c r="C358" s="265"/>
      <c r="D358" s="425"/>
      <c r="E358" s="436"/>
      <c r="F358" s="287" t="s">
        <v>2454</v>
      </c>
      <c r="G358" s="249"/>
      <c r="H358" s="220" t="s">
        <v>61</v>
      </c>
      <c r="I358" s="220" t="s">
        <v>64</v>
      </c>
      <c r="J358" s="220" t="s">
        <v>0</v>
      </c>
      <c r="K358" s="220" t="s">
        <v>65</v>
      </c>
      <c r="L358" s="220" t="s">
        <v>0</v>
      </c>
      <c r="M358" s="220" t="s">
        <v>226</v>
      </c>
      <c r="N358" s="47" t="s">
        <v>67</v>
      </c>
      <c r="O358" s="47" t="s">
        <v>0</v>
      </c>
      <c r="P358" s="47" t="s">
        <v>378</v>
      </c>
      <c r="Q358" s="47"/>
      <c r="R358" s="47"/>
      <c r="S358" s="47"/>
      <c r="T358" s="47"/>
      <c r="U358" s="103"/>
      <c r="V358" s="72"/>
      <c r="W358" s="73"/>
      <c r="X358" s="74"/>
      <c r="Y358" s="297"/>
      <c r="Z358" s="300"/>
      <c r="BI358" s="56"/>
      <c r="BJ358" s="56"/>
      <c r="BK358" s="56"/>
      <c r="BL358" s="56"/>
      <c r="BM358" s="56"/>
      <c r="BN358" s="56"/>
      <c r="BO358" s="56"/>
      <c r="BP358" s="56"/>
      <c r="BQ358" s="56"/>
      <c r="BR358" s="56"/>
      <c r="BS358" s="56"/>
      <c r="BT358" s="56"/>
      <c r="BU358" s="56"/>
      <c r="BV358" s="56"/>
      <c r="BW358" s="56"/>
    </row>
    <row r="359" spans="3:75" ht="21" customHeight="1">
      <c r="C359" s="265"/>
      <c r="D359" s="425"/>
      <c r="E359" s="436"/>
      <c r="F359" s="287" t="s">
        <v>2455</v>
      </c>
      <c r="G359" s="249"/>
      <c r="H359" s="220" t="s">
        <v>61</v>
      </c>
      <c r="I359" s="220" t="s">
        <v>64</v>
      </c>
      <c r="J359" s="220" t="s">
        <v>0</v>
      </c>
      <c r="K359" s="220" t="s">
        <v>65</v>
      </c>
      <c r="L359" s="220" t="s">
        <v>0</v>
      </c>
      <c r="M359" s="220" t="s">
        <v>227</v>
      </c>
      <c r="N359" s="47" t="s">
        <v>67</v>
      </c>
      <c r="O359" s="47" t="s">
        <v>0</v>
      </c>
      <c r="P359" s="47" t="s">
        <v>378</v>
      </c>
      <c r="Q359" s="47"/>
      <c r="R359" s="47"/>
      <c r="S359" s="47"/>
      <c r="T359" s="47"/>
      <c r="U359" s="103"/>
      <c r="V359" s="72"/>
      <c r="W359" s="73"/>
      <c r="X359" s="74"/>
      <c r="Y359" s="297"/>
      <c r="Z359" s="300"/>
      <c r="BI359" s="56"/>
      <c r="BJ359" s="56"/>
      <c r="BK359" s="56"/>
      <c r="BL359" s="56"/>
      <c r="BM359" s="56"/>
      <c r="BN359" s="56"/>
      <c r="BO359" s="56"/>
      <c r="BP359" s="56"/>
      <c r="BQ359" s="56"/>
      <c r="BR359" s="56"/>
      <c r="BS359" s="56"/>
      <c r="BT359" s="56"/>
      <c r="BU359" s="56"/>
      <c r="BV359" s="56"/>
      <c r="BW359" s="56"/>
    </row>
    <row r="360" spans="3:75" ht="21" customHeight="1">
      <c r="C360" s="265"/>
      <c r="D360" s="425"/>
      <c r="E360" s="436"/>
      <c r="F360" s="287" t="s">
        <v>2456</v>
      </c>
      <c r="G360" s="249"/>
      <c r="H360" s="220" t="s">
        <v>61</v>
      </c>
      <c r="I360" s="220" t="s">
        <v>64</v>
      </c>
      <c r="J360" s="220" t="s">
        <v>0</v>
      </c>
      <c r="K360" s="220" t="s">
        <v>65</v>
      </c>
      <c r="L360" s="220" t="s">
        <v>0</v>
      </c>
      <c r="M360" s="220" t="s">
        <v>228</v>
      </c>
      <c r="N360" s="47" t="s">
        <v>67</v>
      </c>
      <c r="O360" s="47" t="s">
        <v>0</v>
      </c>
      <c r="P360" s="47" t="s">
        <v>378</v>
      </c>
      <c r="Q360" s="47"/>
      <c r="R360" s="47"/>
      <c r="S360" s="47"/>
      <c r="T360" s="47"/>
      <c r="U360" s="103"/>
      <c r="V360" s="72"/>
      <c r="W360" s="73"/>
      <c r="X360" s="74"/>
      <c r="Y360" s="297"/>
      <c r="Z360" s="300"/>
      <c r="BI360" s="56"/>
      <c r="BJ360" s="56"/>
      <c r="BK360" s="56"/>
      <c r="BL360" s="56"/>
      <c r="BM360" s="56"/>
      <c r="BN360" s="56"/>
      <c r="BO360" s="56"/>
      <c r="BP360" s="56"/>
      <c r="BQ360" s="56"/>
      <c r="BR360" s="56"/>
      <c r="BS360" s="56"/>
      <c r="BT360" s="56"/>
      <c r="BU360" s="56"/>
      <c r="BV360" s="56"/>
      <c r="BW360" s="56"/>
    </row>
    <row r="361" spans="3:75" ht="21" customHeight="1">
      <c r="C361" s="265"/>
      <c r="D361" s="425"/>
      <c r="E361" s="436"/>
      <c r="F361" s="287" t="s">
        <v>2457</v>
      </c>
      <c r="G361" s="249"/>
      <c r="H361" s="220" t="s">
        <v>61</v>
      </c>
      <c r="I361" s="220" t="s">
        <v>64</v>
      </c>
      <c r="J361" s="220" t="s">
        <v>0</v>
      </c>
      <c r="K361" s="220" t="s">
        <v>65</v>
      </c>
      <c r="L361" s="220" t="s">
        <v>0</v>
      </c>
      <c r="M361" s="220" t="s">
        <v>229</v>
      </c>
      <c r="N361" s="47" t="s">
        <v>67</v>
      </c>
      <c r="O361" s="47" t="s">
        <v>0</v>
      </c>
      <c r="P361" s="47" t="s">
        <v>378</v>
      </c>
      <c r="Q361" s="47"/>
      <c r="R361" s="47"/>
      <c r="S361" s="47"/>
      <c r="T361" s="47"/>
      <c r="U361" s="103"/>
      <c r="V361" s="72"/>
      <c r="W361" s="73"/>
      <c r="X361" s="74"/>
      <c r="Y361" s="297"/>
      <c r="Z361" s="300"/>
      <c r="BI361" s="56"/>
      <c r="BJ361" s="56"/>
      <c r="BK361" s="56"/>
      <c r="BL361" s="56"/>
      <c r="BM361" s="56"/>
      <c r="BN361" s="56"/>
      <c r="BO361" s="56"/>
      <c r="BP361" s="56"/>
      <c r="BQ361" s="56"/>
      <c r="BR361" s="56"/>
      <c r="BS361" s="56"/>
      <c r="BT361" s="56"/>
      <c r="BU361" s="56"/>
      <c r="BV361" s="56"/>
      <c r="BW361" s="56"/>
    </row>
    <row r="362" spans="3:75" ht="21" customHeight="1">
      <c r="C362" s="265"/>
      <c r="D362" s="425"/>
      <c r="E362" s="436"/>
      <c r="F362" s="287" t="s">
        <v>2458</v>
      </c>
      <c r="G362" s="249"/>
      <c r="H362" s="220" t="s">
        <v>61</v>
      </c>
      <c r="I362" s="220" t="s">
        <v>64</v>
      </c>
      <c r="J362" s="220" t="s">
        <v>0</v>
      </c>
      <c r="K362" s="220" t="s">
        <v>65</v>
      </c>
      <c r="L362" s="220" t="s">
        <v>0</v>
      </c>
      <c r="M362" s="220" t="s">
        <v>230</v>
      </c>
      <c r="N362" s="47" t="s">
        <v>67</v>
      </c>
      <c r="O362" s="47" t="s">
        <v>0</v>
      </c>
      <c r="P362" s="47" t="s">
        <v>378</v>
      </c>
      <c r="Q362" s="47"/>
      <c r="R362" s="47"/>
      <c r="S362" s="47"/>
      <c r="T362" s="47"/>
      <c r="U362" s="103"/>
      <c r="V362" s="72"/>
      <c r="W362" s="73"/>
      <c r="X362" s="74"/>
      <c r="Y362" s="297"/>
      <c r="Z362" s="300"/>
      <c r="BI362" s="56"/>
      <c r="BJ362" s="56"/>
      <c r="BK362" s="56"/>
      <c r="BL362" s="56"/>
      <c r="BM362" s="56"/>
      <c r="BN362" s="56"/>
      <c r="BO362" s="56"/>
      <c r="BP362" s="56"/>
      <c r="BQ362" s="56"/>
      <c r="BR362" s="56"/>
      <c r="BS362" s="56"/>
      <c r="BT362" s="56"/>
      <c r="BU362" s="56"/>
      <c r="BV362" s="56"/>
      <c r="BW362" s="56"/>
    </row>
    <row r="363" spans="3:75" ht="21" customHeight="1">
      <c r="C363" s="265"/>
      <c r="D363" s="425"/>
      <c r="E363" s="436"/>
      <c r="F363" s="287" t="s">
        <v>2459</v>
      </c>
      <c r="G363" s="249"/>
      <c r="H363" s="220" t="s">
        <v>61</v>
      </c>
      <c r="I363" s="220" t="s">
        <v>64</v>
      </c>
      <c r="J363" s="220" t="s">
        <v>0</v>
      </c>
      <c r="K363" s="220" t="s">
        <v>65</v>
      </c>
      <c r="L363" s="220" t="s">
        <v>0</v>
      </c>
      <c r="M363" s="220" t="s">
        <v>231</v>
      </c>
      <c r="N363" s="47" t="s">
        <v>67</v>
      </c>
      <c r="O363" s="47" t="s">
        <v>0</v>
      </c>
      <c r="P363" s="47" t="s">
        <v>378</v>
      </c>
      <c r="Q363" s="47"/>
      <c r="R363" s="47"/>
      <c r="S363" s="47"/>
      <c r="T363" s="47"/>
      <c r="U363" s="103"/>
      <c r="V363" s="72"/>
      <c r="W363" s="73"/>
      <c r="X363" s="74"/>
      <c r="Y363" s="297"/>
      <c r="Z363" s="300"/>
      <c r="BI363" s="56"/>
      <c r="BJ363" s="56"/>
      <c r="BK363" s="56"/>
      <c r="BL363" s="56"/>
      <c r="BM363" s="56"/>
      <c r="BN363" s="56"/>
      <c r="BO363" s="56"/>
      <c r="BP363" s="56"/>
      <c r="BQ363" s="56"/>
      <c r="BR363" s="56"/>
      <c r="BS363" s="56"/>
      <c r="BT363" s="56"/>
      <c r="BU363" s="56"/>
      <c r="BV363" s="56"/>
      <c r="BW363" s="56"/>
    </row>
    <row r="364" spans="3:75" ht="21" customHeight="1">
      <c r="C364" s="265"/>
      <c r="D364" s="425"/>
      <c r="E364" s="436"/>
      <c r="F364" s="287" t="s">
        <v>2460</v>
      </c>
      <c r="G364" s="249"/>
      <c r="H364" s="220" t="s">
        <v>61</v>
      </c>
      <c r="I364" s="220" t="s">
        <v>64</v>
      </c>
      <c r="J364" s="220" t="s">
        <v>0</v>
      </c>
      <c r="K364" s="220" t="s">
        <v>65</v>
      </c>
      <c r="L364" s="220" t="s">
        <v>0</v>
      </c>
      <c r="M364" s="220" t="s">
        <v>232</v>
      </c>
      <c r="N364" s="47" t="s">
        <v>67</v>
      </c>
      <c r="O364" s="47" t="s">
        <v>0</v>
      </c>
      <c r="P364" s="47" t="s">
        <v>378</v>
      </c>
      <c r="Q364" s="47"/>
      <c r="R364" s="47"/>
      <c r="S364" s="47"/>
      <c r="T364" s="47"/>
      <c r="U364" s="103"/>
      <c r="V364" s="72"/>
      <c r="W364" s="73"/>
      <c r="X364" s="74"/>
      <c r="Y364" s="297"/>
      <c r="Z364" s="300"/>
      <c r="BI364" s="56"/>
      <c r="BJ364" s="56"/>
      <c r="BK364" s="56"/>
      <c r="BL364" s="56"/>
      <c r="BM364" s="56"/>
      <c r="BN364" s="56"/>
      <c r="BO364" s="56"/>
      <c r="BP364" s="56"/>
      <c r="BQ364" s="56"/>
      <c r="BR364" s="56"/>
      <c r="BS364" s="56"/>
      <c r="BT364" s="56"/>
      <c r="BU364" s="56"/>
      <c r="BV364" s="56"/>
      <c r="BW364" s="56"/>
    </row>
    <row r="365" spans="3:75" ht="21" customHeight="1">
      <c r="C365" s="265"/>
      <c r="D365" s="425"/>
      <c r="E365" s="436"/>
      <c r="F365" s="287" t="s">
        <v>2461</v>
      </c>
      <c r="G365" s="249"/>
      <c r="H365" s="220" t="s">
        <v>61</v>
      </c>
      <c r="I365" s="220" t="s">
        <v>64</v>
      </c>
      <c r="J365" s="220" t="s">
        <v>0</v>
      </c>
      <c r="K365" s="220" t="s">
        <v>65</v>
      </c>
      <c r="L365" s="220" t="s">
        <v>0</v>
      </c>
      <c r="M365" s="220" t="s">
        <v>233</v>
      </c>
      <c r="N365" s="47" t="s">
        <v>67</v>
      </c>
      <c r="O365" s="47" t="s">
        <v>0</v>
      </c>
      <c r="P365" s="47" t="s">
        <v>378</v>
      </c>
      <c r="Q365" s="47"/>
      <c r="R365" s="47"/>
      <c r="S365" s="47"/>
      <c r="T365" s="47"/>
      <c r="U365" s="103"/>
      <c r="V365" s="72"/>
      <c r="W365" s="73"/>
      <c r="X365" s="74"/>
      <c r="Y365" s="297"/>
      <c r="Z365" s="300"/>
      <c r="BI365" s="56"/>
      <c r="BJ365" s="56"/>
      <c r="BK365" s="56"/>
      <c r="BL365" s="56"/>
      <c r="BM365" s="56"/>
      <c r="BN365" s="56"/>
      <c r="BO365" s="56"/>
      <c r="BP365" s="56"/>
      <c r="BQ365" s="56"/>
      <c r="BR365" s="56"/>
      <c r="BS365" s="56"/>
      <c r="BT365" s="56"/>
      <c r="BU365" s="56"/>
      <c r="BV365" s="56"/>
      <c r="BW365" s="56"/>
    </row>
    <row r="366" spans="3:75" ht="21" customHeight="1">
      <c r="C366" s="265"/>
      <c r="D366" s="425"/>
      <c r="E366" s="436"/>
      <c r="F366" s="287" t="s">
        <v>2462</v>
      </c>
      <c r="G366" s="249"/>
      <c r="H366" s="220" t="s">
        <v>61</v>
      </c>
      <c r="I366" s="220" t="s">
        <v>64</v>
      </c>
      <c r="J366" s="220" t="s">
        <v>0</v>
      </c>
      <c r="K366" s="220" t="s">
        <v>65</v>
      </c>
      <c r="L366" s="220" t="s">
        <v>0</v>
      </c>
      <c r="M366" s="220" t="s">
        <v>234</v>
      </c>
      <c r="N366" s="47" t="s">
        <v>67</v>
      </c>
      <c r="O366" s="47" t="s">
        <v>0</v>
      </c>
      <c r="P366" s="47" t="s">
        <v>378</v>
      </c>
      <c r="Q366" s="47"/>
      <c r="R366" s="47"/>
      <c r="S366" s="47"/>
      <c r="T366" s="47"/>
      <c r="U366" s="103"/>
      <c r="V366" s="72"/>
      <c r="W366" s="73"/>
      <c r="X366" s="74"/>
      <c r="Y366" s="297"/>
      <c r="Z366" s="300"/>
      <c r="BI366" s="56"/>
      <c r="BJ366" s="56"/>
      <c r="BK366" s="56"/>
      <c r="BL366" s="56"/>
      <c r="BM366" s="56"/>
      <c r="BN366" s="56"/>
      <c r="BO366" s="56"/>
      <c r="BP366" s="56"/>
      <c r="BQ366" s="56"/>
      <c r="BR366" s="56"/>
      <c r="BS366" s="56"/>
      <c r="BT366" s="56"/>
      <c r="BU366" s="56"/>
      <c r="BV366" s="56"/>
      <c r="BW366" s="56"/>
    </row>
    <row r="367" spans="3:75" ht="21" customHeight="1">
      <c r="C367" s="265"/>
      <c r="D367" s="425"/>
      <c r="E367" s="436"/>
      <c r="F367" s="287" t="s">
        <v>2463</v>
      </c>
      <c r="G367" s="249"/>
      <c r="H367" s="220" t="s">
        <v>61</v>
      </c>
      <c r="I367" s="220" t="s">
        <v>64</v>
      </c>
      <c r="J367" s="220" t="s">
        <v>0</v>
      </c>
      <c r="K367" s="220" t="s">
        <v>65</v>
      </c>
      <c r="L367" s="220" t="s">
        <v>0</v>
      </c>
      <c r="M367" s="220" t="s">
        <v>237</v>
      </c>
      <c r="N367" s="47" t="s">
        <v>67</v>
      </c>
      <c r="O367" s="47" t="s">
        <v>0</v>
      </c>
      <c r="P367" s="47" t="s">
        <v>378</v>
      </c>
      <c r="Q367" s="47"/>
      <c r="R367" s="47"/>
      <c r="S367" s="47"/>
      <c r="T367" s="47"/>
      <c r="U367" s="103"/>
      <c r="V367" s="72"/>
      <c r="W367" s="73"/>
      <c r="X367" s="74"/>
      <c r="Y367" s="297"/>
      <c r="Z367" s="300"/>
      <c r="BI367" s="56"/>
      <c r="BJ367" s="56"/>
      <c r="BK367" s="56"/>
      <c r="BL367" s="56"/>
      <c r="BM367" s="56"/>
      <c r="BN367" s="56"/>
      <c r="BO367" s="56"/>
      <c r="BP367" s="56"/>
      <c r="BQ367" s="56"/>
      <c r="BR367" s="56"/>
      <c r="BS367" s="56"/>
      <c r="BT367" s="56"/>
      <c r="BU367" s="56"/>
      <c r="BV367" s="56"/>
      <c r="BW367" s="56"/>
    </row>
    <row r="368" spans="3:75" ht="21" customHeight="1">
      <c r="C368" s="265"/>
      <c r="D368" s="425"/>
      <c r="E368" s="436"/>
      <c r="F368" s="287" t="s">
        <v>2464</v>
      </c>
      <c r="G368" s="249"/>
      <c r="H368" s="220" t="s">
        <v>61</v>
      </c>
      <c r="I368" s="220" t="s">
        <v>64</v>
      </c>
      <c r="J368" s="220" t="s">
        <v>0</v>
      </c>
      <c r="K368" s="220" t="s">
        <v>65</v>
      </c>
      <c r="L368" s="220" t="s">
        <v>0</v>
      </c>
      <c r="M368" s="220" t="s">
        <v>238</v>
      </c>
      <c r="N368" s="47" t="s">
        <v>67</v>
      </c>
      <c r="O368" s="47" t="s">
        <v>0</v>
      </c>
      <c r="P368" s="47" t="s">
        <v>378</v>
      </c>
      <c r="Q368" s="47"/>
      <c r="R368" s="47"/>
      <c r="S368" s="47"/>
      <c r="T368" s="47"/>
      <c r="U368" s="103"/>
      <c r="V368" s="72"/>
      <c r="W368" s="73"/>
      <c r="X368" s="74"/>
      <c r="Y368" s="297"/>
      <c r="Z368" s="300"/>
      <c r="BI368" s="56"/>
      <c r="BJ368" s="56"/>
      <c r="BK368" s="56"/>
      <c r="BL368" s="56"/>
      <c r="BM368" s="56"/>
      <c r="BN368" s="56"/>
      <c r="BO368" s="56"/>
      <c r="BP368" s="56"/>
      <c r="BQ368" s="56"/>
      <c r="BR368" s="56"/>
      <c r="BS368" s="56"/>
      <c r="BT368" s="56"/>
      <c r="BU368" s="56"/>
      <c r="BV368" s="56"/>
      <c r="BW368" s="56"/>
    </row>
    <row r="369" spans="3:75" ht="21" customHeight="1">
      <c r="C369" s="265"/>
      <c r="D369" s="425"/>
      <c r="E369" s="436"/>
      <c r="F369" s="287" t="s">
        <v>2465</v>
      </c>
      <c r="G369" s="249"/>
      <c r="H369" s="220" t="s">
        <v>61</v>
      </c>
      <c r="I369" s="220" t="s">
        <v>64</v>
      </c>
      <c r="J369" s="220" t="s">
        <v>0</v>
      </c>
      <c r="K369" s="220" t="s">
        <v>65</v>
      </c>
      <c r="L369" s="220" t="s">
        <v>0</v>
      </c>
      <c r="M369" s="220" t="s">
        <v>239</v>
      </c>
      <c r="N369" s="47" t="s">
        <v>67</v>
      </c>
      <c r="O369" s="47" t="s">
        <v>0</v>
      </c>
      <c r="P369" s="47" t="s">
        <v>378</v>
      </c>
      <c r="Q369" s="47"/>
      <c r="R369" s="47"/>
      <c r="S369" s="47"/>
      <c r="T369" s="47"/>
      <c r="U369" s="103"/>
      <c r="V369" s="72"/>
      <c r="W369" s="73"/>
      <c r="X369" s="74"/>
      <c r="Y369" s="297"/>
      <c r="Z369" s="300"/>
      <c r="BI369" s="56"/>
      <c r="BJ369" s="56"/>
      <c r="BK369" s="56"/>
      <c r="BL369" s="56"/>
      <c r="BM369" s="56"/>
      <c r="BN369" s="56"/>
      <c r="BO369" s="56"/>
      <c r="BP369" s="56"/>
      <c r="BQ369" s="56"/>
      <c r="BR369" s="56"/>
      <c r="BS369" s="56"/>
      <c r="BT369" s="56"/>
      <c r="BU369" s="56"/>
      <c r="BV369" s="56"/>
      <c r="BW369" s="56"/>
    </row>
    <row r="370" spans="3:75" ht="21" customHeight="1">
      <c r="C370" s="265"/>
      <c r="D370" s="425"/>
      <c r="E370" s="436"/>
      <c r="F370" s="287" t="s">
        <v>2466</v>
      </c>
      <c r="G370" s="249"/>
      <c r="H370" s="220" t="s">
        <v>61</v>
      </c>
      <c r="I370" s="220" t="s">
        <v>64</v>
      </c>
      <c r="J370" s="220" t="s">
        <v>0</v>
      </c>
      <c r="K370" s="220" t="s">
        <v>65</v>
      </c>
      <c r="L370" s="220" t="s">
        <v>0</v>
      </c>
      <c r="M370" s="220" t="s">
        <v>240</v>
      </c>
      <c r="N370" s="47" t="s">
        <v>67</v>
      </c>
      <c r="O370" s="47" t="s">
        <v>0</v>
      </c>
      <c r="P370" s="47" t="s">
        <v>378</v>
      </c>
      <c r="Q370" s="47"/>
      <c r="R370" s="47"/>
      <c r="S370" s="47"/>
      <c r="T370" s="47"/>
      <c r="U370" s="103"/>
      <c r="V370" s="72"/>
      <c r="W370" s="73"/>
      <c r="X370" s="74"/>
      <c r="Y370" s="297"/>
      <c r="Z370" s="300"/>
      <c r="BI370" s="56"/>
      <c r="BJ370" s="56"/>
      <c r="BK370" s="56"/>
      <c r="BL370" s="56"/>
      <c r="BM370" s="56"/>
      <c r="BN370" s="56"/>
      <c r="BO370" s="56"/>
      <c r="BP370" s="56"/>
      <c r="BQ370" s="56"/>
      <c r="BR370" s="56"/>
      <c r="BS370" s="56"/>
      <c r="BT370" s="56"/>
      <c r="BU370" s="56"/>
      <c r="BV370" s="56"/>
      <c r="BW370" s="56"/>
    </row>
    <row r="371" spans="3:75" ht="21" customHeight="1">
      <c r="C371" s="265"/>
      <c r="D371" s="425"/>
      <c r="E371" s="436"/>
      <c r="F371" s="287" t="s">
        <v>2467</v>
      </c>
      <c r="G371" s="249"/>
      <c r="H371" s="220" t="s">
        <v>61</v>
      </c>
      <c r="I371" s="220" t="s">
        <v>64</v>
      </c>
      <c r="J371" s="220" t="s">
        <v>0</v>
      </c>
      <c r="K371" s="220" t="s">
        <v>65</v>
      </c>
      <c r="L371" s="220" t="s">
        <v>0</v>
      </c>
      <c r="M371" s="220" t="s">
        <v>241</v>
      </c>
      <c r="N371" s="47" t="s">
        <v>67</v>
      </c>
      <c r="O371" s="47" t="s">
        <v>0</v>
      </c>
      <c r="P371" s="47" t="s">
        <v>378</v>
      </c>
      <c r="Q371" s="47"/>
      <c r="R371" s="47"/>
      <c r="S371" s="47"/>
      <c r="T371" s="47"/>
      <c r="U371" s="103"/>
      <c r="V371" s="72"/>
      <c r="W371" s="73"/>
      <c r="X371" s="74"/>
      <c r="Y371" s="297"/>
      <c r="Z371" s="300"/>
      <c r="BI371" s="56"/>
      <c r="BJ371" s="56"/>
      <c r="BK371" s="56"/>
      <c r="BL371" s="56"/>
      <c r="BM371" s="56"/>
      <c r="BN371" s="56"/>
      <c r="BO371" s="56"/>
      <c r="BP371" s="56"/>
      <c r="BQ371" s="56"/>
      <c r="BR371" s="56"/>
      <c r="BS371" s="56"/>
      <c r="BT371" s="56"/>
      <c r="BU371" s="56"/>
      <c r="BV371" s="56"/>
      <c r="BW371" s="56"/>
    </row>
    <row r="372" spans="3:75" ht="21" customHeight="1">
      <c r="C372" s="265"/>
      <c r="D372" s="425"/>
      <c r="E372" s="436"/>
      <c r="F372" s="287" t="s">
        <v>2468</v>
      </c>
      <c r="G372" s="249"/>
      <c r="H372" s="220" t="s">
        <v>61</v>
      </c>
      <c r="I372" s="220" t="s">
        <v>64</v>
      </c>
      <c r="J372" s="220" t="s">
        <v>0</v>
      </c>
      <c r="K372" s="220" t="s">
        <v>65</v>
      </c>
      <c r="L372" s="220" t="s">
        <v>0</v>
      </c>
      <c r="M372" s="220" t="s">
        <v>242</v>
      </c>
      <c r="N372" s="47" t="s">
        <v>67</v>
      </c>
      <c r="O372" s="47" t="s">
        <v>0</v>
      </c>
      <c r="P372" s="47" t="s">
        <v>378</v>
      </c>
      <c r="Q372" s="47"/>
      <c r="R372" s="47"/>
      <c r="S372" s="47"/>
      <c r="T372" s="47"/>
      <c r="U372" s="103"/>
      <c r="V372" s="72"/>
      <c r="W372" s="73"/>
      <c r="X372" s="74"/>
      <c r="Y372" s="297"/>
      <c r="Z372" s="300"/>
      <c r="BI372" s="56"/>
      <c r="BJ372" s="56"/>
      <c r="BK372" s="56"/>
      <c r="BL372" s="56"/>
      <c r="BM372" s="56"/>
      <c r="BN372" s="56"/>
      <c r="BO372" s="56"/>
      <c r="BP372" s="56"/>
      <c r="BQ372" s="56"/>
      <c r="BR372" s="56"/>
      <c r="BS372" s="56"/>
      <c r="BT372" s="56"/>
      <c r="BU372" s="56"/>
      <c r="BV372" s="56"/>
      <c r="BW372" s="56"/>
    </row>
    <row r="373" spans="3:75" ht="21" customHeight="1">
      <c r="C373" s="265"/>
      <c r="D373" s="425"/>
      <c r="E373" s="436"/>
      <c r="F373" s="287" t="s">
        <v>2469</v>
      </c>
      <c r="G373" s="249"/>
      <c r="H373" s="220" t="s">
        <v>61</v>
      </c>
      <c r="I373" s="220" t="s">
        <v>64</v>
      </c>
      <c r="J373" s="220" t="s">
        <v>0</v>
      </c>
      <c r="K373" s="220" t="s">
        <v>65</v>
      </c>
      <c r="L373" s="220" t="s">
        <v>0</v>
      </c>
      <c r="M373" s="220" t="s">
        <v>243</v>
      </c>
      <c r="N373" s="47" t="s">
        <v>67</v>
      </c>
      <c r="O373" s="47" t="s">
        <v>0</v>
      </c>
      <c r="P373" s="47" t="s">
        <v>378</v>
      </c>
      <c r="Q373" s="47"/>
      <c r="R373" s="47"/>
      <c r="S373" s="47"/>
      <c r="T373" s="47"/>
      <c r="U373" s="103"/>
      <c r="V373" s="72"/>
      <c r="W373" s="73"/>
      <c r="X373" s="74"/>
      <c r="Y373" s="297"/>
      <c r="Z373" s="300"/>
      <c r="BI373" s="56"/>
      <c r="BJ373" s="56"/>
      <c r="BK373" s="56"/>
      <c r="BL373" s="56"/>
      <c r="BM373" s="56"/>
      <c r="BN373" s="56"/>
      <c r="BO373" s="56"/>
      <c r="BP373" s="56"/>
      <c r="BQ373" s="56"/>
      <c r="BR373" s="56"/>
      <c r="BS373" s="56"/>
      <c r="BT373" s="56"/>
      <c r="BU373" s="56"/>
      <c r="BV373" s="56"/>
      <c r="BW373" s="56"/>
    </row>
    <row r="374" spans="3:75" ht="21" customHeight="1">
      <c r="C374" s="265"/>
      <c r="D374" s="425"/>
      <c r="E374" s="436"/>
      <c r="F374" s="287" t="s">
        <v>2470</v>
      </c>
      <c r="G374" s="249"/>
      <c r="H374" s="220" t="s">
        <v>61</v>
      </c>
      <c r="I374" s="220" t="s">
        <v>64</v>
      </c>
      <c r="J374" s="220" t="s">
        <v>0</v>
      </c>
      <c r="K374" s="220" t="s">
        <v>65</v>
      </c>
      <c r="L374" s="220" t="s">
        <v>0</v>
      </c>
      <c r="M374" s="220" t="s">
        <v>244</v>
      </c>
      <c r="N374" s="47" t="s">
        <v>67</v>
      </c>
      <c r="O374" s="47" t="s">
        <v>0</v>
      </c>
      <c r="P374" s="47" t="s">
        <v>378</v>
      </c>
      <c r="Q374" s="47"/>
      <c r="R374" s="47"/>
      <c r="S374" s="47"/>
      <c r="T374" s="47"/>
      <c r="U374" s="103"/>
      <c r="V374" s="72"/>
      <c r="W374" s="73"/>
      <c r="X374" s="74"/>
      <c r="Y374" s="297"/>
      <c r="Z374" s="300"/>
      <c r="BI374" s="56"/>
      <c r="BJ374" s="56"/>
      <c r="BK374" s="56"/>
      <c r="BL374" s="56"/>
      <c r="BM374" s="56"/>
      <c r="BN374" s="56"/>
      <c r="BO374" s="56"/>
      <c r="BP374" s="56"/>
      <c r="BQ374" s="56"/>
      <c r="BR374" s="56"/>
      <c r="BS374" s="56"/>
      <c r="BT374" s="56"/>
      <c r="BU374" s="56"/>
      <c r="BV374" s="56"/>
      <c r="BW374" s="56"/>
    </row>
    <row r="375" spans="3:75" ht="21" customHeight="1">
      <c r="C375" s="265"/>
      <c r="D375" s="425"/>
      <c r="E375" s="436"/>
      <c r="F375" s="287" t="s">
        <v>2471</v>
      </c>
      <c r="G375" s="249"/>
      <c r="H375" s="220" t="s">
        <v>61</v>
      </c>
      <c r="I375" s="220" t="s">
        <v>64</v>
      </c>
      <c r="J375" s="220" t="s">
        <v>0</v>
      </c>
      <c r="K375" s="220" t="s">
        <v>65</v>
      </c>
      <c r="L375" s="220" t="s">
        <v>0</v>
      </c>
      <c r="M375" s="220" t="s">
        <v>245</v>
      </c>
      <c r="N375" s="47" t="s">
        <v>67</v>
      </c>
      <c r="O375" s="47" t="s">
        <v>0</v>
      </c>
      <c r="P375" s="47" t="s">
        <v>378</v>
      </c>
      <c r="Q375" s="47"/>
      <c r="R375" s="47"/>
      <c r="S375" s="47"/>
      <c r="T375" s="47"/>
      <c r="U375" s="103"/>
      <c r="V375" s="72"/>
      <c r="W375" s="73"/>
      <c r="X375" s="74"/>
      <c r="Y375" s="297"/>
      <c r="Z375" s="300"/>
      <c r="BI375" s="56"/>
      <c r="BJ375" s="56"/>
      <c r="BK375" s="56"/>
      <c r="BL375" s="56"/>
      <c r="BM375" s="56"/>
      <c r="BN375" s="56"/>
      <c r="BO375" s="56"/>
      <c r="BP375" s="56"/>
      <c r="BQ375" s="56"/>
      <c r="BR375" s="56"/>
      <c r="BS375" s="56"/>
      <c r="BT375" s="56"/>
      <c r="BU375" s="56"/>
      <c r="BV375" s="56"/>
      <c r="BW375" s="56"/>
    </row>
    <row r="376" spans="3:75" ht="21" customHeight="1">
      <c r="C376" s="265"/>
      <c r="D376" s="425"/>
      <c r="E376" s="436"/>
      <c r="F376" s="287" t="s">
        <v>2472</v>
      </c>
      <c r="G376" s="249"/>
      <c r="H376" s="220" t="s">
        <v>61</v>
      </c>
      <c r="I376" s="220" t="s">
        <v>64</v>
      </c>
      <c r="J376" s="220" t="s">
        <v>0</v>
      </c>
      <c r="K376" s="220" t="s">
        <v>65</v>
      </c>
      <c r="L376" s="220" t="s">
        <v>0</v>
      </c>
      <c r="M376" s="220" t="s">
        <v>246</v>
      </c>
      <c r="N376" s="47" t="s">
        <v>67</v>
      </c>
      <c r="O376" s="47" t="s">
        <v>0</v>
      </c>
      <c r="P376" s="47" t="s">
        <v>378</v>
      </c>
      <c r="Q376" s="47"/>
      <c r="R376" s="47"/>
      <c r="S376" s="47"/>
      <c r="T376" s="47"/>
      <c r="U376" s="103"/>
      <c r="V376" s="72"/>
      <c r="W376" s="73"/>
      <c r="X376" s="74"/>
      <c r="Y376" s="297"/>
      <c r="Z376" s="300"/>
      <c r="BI376" s="56"/>
      <c r="BJ376" s="56"/>
      <c r="BK376" s="56"/>
      <c r="BL376" s="56"/>
      <c r="BM376" s="56"/>
      <c r="BN376" s="56"/>
      <c r="BO376" s="56"/>
      <c r="BP376" s="56"/>
      <c r="BQ376" s="56"/>
      <c r="BR376" s="56"/>
      <c r="BS376" s="56"/>
      <c r="BT376" s="56"/>
      <c r="BU376" s="56"/>
      <c r="BV376" s="56"/>
      <c r="BW376" s="56"/>
    </row>
    <row r="377" spans="3:75" ht="21" customHeight="1">
      <c r="C377" s="265"/>
      <c r="D377" s="425"/>
      <c r="E377" s="436"/>
      <c r="F377" s="287" t="s">
        <v>2473</v>
      </c>
      <c r="G377" s="249"/>
      <c r="H377" s="220" t="s">
        <v>61</v>
      </c>
      <c r="I377" s="220" t="s">
        <v>64</v>
      </c>
      <c r="J377" s="220" t="s">
        <v>0</v>
      </c>
      <c r="K377" s="220" t="s">
        <v>65</v>
      </c>
      <c r="L377" s="220" t="s">
        <v>0</v>
      </c>
      <c r="M377" s="220" t="s">
        <v>247</v>
      </c>
      <c r="N377" s="47" t="s">
        <v>67</v>
      </c>
      <c r="O377" s="47" t="s">
        <v>0</v>
      </c>
      <c r="P377" s="47" t="s">
        <v>378</v>
      </c>
      <c r="Q377" s="47"/>
      <c r="R377" s="47"/>
      <c r="S377" s="47"/>
      <c r="T377" s="47"/>
      <c r="U377" s="103"/>
      <c r="V377" s="72"/>
      <c r="W377" s="73"/>
      <c r="X377" s="74"/>
      <c r="Y377" s="297"/>
      <c r="Z377" s="300"/>
      <c r="BI377" s="56"/>
      <c r="BJ377" s="56"/>
      <c r="BK377" s="56"/>
      <c r="BL377" s="56"/>
      <c r="BM377" s="56"/>
      <c r="BN377" s="56"/>
      <c r="BO377" s="56"/>
      <c r="BP377" s="56"/>
      <c r="BQ377" s="56"/>
      <c r="BR377" s="56"/>
      <c r="BS377" s="56"/>
      <c r="BT377" s="56"/>
      <c r="BU377" s="56"/>
      <c r="BV377" s="56"/>
      <c r="BW377" s="56"/>
    </row>
    <row r="378" spans="3:75" ht="21" customHeight="1">
      <c r="C378" s="265"/>
      <c r="D378" s="425"/>
      <c r="E378" s="436"/>
      <c r="F378" s="287" t="s">
        <v>2474</v>
      </c>
      <c r="G378" s="249"/>
      <c r="H378" s="220" t="s">
        <v>61</v>
      </c>
      <c r="I378" s="220" t="s">
        <v>64</v>
      </c>
      <c r="J378" s="220" t="s">
        <v>0</v>
      </c>
      <c r="K378" s="220" t="s">
        <v>65</v>
      </c>
      <c r="L378" s="220" t="s">
        <v>0</v>
      </c>
      <c r="M378" s="220" t="s">
        <v>248</v>
      </c>
      <c r="N378" s="47" t="s">
        <v>67</v>
      </c>
      <c r="O378" s="47" t="s">
        <v>0</v>
      </c>
      <c r="P378" s="47" t="s">
        <v>378</v>
      </c>
      <c r="Q378" s="47"/>
      <c r="R378" s="47"/>
      <c r="S378" s="47"/>
      <c r="T378" s="47"/>
      <c r="U378" s="103"/>
      <c r="V378" s="72"/>
      <c r="W378" s="73"/>
      <c r="X378" s="74"/>
      <c r="Y378" s="297"/>
      <c r="Z378" s="300"/>
      <c r="BI378" s="56"/>
      <c r="BJ378" s="56"/>
      <c r="BK378" s="56"/>
      <c r="BL378" s="56"/>
      <c r="BM378" s="56"/>
      <c r="BN378" s="56"/>
      <c r="BO378" s="56"/>
      <c r="BP378" s="56"/>
      <c r="BQ378" s="56"/>
      <c r="BR378" s="56"/>
      <c r="BS378" s="56"/>
      <c r="BT378" s="56"/>
      <c r="BU378" s="56"/>
      <c r="BV378" s="56"/>
      <c r="BW378" s="56"/>
    </row>
    <row r="379" spans="3:75" ht="21" customHeight="1">
      <c r="C379" s="265"/>
      <c r="D379" s="425"/>
      <c r="E379" s="436"/>
      <c r="F379" s="287" t="s">
        <v>2475</v>
      </c>
      <c r="G379" s="249"/>
      <c r="H379" s="220" t="s">
        <v>61</v>
      </c>
      <c r="I379" s="220" t="s">
        <v>64</v>
      </c>
      <c r="J379" s="220" t="s">
        <v>0</v>
      </c>
      <c r="K379" s="220" t="s">
        <v>65</v>
      </c>
      <c r="L379" s="220" t="s">
        <v>0</v>
      </c>
      <c r="M379" s="220" t="s">
        <v>249</v>
      </c>
      <c r="N379" s="47" t="s">
        <v>67</v>
      </c>
      <c r="O379" s="47" t="s">
        <v>0</v>
      </c>
      <c r="P379" s="47" t="s">
        <v>378</v>
      </c>
      <c r="Q379" s="47"/>
      <c r="R379" s="47"/>
      <c r="S379" s="47"/>
      <c r="T379" s="47"/>
      <c r="U379" s="103"/>
      <c r="V379" s="72"/>
      <c r="W379" s="73"/>
      <c r="X379" s="74"/>
      <c r="Y379" s="297"/>
      <c r="Z379" s="300"/>
      <c r="BI379" s="56"/>
      <c r="BJ379" s="56"/>
      <c r="BK379" s="56"/>
      <c r="BL379" s="56"/>
      <c r="BM379" s="56"/>
      <c r="BN379" s="56"/>
      <c r="BO379" s="56"/>
      <c r="BP379" s="56"/>
      <c r="BQ379" s="56"/>
      <c r="BR379" s="56"/>
      <c r="BS379" s="56"/>
      <c r="BT379" s="56"/>
      <c r="BU379" s="56"/>
      <c r="BV379" s="56"/>
      <c r="BW379" s="56"/>
    </row>
    <row r="380" spans="3:75" ht="21" customHeight="1">
      <c r="C380" s="265"/>
      <c r="D380" s="425"/>
      <c r="E380" s="436"/>
      <c r="F380" s="287" t="s">
        <v>2476</v>
      </c>
      <c r="G380" s="249"/>
      <c r="H380" s="220" t="s">
        <v>61</v>
      </c>
      <c r="I380" s="220" t="s">
        <v>64</v>
      </c>
      <c r="J380" s="220" t="s">
        <v>0</v>
      </c>
      <c r="K380" s="220" t="s">
        <v>65</v>
      </c>
      <c r="L380" s="220" t="s">
        <v>0</v>
      </c>
      <c r="M380" s="220" t="s">
        <v>250</v>
      </c>
      <c r="N380" s="47" t="s">
        <v>67</v>
      </c>
      <c r="O380" s="47" t="s">
        <v>0</v>
      </c>
      <c r="P380" s="47" t="s">
        <v>378</v>
      </c>
      <c r="Q380" s="47"/>
      <c r="R380" s="47"/>
      <c r="S380" s="47"/>
      <c r="T380" s="47"/>
      <c r="U380" s="103"/>
      <c r="V380" s="72"/>
      <c r="W380" s="73"/>
      <c r="X380" s="74"/>
      <c r="Y380" s="297"/>
      <c r="Z380" s="300"/>
      <c r="BI380" s="56"/>
      <c r="BJ380" s="56"/>
      <c r="BK380" s="56"/>
      <c r="BL380" s="56"/>
      <c r="BM380" s="56"/>
      <c r="BN380" s="56"/>
      <c r="BO380" s="56"/>
      <c r="BP380" s="56"/>
      <c r="BQ380" s="56"/>
      <c r="BR380" s="56"/>
      <c r="BS380" s="56"/>
      <c r="BT380" s="56"/>
      <c r="BU380" s="56"/>
      <c r="BV380" s="56"/>
      <c r="BW380" s="56"/>
    </row>
    <row r="381" spans="3:75" ht="21" customHeight="1">
      <c r="C381" s="265"/>
      <c r="D381" s="425"/>
      <c r="E381" s="436"/>
      <c r="F381" s="287" t="s">
        <v>2477</v>
      </c>
      <c r="G381" s="249"/>
      <c r="H381" s="220" t="s">
        <v>61</v>
      </c>
      <c r="I381" s="220" t="s">
        <v>64</v>
      </c>
      <c r="J381" s="220" t="s">
        <v>0</v>
      </c>
      <c r="K381" s="220" t="s">
        <v>65</v>
      </c>
      <c r="L381" s="220" t="s">
        <v>0</v>
      </c>
      <c r="M381" s="220" t="s">
        <v>236</v>
      </c>
      <c r="N381" s="47" t="s">
        <v>67</v>
      </c>
      <c r="O381" s="47" t="s">
        <v>0</v>
      </c>
      <c r="P381" s="47" t="s">
        <v>378</v>
      </c>
      <c r="Q381" s="47"/>
      <c r="R381" s="47"/>
      <c r="S381" s="47"/>
      <c r="T381" s="47"/>
      <c r="U381" s="103"/>
      <c r="V381" s="72"/>
      <c r="W381" s="73"/>
      <c r="X381" s="74"/>
      <c r="Y381" s="297"/>
      <c r="Z381" s="300"/>
      <c r="BI381" s="56"/>
      <c r="BJ381" s="56"/>
      <c r="BK381" s="56"/>
      <c r="BL381" s="56"/>
      <c r="BM381" s="56"/>
      <c r="BN381" s="56"/>
      <c r="BO381" s="56"/>
      <c r="BP381" s="56"/>
      <c r="BQ381" s="56"/>
      <c r="BR381" s="56"/>
      <c r="BS381" s="56"/>
      <c r="BT381" s="56"/>
      <c r="BU381" s="56"/>
      <c r="BV381" s="56"/>
      <c r="BW381" s="56"/>
    </row>
    <row r="382" spans="3:75" ht="21" customHeight="1">
      <c r="C382" s="265"/>
      <c r="D382" s="425"/>
      <c r="E382" s="436"/>
      <c r="F382" s="287" t="s">
        <v>2478</v>
      </c>
      <c r="G382" s="249"/>
      <c r="H382" s="220" t="s">
        <v>61</v>
      </c>
      <c r="I382" s="220" t="s">
        <v>64</v>
      </c>
      <c r="J382" s="220" t="s">
        <v>0</v>
      </c>
      <c r="K382" s="220" t="s">
        <v>65</v>
      </c>
      <c r="L382" s="220" t="s">
        <v>0</v>
      </c>
      <c r="M382" s="220" t="s">
        <v>251</v>
      </c>
      <c r="N382" s="47" t="s">
        <v>67</v>
      </c>
      <c r="O382" s="47" t="s">
        <v>0</v>
      </c>
      <c r="P382" s="47" t="s">
        <v>378</v>
      </c>
      <c r="Q382" s="47"/>
      <c r="R382" s="47"/>
      <c r="S382" s="47"/>
      <c r="T382" s="47"/>
      <c r="U382" s="103"/>
      <c r="V382" s="72"/>
      <c r="W382" s="73"/>
      <c r="X382" s="74"/>
      <c r="Y382" s="297"/>
      <c r="Z382" s="300"/>
      <c r="BI382" s="56"/>
      <c r="BJ382" s="56"/>
      <c r="BK382" s="56"/>
      <c r="BL382" s="56"/>
      <c r="BM382" s="56"/>
      <c r="BN382" s="56"/>
      <c r="BO382" s="56"/>
      <c r="BP382" s="56"/>
      <c r="BQ382" s="56"/>
      <c r="BR382" s="56"/>
      <c r="BS382" s="56"/>
      <c r="BT382" s="56"/>
      <c r="BU382" s="56"/>
      <c r="BV382" s="56"/>
      <c r="BW382" s="56"/>
    </row>
    <row r="383" spans="3:75" ht="21" customHeight="1">
      <c r="C383" s="265"/>
      <c r="D383" s="425"/>
      <c r="E383" s="436"/>
      <c r="F383" s="287" t="s">
        <v>2479</v>
      </c>
      <c r="G383" s="249"/>
      <c r="H383" s="220" t="s">
        <v>61</v>
      </c>
      <c r="I383" s="220" t="s">
        <v>64</v>
      </c>
      <c r="J383" s="220" t="s">
        <v>0</v>
      </c>
      <c r="K383" s="220" t="s">
        <v>65</v>
      </c>
      <c r="L383" s="220" t="s">
        <v>0</v>
      </c>
      <c r="M383" s="220" t="s">
        <v>252</v>
      </c>
      <c r="N383" s="47" t="s">
        <v>67</v>
      </c>
      <c r="O383" s="47" t="s">
        <v>0</v>
      </c>
      <c r="P383" s="47" t="s">
        <v>378</v>
      </c>
      <c r="Q383" s="47"/>
      <c r="R383" s="47"/>
      <c r="S383" s="47"/>
      <c r="T383" s="47"/>
      <c r="U383" s="103"/>
      <c r="V383" s="72"/>
      <c r="W383" s="73"/>
      <c r="X383" s="74"/>
      <c r="Y383" s="297"/>
      <c r="Z383" s="297"/>
      <c r="AA383" s="298"/>
      <c r="AB383" s="298"/>
      <c r="AC383" s="298"/>
      <c r="AD383" s="298"/>
      <c r="AE383" s="298"/>
      <c r="AF383" s="298"/>
      <c r="AG383" s="298"/>
      <c r="AH383" s="298"/>
      <c r="AI383" s="298"/>
      <c r="AJ383" s="298"/>
      <c r="AK383" s="298"/>
      <c r="AL383" s="298"/>
      <c r="AM383" s="298"/>
      <c r="AN383" s="298"/>
      <c r="AO383" s="298"/>
      <c r="AP383" s="298"/>
      <c r="AQ383" s="298"/>
      <c r="AR383" s="298"/>
      <c r="AS383" s="298"/>
      <c r="BI383" s="56"/>
      <c r="BJ383" s="56"/>
      <c r="BK383" s="56"/>
      <c r="BL383" s="56"/>
      <c r="BM383" s="56"/>
      <c r="BN383" s="56"/>
      <c r="BO383" s="56"/>
      <c r="BP383" s="56"/>
      <c r="BQ383" s="56"/>
      <c r="BR383" s="56"/>
      <c r="BS383" s="56"/>
      <c r="BT383" s="56"/>
      <c r="BU383" s="56"/>
      <c r="BV383" s="56"/>
      <c r="BW383" s="56"/>
    </row>
    <row r="384" spans="3:75" ht="21" customHeight="1">
      <c r="C384" s="265"/>
      <c r="D384" s="425"/>
      <c r="E384" s="436"/>
      <c r="F384" s="287" t="s">
        <v>2480</v>
      </c>
      <c r="G384" s="249"/>
      <c r="H384" s="220" t="s">
        <v>61</v>
      </c>
      <c r="I384" s="220" t="s">
        <v>64</v>
      </c>
      <c r="J384" s="220" t="s">
        <v>0</v>
      </c>
      <c r="K384" s="220" t="s">
        <v>65</v>
      </c>
      <c r="L384" s="220" t="s">
        <v>0</v>
      </c>
      <c r="M384" s="220" t="s">
        <v>253</v>
      </c>
      <c r="N384" s="47" t="s">
        <v>67</v>
      </c>
      <c r="O384" s="47" t="s">
        <v>0</v>
      </c>
      <c r="P384" s="47" t="s">
        <v>378</v>
      </c>
      <c r="Q384" s="47"/>
      <c r="R384" s="47"/>
      <c r="S384" s="47"/>
      <c r="T384" s="47"/>
      <c r="U384" s="103"/>
      <c r="V384" s="72"/>
      <c r="W384" s="73"/>
      <c r="X384" s="74"/>
      <c r="Y384" s="297"/>
      <c r="Z384" s="297"/>
      <c r="AA384" s="298"/>
      <c r="AB384" s="298"/>
      <c r="AC384" s="298"/>
      <c r="AD384" s="298"/>
      <c r="AE384" s="298"/>
      <c r="AF384" s="298"/>
      <c r="AG384" s="298"/>
      <c r="AH384" s="298"/>
      <c r="AI384" s="298"/>
      <c r="AJ384" s="298"/>
      <c r="AK384" s="298"/>
      <c r="AL384" s="298"/>
      <c r="AM384" s="298"/>
      <c r="AN384" s="298"/>
      <c r="AO384" s="298"/>
      <c r="AP384" s="298"/>
      <c r="AQ384" s="298"/>
      <c r="AR384" s="298"/>
      <c r="AS384" s="298"/>
      <c r="BI384" s="56"/>
      <c r="BJ384" s="56"/>
      <c r="BK384" s="56"/>
      <c r="BL384" s="56"/>
      <c r="BM384" s="56"/>
      <c r="BN384" s="56"/>
      <c r="BO384" s="56"/>
      <c r="BP384" s="56"/>
      <c r="BQ384" s="56"/>
      <c r="BR384" s="56"/>
      <c r="BS384" s="56"/>
      <c r="BT384" s="56"/>
      <c r="BU384" s="56"/>
      <c r="BV384" s="56"/>
      <c r="BW384" s="56"/>
    </row>
    <row r="385" spans="3:75" ht="21" customHeight="1">
      <c r="C385" s="265"/>
      <c r="D385" s="425"/>
      <c r="E385" s="436"/>
      <c r="F385" s="287" t="s">
        <v>2481</v>
      </c>
      <c r="G385" s="249"/>
      <c r="H385" s="220" t="s">
        <v>61</v>
      </c>
      <c r="I385" s="220" t="s">
        <v>64</v>
      </c>
      <c r="J385" s="220" t="s">
        <v>0</v>
      </c>
      <c r="K385" s="220" t="s">
        <v>65</v>
      </c>
      <c r="L385" s="220" t="s">
        <v>0</v>
      </c>
      <c r="M385" s="220" t="s">
        <v>254</v>
      </c>
      <c r="N385" s="47" t="s">
        <v>67</v>
      </c>
      <c r="O385" s="47" t="s">
        <v>0</v>
      </c>
      <c r="P385" s="47" t="s">
        <v>378</v>
      </c>
      <c r="Q385" s="47"/>
      <c r="R385" s="47"/>
      <c r="S385" s="47"/>
      <c r="T385" s="47"/>
      <c r="U385" s="103"/>
      <c r="V385" s="72"/>
      <c r="W385" s="73"/>
      <c r="X385" s="74"/>
      <c r="Y385" s="297"/>
      <c r="Z385" s="297"/>
      <c r="AA385" s="298"/>
      <c r="AB385" s="298"/>
      <c r="AC385" s="298"/>
      <c r="AD385" s="298"/>
      <c r="AE385" s="298"/>
      <c r="AF385" s="298"/>
      <c r="AG385" s="298"/>
      <c r="AH385" s="298"/>
      <c r="AI385" s="298"/>
      <c r="AJ385" s="298"/>
      <c r="AK385" s="298"/>
      <c r="AL385" s="298"/>
      <c r="AM385" s="298"/>
      <c r="AN385" s="298"/>
      <c r="AO385" s="298"/>
      <c r="AP385" s="298"/>
      <c r="AQ385" s="298"/>
      <c r="AR385" s="298"/>
      <c r="AS385" s="298"/>
      <c r="BI385" s="56"/>
      <c r="BJ385" s="56"/>
      <c r="BK385" s="56"/>
      <c r="BL385" s="56"/>
      <c r="BM385" s="56"/>
      <c r="BN385" s="56"/>
      <c r="BO385" s="56"/>
      <c r="BP385" s="56"/>
      <c r="BQ385" s="56"/>
      <c r="BR385" s="56"/>
      <c r="BS385" s="56"/>
      <c r="BT385" s="56"/>
      <c r="BU385" s="56"/>
      <c r="BV385" s="56"/>
      <c r="BW385" s="56"/>
    </row>
    <row r="386" spans="3:75" ht="21" customHeight="1">
      <c r="C386" s="265"/>
      <c r="D386" s="425"/>
      <c r="E386" s="436"/>
      <c r="F386" s="287" t="s">
        <v>2482</v>
      </c>
      <c r="G386" s="249"/>
      <c r="H386" s="220" t="s">
        <v>61</v>
      </c>
      <c r="I386" s="220" t="s">
        <v>64</v>
      </c>
      <c r="J386" s="220" t="s">
        <v>0</v>
      </c>
      <c r="K386" s="220" t="s">
        <v>65</v>
      </c>
      <c r="L386" s="220" t="s">
        <v>0</v>
      </c>
      <c r="M386" s="220" t="s">
        <v>255</v>
      </c>
      <c r="N386" s="47" t="s">
        <v>67</v>
      </c>
      <c r="O386" s="47" t="s">
        <v>0</v>
      </c>
      <c r="P386" s="47" t="s">
        <v>378</v>
      </c>
      <c r="Q386" s="47"/>
      <c r="R386" s="47"/>
      <c r="S386" s="47"/>
      <c r="T386" s="47"/>
      <c r="U386" s="103"/>
      <c r="V386" s="72"/>
      <c r="W386" s="73"/>
      <c r="X386" s="74"/>
      <c r="Y386" s="297"/>
      <c r="Z386" s="297"/>
      <c r="AA386" s="298"/>
      <c r="AB386" s="298"/>
      <c r="AC386" s="298"/>
      <c r="AD386" s="298"/>
      <c r="AE386" s="298"/>
      <c r="AF386" s="298"/>
      <c r="AG386" s="298"/>
      <c r="AH386" s="298"/>
      <c r="AI386" s="298"/>
      <c r="AJ386" s="298"/>
      <c r="AK386" s="298"/>
      <c r="AL386" s="298"/>
      <c r="AM386" s="298"/>
      <c r="AN386" s="298"/>
      <c r="AO386" s="298"/>
      <c r="AP386" s="298"/>
      <c r="AQ386" s="298"/>
      <c r="AR386" s="298"/>
      <c r="AS386" s="298"/>
      <c r="BI386" s="56"/>
      <c r="BJ386" s="56"/>
      <c r="BK386" s="56"/>
      <c r="BL386" s="56"/>
      <c r="BM386" s="56"/>
      <c r="BN386" s="56"/>
      <c r="BO386" s="56"/>
      <c r="BP386" s="56"/>
      <c r="BQ386" s="56"/>
      <c r="BR386" s="56"/>
      <c r="BS386" s="56"/>
      <c r="BT386" s="56"/>
      <c r="BU386" s="56"/>
      <c r="BV386" s="56"/>
      <c r="BW386" s="56"/>
    </row>
    <row r="387" spans="3:75" ht="21" customHeight="1">
      <c r="C387" s="265"/>
      <c r="D387" s="425"/>
      <c r="E387" s="436"/>
      <c r="F387" s="287" t="s">
        <v>2483</v>
      </c>
      <c r="G387" s="249"/>
      <c r="H387" s="220" t="s">
        <v>61</v>
      </c>
      <c r="I387" s="220" t="s">
        <v>64</v>
      </c>
      <c r="J387" s="220" t="s">
        <v>0</v>
      </c>
      <c r="K387" s="220" t="s">
        <v>65</v>
      </c>
      <c r="L387" s="220" t="s">
        <v>0</v>
      </c>
      <c r="M387" s="220" t="s">
        <v>256</v>
      </c>
      <c r="N387" s="47" t="s">
        <v>67</v>
      </c>
      <c r="O387" s="47" t="s">
        <v>0</v>
      </c>
      <c r="P387" s="47" t="s">
        <v>378</v>
      </c>
      <c r="Q387" s="47"/>
      <c r="R387" s="47"/>
      <c r="S387" s="47"/>
      <c r="T387" s="47"/>
      <c r="U387" s="103"/>
      <c r="V387" s="72"/>
      <c r="W387" s="73"/>
      <c r="X387" s="74"/>
      <c r="Y387" s="297"/>
      <c r="Z387" s="297"/>
      <c r="AA387" s="298"/>
      <c r="AB387" s="298"/>
      <c r="AC387" s="298"/>
      <c r="AD387" s="298"/>
      <c r="AE387" s="298"/>
      <c r="AF387" s="298"/>
      <c r="AG387" s="298"/>
      <c r="AH387" s="298"/>
      <c r="AI387" s="298"/>
      <c r="AJ387" s="298"/>
      <c r="AK387" s="298"/>
      <c r="AL387" s="298"/>
      <c r="AM387" s="298"/>
      <c r="AN387" s="298"/>
      <c r="AO387" s="298"/>
      <c r="AP387" s="298"/>
      <c r="AQ387" s="298"/>
      <c r="AR387" s="298"/>
      <c r="AS387" s="298"/>
      <c r="BI387" s="56"/>
      <c r="BJ387" s="56"/>
      <c r="BK387" s="56"/>
      <c r="BL387" s="56"/>
      <c r="BM387" s="56"/>
      <c r="BN387" s="56"/>
      <c r="BO387" s="56"/>
      <c r="BP387" s="56"/>
      <c r="BQ387" s="56"/>
      <c r="BR387" s="56"/>
      <c r="BS387" s="56"/>
      <c r="BT387" s="56"/>
      <c r="BU387" s="56"/>
      <c r="BV387" s="56"/>
      <c r="BW387" s="56"/>
    </row>
    <row r="388" spans="3:75" ht="21" customHeight="1">
      <c r="C388" s="265"/>
      <c r="D388" s="425"/>
      <c r="E388" s="436"/>
      <c r="F388" s="287" t="s">
        <v>2484</v>
      </c>
      <c r="G388" s="249"/>
      <c r="H388" s="220" t="s">
        <v>61</v>
      </c>
      <c r="I388" s="220" t="s">
        <v>64</v>
      </c>
      <c r="J388" s="220" t="s">
        <v>0</v>
      </c>
      <c r="K388" s="220" t="s">
        <v>65</v>
      </c>
      <c r="L388" s="220" t="s">
        <v>0</v>
      </c>
      <c r="M388" s="220" t="s">
        <v>257</v>
      </c>
      <c r="N388" s="47" t="s">
        <v>67</v>
      </c>
      <c r="O388" s="47" t="s">
        <v>0</v>
      </c>
      <c r="P388" s="47" t="s">
        <v>378</v>
      </c>
      <c r="Q388" s="47"/>
      <c r="R388" s="47"/>
      <c r="S388" s="47"/>
      <c r="T388" s="47"/>
      <c r="U388" s="103"/>
      <c r="V388" s="72"/>
      <c r="W388" s="73"/>
      <c r="X388" s="74"/>
      <c r="Y388" s="297"/>
      <c r="Z388" s="297"/>
      <c r="AA388" s="298"/>
      <c r="AB388" s="298"/>
      <c r="AC388" s="298"/>
      <c r="AD388" s="298"/>
      <c r="AE388" s="298"/>
      <c r="AF388" s="298"/>
      <c r="AG388" s="298"/>
      <c r="AH388" s="298"/>
      <c r="AI388" s="298"/>
      <c r="AJ388" s="298"/>
      <c r="AK388" s="298"/>
      <c r="AL388" s="298"/>
      <c r="AM388" s="298"/>
      <c r="AN388" s="298"/>
      <c r="AO388" s="298"/>
      <c r="AP388" s="298"/>
      <c r="AQ388" s="298"/>
      <c r="AR388" s="298"/>
      <c r="AS388" s="298"/>
      <c r="BI388" s="56"/>
      <c r="BJ388" s="56"/>
      <c r="BK388" s="56"/>
      <c r="BL388" s="56"/>
      <c r="BM388" s="56"/>
      <c r="BN388" s="56"/>
      <c r="BO388" s="56"/>
      <c r="BP388" s="56"/>
      <c r="BQ388" s="56"/>
      <c r="BR388" s="56"/>
      <c r="BS388" s="56"/>
      <c r="BT388" s="56"/>
      <c r="BU388" s="56"/>
      <c r="BV388" s="56"/>
      <c r="BW388" s="56"/>
    </row>
    <row r="389" spans="3:75" ht="21" customHeight="1">
      <c r="C389" s="265"/>
      <c r="D389" s="425"/>
      <c r="E389" s="436"/>
      <c r="F389" s="287" t="s">
        <v>2485</v>
      </c>
      <c r="G389" s="249"/>
      <c r="H389" s="220" t="s">
        <v>61</v>
      </c>
      <c r="I389" s="220" t="s">
        <v>64</v>
      </c>
      <c r="J389" s="220" t="s">
        <v>0</v>
      </c>
      <c r="K389" s="220" t="s">
        <v>65</v>
      </c>
      <c r="L389" s="220" t="s">
        <v>0</v>
      </c>
      <c r="M389" s="220" t="s">
        <v>258</v>
      </c>
      <c r="N389" s="47" t="s">
        <v>67</v>
      </c>
      <c r="O389" s="47" t="s">
        <v>0</v>
      </c>
      <c r="P389" s="47" t="s">
        <v>378</v>
      </c>
      <c r="Q389" s="47"/>
      <c r="R389" s="47"/>
      <c r="S389" s="47"/>
      <c r="T389" s="47"/>
      <c r="U389" s="103"/>
      <c r="V389" s="72"/>
      <c r="W389" s="73"/>
      <c r="X389" s="74"/>
      <c r="Y389" s="297"/>
      <c r="Z389" s="297"/>
      <c r="AA389" s="298"/>
      <c r="AB389" s="298"/>
      <c r="AC389" s="298"/>
      <c r="AD389" s="298"/>
      <c r="AE389" s="298"/>
      <c r="AF389" s="298"/>
      <c r="AG389" s="298"/>
      <c r="AH389" s="298"/>
      <c r="AI389" s="298"/>
      <c r="AJ389" s="298"/>
      <c r="AK389" s="298"/>
      <c r="AL389" s="298"/>
      <c r="AM389" s="298"/>
      <c r="AN389" s="298"/>
      <c r="AO389" s="298"/>
      <c r="AP389" s="298"/>
      <c r="AQ389" s="298"/>
      <c r="AR389" s="298"/>
      <c r="AS389" s="298"/>
      <c r="BI389" s="56"/>
      <c r="BJ389" s="56"/>
      <c r="BK389" s="56"/>
      <c r="BL389" s="56"/>
      <c r="BM389" s="56"/>
      <c r="BN389" s="56"/>
      <c r="BO389" s="56"/>
      <c r="BP389" s="56"/>
      <c r="BQ389" s="56"/>
      <c r="BR389" s="56"/>
      <c r="BS389" s="56"/>
      <c r="BT389" s="56"/>
      <c r="BU389" s="56"/>
      <c r="BV389" s="56"/>
      <c r="BW389" s="56"/>
    </row>
    <row r="390" spans="3:75" ht="21" customHeight="1">
      <c r="C390" s="265"/>
      <c r="D390" s="425"/>
      <c r="E390" s="436"/>
      <c r="F390" s="287" t="s">
        <v>2486</v>
      </c>
      <c r="G390" s="249"/>
      <c r="H390" s="220" t="s">
        <v>61</v>
      </c>
      <c r="I390" s="220" t="s">
        <v>64</v>
      </c>
      <c r="J390" s="220" t="s">
        <v>0</v>
      </c>
      <c r="K390" s="220" t="s">
        <v>65</v>
      </c>
      <c r="L390" s="220" t="s">
        <v>0</v>
      </c>
      <c r="M390" s="220" t="s">
        <v>259</v>
      </c>
      <c r="N390" s="47" t="s">
        <v>67</v>
      </c>
      <c r="O390" s="47" t="s">
        <v>0</v>
      </c>
      <c r="P390" s="47" t="s">
        <v>378</v>
      </c>
      <c r="Q390" s="47"/>
      <c r="R390" s="47"/>
      <c r="S390" s="47"/>
      <c r="T390" s="47"/>
      <c r="U390" s="103"/>
      <c r="V390" s="72"/>
      <c r="W390" s="73"/>
      <c r="X390" s="74"/>
      <c r="Y390" s="297"/>
      <c r="Z390" s="297"/>
      <c r="AA390" s="298"/>
      <c r="AB390" s="298"/>
      <c r="AC390" s="298"/>
      <c r="AD390" s="298"/>
      <c r="AE390" s="298"/>
      <c r="AF390" s="298"/>
      <c r="AG390" s="298"/>
      <c r="AH390" s="298"/>
      <c r="AI390" s="298"/>
      <c r="AJ390" s="298"/>
      <c r="AK390" s="298"/>
      <c r="AL390" s="298"/>
      <c r="AM390" s="298"/>
      <c r="AN390" s="298"/>
      <c r="AO390" s="298"/>
      <c r="AP390" s="298"/>
      <c r="AQ390" s="298"/>
      <c r="AR390" s="298"/>
      <c r="AS390" s="298"/>
      <c r="BI390" s="56"/>
      <c r="BJ390" s="56"/>
      <c r="BK390" s="56"/>
      <c r="BL390" s="56"/>
      <c r="BM390" s="56"/>
      <c r="BN390" s="56"/>
      <c r="BO390" s="56"/>
      <c r="BP390" s="56"/>
      <c r="BQ390" s="56"/>
      <c r="BR390" s="56"/>
      <c r="BS390" s="56"/>
      <c r="BT390" s="56"/>
      <c r="BU390" s="56"/>
      <c r="BV390" s="56"/>
      <c r="BW390" s="56"/>
    </row>
    <row r="391" spans="3:75" ht="21" customHeight="1">
      <c r="C391" s="265"/>
      <c r="D391" s="425"/>
      <c r="E391" s="436"/>
      <c r="F391" s="287" t="s">
        <v>2487</v>
      </c>
      <c r="G391" s="249"/>
      <c r="H391" s="220" t="s">
        <v>61</v>
      </c>
      <c r="I391" s="220" t="s">
        <v>64</v>
      </c>
      <c r="J391" s="220" t="s">
        <v>0</v>
      </c>
      <c r="K391" s="220" t="s">
        <v>65</v>
      </c>
      <c r="L391" s="220" t="s">
        <v>0</v>
      </c>
      <c r="M391" s="220" t="s">
        <v>260</v>
      </c>
      <c r="N391" s="47" t="s">
        <v>67</v>
      </c>
      <c r="O391" s="47" t="s">
        <v>0</v>
      </c>
      <c r="P391" s="47" t="s">
        <v>378</v>
      </c>
      <c r="Q391" s="47"/>
      <c r="R391" s="47"/>
      <c r="S391" s="47"/>
      <c r="T391" s="47"/>
      <c r="U391" s="103"/>
      <c r="V391" s="72"/>
      <c r="W391" s="73"/>
      <c r="X391" s="74"/>
      <c r="Y391" s="297"/>
      <c r="Z391" s="297"/>
      <c r="AA391" s="298"/>
      <c r="AB391" s="298"/>
      <c r="AC391" s="298"/>
      <c r="AD391" s="298"/>
      <c r="AE391" s="298"/>
      <c r="AF391" s="298"/>
      <c r="AG391" s="298"/>
      <c r="AH391" s="298"/>
      <c r="AI391" s="298"/>
      <c r="AJ391" s="298"/>
      <c r="AK391" s="298"/>
      <c r="AL391" s="298"/>
      <c r="AM391" s="298"/>
      <c r="AN391" s="298"/>
      <c r="AO391" s="298"/>
      <c r="AP391" s="298"/>
      <c r="AQ391" s="298"/>
      <c r="AR391" s="298"/>
      <c r="AS391" s="298"/>
      <c r="BI391" s="56"/>
      <c r="BJ391" s="56"/>
      <c r="BK391" s="56"/>
      <c r="BL391" s="56"/>
      <c r="BM391" s="56"/>
      <c r="BN391" s="56"/>
      <c r="BO391" s="56"/>
      <c r="BP391" s="56"/>
      <c r="BQ391" s="56"/>
      <c r="BR391" s="56"/>
      <c r="BS391" s="56"/>
      <c r="BT391" s="56"/>
      <c r="BU391" s="56"/>
      <c r="BV391" s="56"/>
      <c r="BW391" s="56"/>
    </row>
    <row r="392" spans="3:75" ht="21" customHeight="1">
      <c r="C392" s="265"/>
      <c r="D392" s="425"/>
      <c r="E392" s="436"/>
      <c r="F392" s="287" t="s">
        <v>2488</v>
      </c>
      <c r="G392" s="249"/>
      <c r="H392" s="220" t="s">
        <v>61</v>
      </c>
      <c r="I392" s="220" t="s">
        <v>64</v>
      </c>
      <c r="J392" s="220" t="s">
        <v>0</v>
      </c>
      <c r="K392" s="220" t="s">
        <v>65</v>
      </c>
      <c r="L392" s="220" t="s">
        <v>0</v>
      </c>
      <c r="M392" s="220" t="s">
        <v>261</v>
      </c>
      <c r="N392" s="47" t="s">
        <v>67</v>
      </c>
      <c r="O392" s="47" t="s">
        <v>0</v>
      </c>
      <c r="P392" s="47" t="s">
        <v>378</v>
      </c>
      <c r="Q392" s="47"/>
      <c r="R392" s="47"/>
      <c r="S392" s="47"/>
      <c r="T392" s="47"/>
      <c r="U392" s="103"/>
      <c r="V392" s="72"/>
      <c r="W392" s="73"/>
      <c r="X392" s="74"/>
      <c r="Y392" s="297"/>
      <c r="Z392" s="297"/>
      <c r="AA392" s="298"/>
      <c r="AB392" s="298"/>
      <c r="AC392" s="298"/>
      <c r="AD392" s="298"/>
      <c r="AE392" s="298"/>
      <c r="AF392" s="298"/>
      <c r="AG392" s="298"/>
      <c r="AH392" s="298"/>
      <c r="AI392" s="298"/>
      <c r="AJ392" s="298"/>
      <c r="AK392" s="298"/>
      <c r="AL392" s="298"/>
      <c r="AM392" s="298"/>
      <c r="AN392" s="298"/>
      <c r="AO392" s="298"/>
      <c r="AP392" s="298"/>
      <c r="AQ392" s="298"/>
      <c r="AR392" s="298"/>
      <c r="AS392" s="298"/>
      <c r="BI392" s="56"/>
      <c r="BJ392" s="56"/>
      <c r="BK392" s="56"/>
      <c r="BL392" s="56"/>
      <c r="BM392" s="56"/>
      <c r="BN392" s="56"/>
      <c r="BO392" s="56"/>
      <c r="BP392" s="56"/>
      <c r="BQ392" s="56"/>
      <c r="BR392" s="56"/>
      <c r="BS392" s="56"/>
      <c r="BT392" s="56"/>
      <c r="BU392" s="56"/>
      <c r="BV392" s="56"/>
      <c r="BW392" s="56"/>
    </row>
    <row r="393" spans="3:75" ht="21" customHeight="1">
      <c r="C393" s="265"/>
      <c r="D393" s="425"/>
      <c r="E393" s="436"/>
      <c r="F393" s="287" t="s">
        <v>2489</v>
      </c>
      <c r="G393" s="249"/>
      <c r="H393" s="220" t="s">
        <v>61</v>
      </c>
      <c r="I393" s="220" t="s">
        <v>64</v>
      </c>
      <c r="J393" s="220" t="s">
        <v>0</v>
      </c>
      <c r="K393" s="220" t="s">
        <v>65</v>
      </c>
      <c r="L393" s="220" t="s">
        <v>0</v>
      </c>
      <c r="M393" s="220" t="s">
        <v>262</v>
      </c>
      <c r="N393" s="47" t="s">
        <v>67</v>
      </c>
      <c r="O393" s="47" t="s">
        <v>0</v>
      </c>
      <c r="P393" s="47" t="s">
        <v>378</v>
      </c>
      <c r="Q393" s="47"/>
      <c r="R393" s="47"/>
      <c r="S393" s="47"/>
      <c r="T393" s="47"/>
      <c r="U393" s="103"/>
      <c r="V393" s="72"/>
      <c r="W393" s="73"/>
      <c r="X393" s="74"/>
      <c r="Y393" s="297"/>
      <c r="Z393" s="297"/>
      <c r="AA393" s="298"/>
      <c r="AB393" s="298"/>
      <c r="AC393" s="298"/>
      <c r="AD393" s="298"/>
      <c r="AE393" s="298"/>
      <c r="AF393" s="298"/>
      <c r="AG393" s="298"/>
      <c r="AH393" s="298"/>
      <c r="AI393" s="298"/>
      <c r="AJ393" s="298"/>
      <c r="AK393" s="298"/>
      <c r="AL393" s="298"/>
      <c r="AM393" s="298"/>
      <c r="AN393" s="298"/>
      <c r="AO393" s="298"/>
      <c r="AP393" s="298"/>
      <c r="AQ393" s="298"/>
      <c r="AR393" s="298"/>
      <c r="AS393" s="298"/>
      <c r="BI393" s="56"/>
      <c r="BJ393" s="56"/>
      <c r="BK393" s="56"/>
      <c r="BL393" s="56"/>
      <c r="BM393" s="56"/>
      <c r="BN393" s="56"/>
      <c r="BO393" s="56"/>
      <c r="BP393" s="56"/>
      <c r="BQ393" s="56"/>
      <c r="BR393" s="56"/>
      <c r="BS393" s="56"/>
      <c r="BT393" s="56"/>
      <c r="BU393" s="56"/>
      <c r="BV393" s="56"/>
      <c r="BW393" s="56"/>
    </row>
    <row r="394" spans="3:75" ht="21" customHeight="1">
      <c r="C394" s="265"/>
      <c r="D394" s="425"/>
      <c r="E394" s="436"/>
      <c r="F394" s="287" t="s">
        <v>2490</v>
      </c>
      <c r="G394" s="249"/>
      <c r="H394" s="220" t="s">
        <v>61</v>
      </c>
      <c r="I394" s="220" t="s">
        <v>64</v>
      </c>
      <c r="J394" s="220" t="s">
        <v>0</v>
      </c>
      <c r="K394" s="220" t="s">
        <v>65</v>
      </c>
      <c r="L394" s="220" t="s">
        <v>0</v>
      </c>
      <c r="M394" s="220" t="s">
        <v>263</v>
      </c>
      <c r="N394" s="47" t="s">
        <v>67</v>
      </c>
      <c r="O394" s="47" t="s">
        <v>0</v>
      </c>
      <c r="P394" s="47" t="s">
        <v>378</v>
      </c>
      <c r="Q394" s="47"/>
      <c r="R394" s="47"/>
      <c r="S394" s="47"/>
      <c r="T394" s="47"/>
      <c r="U394" s="103"/>
      <c r="V394" s="72"/>
      <c r="W394" s="73"/>
      <c r="X394" s="74"/>
      <c r="Y394" s="297"/>
      <c r="Z394" s="297"/>
      <c r="AA394" s="298"/>
      <c r="AB394" s="298"/>
      <c r="AC394" s="298"/>
      <c r="AD394" s="298"/>
      <c r="AE394" s="298"/>
      <c r="AF394" s="298"/>
      <c r="AG394" s="298"/>
      <c r="AH394" s="298"/>
      <c r="AI394" s="298"/>
      <c r="AJ394" s="298"/>
      <c r="AK394" s="298"/>
      <c r="AL394" s="298"/>
      <c r="AM394" s="298"/>
      <c r="AN394" s="298"/>
      <c r="AO394" s="298"/>
      <c r="AP394" s="298"/>
      <c r="AQ394" s="298"/>
      <c r="AR394" s="298"/>
      <c r="AS394" s="298"/>
      <c r="BI394" s="56"/>
      <c r="BJ394" s="56"/>
      <c r="BK394" s="56"/>
      <c r="BL394" s="56"/>
      <c r="BM394" s="56"/>
      <c r="BN394" s="56"/>
      <c r="BO394" s="56"/>
      <c r="BP394" s="56"/>
      <c r="BQ394" s="56"/>
      <c r="BR394" s="56"/>
      <c r="BS394" s="56"/>
      <c r="BT394" s="56"/>
      <c r="BU394" s="56"/>
      <c r="BV394" s="56"/>
      <c r="BW394" s="56"/>
    </row>
    <row r="395" spans="3:75" ht="21" customHeight="1">
      <c r="C395" s="265"/>
      <c r="D395" s="425"/>
      <c r="E395" s="436"/>
      <c r="F395" s="287" t="s">
        <v>2491</v>
      </c>
      <c r="G395" s="249"/>
      <c r="H395" s="220" t="s">
        <v>61</v>
      </c>
      <c r="I395" s="220" t="s">
        <v>64</v>
      </c>
      <c r="J395" s="220" t="s">
        <v>0</v>
      </c>
      <c r="K395" s="220" t="s">
        <v>65</v>
      </c>
      <c r="L395" s="220" t="s">
        <v>0</v>
      </c>
      <c r="M395" s="220" t="s">
        <v>264</v>
      </c>
      <c r="N395" s="47" t="s">
        <v>67</v>
      </c>
      <c r="O395" s="47" t="s">
        <v>0</v>
      </c>
      <c r="P395" s="47" t="s">
        <v>378</v>
      </c>
      <c r="Q395" s="47"/>
      <c r="R395" s="47"/>
      <c r="S395" s="47"/>
      <c r="T395" s="47"/>
      <c r="U395" s="103"/>
      <c r="V395" s="72"/>
      <c r="W395" s="73"/>
      <c r="X395" s="74"/>
      <c r="Y395" s="297"/>
      <c r="Z395" s="299"/>
      <c r="AA395" s="263"/>
      <c r="AB395" s="263"/>
      <c r="AC395" s="263"/>
      <c r="AD395" s="263"/>
      <c r="AE395" s="263"/>
      <c r="AF395" s="263"/>
      <c r="AG395" s="263"/>
      <c r="AH395" s="263"/>
      <c r="AI395" s="263"/>
      <c r="AJ395" s="263"/>
      <c r="AK395" s="263"/>
      <c r="AL395" s="263"/>
      <c r="AM395" s="263"/>
      <c r="AN395" s="263"/>
      <c r="AO395" s="263"/>
      <c r="AP395" s="263"/>
      <c r="AQ395" s="263"/>
      <c r="AR395" s="263"/>
      <c r="AS395" s="263"/>
      <c r="BI395" s="56"/>
      <c r="BJ395" s="56"/>
      <c r="BK395" s="56"/>
      <c r="BL395" s="56"/>
      <c r="BM395" s="56"/>
      <c r="BN395" s="56"/>
      <c r="BO395" s="56"/>
      <c r="BP395" s="56"/>
      <c r="BQ395" s="56"/>
      <c r="BR395" s="56"/>
      <c r="BS395" s="56"/>
      <c r="BT395" s="56"/>
      <c r="BU395" s="56"/>
      <c r="BV395" s="56"/>
      <c r="BW395" s="56"/>
    </row>
    <row r="396" spans="3:75" ht="21" customHeight="1">
      <c r="C396" s="265"/>
      <c r="D396" s="425"/>
      <c r="E396" s="437"/>
      <c r="F396" s="293" t="s">
        <v>2312</v>
      </c>
      <c r="G396" s="249"/>
      <c r="H396" s="220" t="s">
        <v>61</v>
      </c>
      <c r="I396" s="220" t="s">
        <v>64</v>
      </c>
      <c r="J396" s="220" t="s">
        <v>0</v>
      </c>
      <c r="K396" s="220" t="s">
        <v>65</v>
      </c>
      <c r="L396" s="220" t="s">
        <v>0</v>
      </c>
      <c r="M396" s="220" t="s">
        <v>342</v>
      </c>
      <c r="N396" s="47" t="s">
        <v>67</v>
      </c>
      <c r="O396" s="47" t="s">
        <v>0</v>
      </c>
      <c r="P396" s="47" t="s">
        <v>378</v>
      </c>
      <c r="Q396" s="47"/>
      <c r="R396" s="47"/>
      <c r="S396" s="47"/>
      <c r="T396" s="47"/>
      <c r="U396" s="109"/>
      <c r="V396" s="21" t="str">
        <f>IF(OR(SUMPRODUCT(--(V345:V395=""),--(W345:W395=""))&gt;0,COUNTIF(W345:W395,"M")&gt;0,COUNTIF(W345:W395,"X")=51),"",SUM(V345:V395))</f>
        <v/>
      </c>
      <c r="W396" s="22" t="str">
        <f>IF(AND(COUNTIF(W345:W395,"X")=51,SUM(V345:V395)=0,ISNUMBER(V396)),"",IF(COUNTIF(W345:W395,"M")&gt;0,"M",IF(AND(COUNTIF(W345:W395,W345)=51,OR(W345="X",W345="W",W345="Z")),UPPER(W345),"")))</f>
        <v/>
      </c>
      <c r="X396" s="23"/>
      <c r="Y396" s="297"/>
      <c r="Z396" s="297"/>
      <c r="AA396" s="298"/>
      <c r="AB396" s="298"/>
      <c r="AC396" s="298"/>
      <c r="AD396" s="298"/>
      <c r="AE396" s="298"/>
      <c r="AF396" s="298"/>
      <c r="AG396" s="298"/>
      <c r="AH396" s="298"/>
      <c r="AI396" s="298"/>
      <c r="AJ396" s="298"/>
      <c r="AK396" s="298"/>
      <c r="AL396" s="298"/>
      <c r="AM396" s="298"/>
      <c r="AN396" s="298"/>
      <c r="AO396" s="298"/>
      <c r="AP396" s="298"/>
      <c r="AQ396" s="298"/>
      <c r="AR396" s="298"/>
      <c r="AS396" s="298"/>
      <c r="BI396" s="56"/>
      <c r="BJ396" s="56"/>
      <c r="BK396" s="56"/>
      <c r="BL396" s="56"/>
      <c r="BM396" s="56"/>
      <c r="BN396" s="56"/>
      <c r="BO396" s="56"/>
      <c r="BP396" s="56"/>
      <c r="BQ396" s="56"/>
      <c r="BR396" s="56"/>
      <c r="BS396" s="56"/>
      <c r="BT396" s="56"/>
      <c r="BU396" s="56"/>
      <c r="BV396" s="56"/>
      <c r="BW396" s="56"/>
    </row>
    <row r="397" spans="3:75" ht="21" customHeight="1">
      <c r="C397" s="265"/>
      <c r="D397" s="425" t="s">
        <v>2286</v>
      </c>
      <c r="E397" s="435" t="s">
        <v>2313</v>
      </c>
      <c r="F397" s="287" t="s">
        <v>2492</v>
      </c>
      <c r="G397" s="249"/>
      <c r="H397" s="220" t="s">
        <v>61</v>
      </c>
      <c r="I397" s="220" t="s">
        <v>64</v>
      </c>
      <c r="J397" s="220" t="s">
        <v>0</v>
      </c>
      <c r="K397" s="220" t="s">
        <v>65</v>
      </c>
      <c r="L397" s="220" t="s">
        <v>0</v>
      </c>
      <c r="M397" s="220" t="s">
        <v>265</v>
      </c>
      <c r="N397" s="47" t="s">
        <v>67</v>
      </c>
      <c r="O397" s="47" t="s">
        <v>0</v>
      </c>
      <c r="P397" s="47" t="s">
        <v>378</v>
      </c>
      <c r="Q397" s="47"/>
      <c r="R397" s="47"/>
      <c r="S397" s="47"/>
      <c r="T397" s="47"/>
      <c r="U397" s="103"/>
      <c r="V397" s="72"/>
      <c r="W397" s="73"/>
      <c r="X397" s="74"/>
      <c r="Y397" s="297"/>
      <c r="Z397" s="297"/>
      <c r="AA397" s="298"/>
      <c r="AB397" s="298"/>
      <c r="AC397" s="298"/>
      <c r="AD397" s="298"/>
      <c r="AE397" s="298"/>
      <c r="AF397" s="298"/>
      <c r="AG397" s="298"/>
      <c r="AH397" s="298"/>
      <c r="AI397" s="298"/>
      <c r="AJ397" s="298"/>
      <c r="AK397" s="298"/>
      <c r="AL397" s="298"/>
      <c r="AM397" s="298"/>
      <c r="AN397" s="298"/>
      <c r="AO397" s="298"/>
      <c r="AP397" s="298"/>
      <c r="AQ397" s="298"/>
      <c r="AR397" s="298"/>
      <c r="AS397" s="298"/>
      <c r="BI397" s="56"/>
      <c r="BJ397" s="56"/>
      <c r="BK397" s="56"/>
      <c r="BL397" s="56"/>
      <c r="BM397" s="56"/>
      <c r="BN397" s="56"/>
      <c r="BO397" s="56"/>
      <c r="BP397" s="56"/>
      <c r="BQ397" s="56"/>
      <c r="BR397" s="56"/>
      <c r="BS397" s="56"/>
      <c r="BT397" s="56"/>
      <c r="BU397" s="56"/>
      <c r="BV397" s="56"/>
      <c r="BW397" s="56"/>
    </row>
    <row r="398" spans="3:75" ht="21" customHeight="1">
      <c r="C398" s="265"/>
      <c r="D398" s="425"/>
      <c r="E398" s="436"/>
      <c r="F398" s="287" t="s">
        <v>2493</v>
      </c>
      <c r="G398" s="249"/>
      <c r="H398" s="220" t="s">
        <v>61</v>
      </c>
      <c r="I398" s="220" t="s">
        <v>64</v>
      </c>
      <c r="J398" s="220" t="s">
        <v>0</v>
      </c>
      <c r="K398" s="220" t="s">
        <v>65</v>
      </c>
      <c r="L398" s="220" t="s">
        <v>0</v>
      </c>
      <c r="M398" s="220" t="s">
        <v>266</v>
      </c>
      <c r="N398" s="47" t="s">
        <v>67</v>
      </c>
      <c r="O398" s="47" t="s">
        <v>0</v>
      </c>
      <c r="P398" s="47" t="s">
        <v>378</v>
      </c>
      <c r="Q398" s="47"/>
      <c r="R398" s="47"/>
      <c r="S398" s="47"/>
      <c r="T398" s="47"/>
      <c r="U398" s="103"/>
      <c r="V398" s="72"/>
      <c r="W398" s="73"/>
      <c r="X398" s="74"/>
      <c r="Y398" s="297"/>
      <c r="Z398" s="297"/>
      <c r="AA398" s="298"/>
      <c r="AB398" s="298"/>
      <c r="AC398" s="298"/>
      <c r="AD398" s="298"/>
      <c r="AE398" s="298"/>
      <c r="AF398" s="298"/>
      <c r="AG398" s="298"/>
      <c r="AH398" s="298"/>
      <c r="AI398" s="298"/>
      <c r="AJ398" s="298"/>
      <c r="AK398" s="298"/>
      <c r="AL398" s="298"/>
      <c r="AM398" s="298"/>
      <c r="AN398" s="298"/>
      <c r="AO398" s="298"/>
      <c r="AP398" s="298"/>
      <c r="AQ398" s="298"/>
      <c r="AR398" s="298"/>
      <c r="AS398" s="298"/>
      <c r="BI398" s="56"/>
      <c r="BJ398" s="56"/>
      <c r="BK398" s="56"/>
      <c r="BL398" s="56"/>
      <c r="BM398" s="56"/>
      <c r="BN398" s="56"/>
      <c r="BO398" s="56"/>
      <c r="BP398" s="56"/>
      <c r="BQ398" s="56"/>
      <c r="BR398" s="56"/>
      <c r="BS398" s="56"/>
      <c r="BT398" s="56"/>
      <c r="BU398" s="56"/>
      <c r="BV398" s="56"/>
      <c r="BW398" s="56"/>
    </row>
    <row r="399" spans="3:75" ht="21" customHeight="1">
      <c r="C399" s="265"/>
      <c r="D399" s="425"/>
      <c r="E399" s="436"/>
      <c r="F399" s="287" t="s">
        <v>2494</v>
      </c>
      <c r="G399" s="249"/>
      <c r="H399" s="220" t="s">
        <v>61</v>
      </c>
      <c r="I399" s="220" t="s">
        <v>64</v>
      </c>
      <c r="J399" s="220" t="s">
        <v>0</v>
      </c>
      <c r="K399" s="220" t="s">
        <v>65</v>
      </c>
      <c r="L399" s="220" t="s">
        <v>0</v>
      </c>
      <c r="M399" s="220" t="s">
        <v>75</v>
      </c>
      <c r="N399" s="47" t="s">
        <v>67</v>
      </c>
      <c r="O399" s="47" t="s">
        <v>0</v>
      </c>
      <c r="P399" s="47" t="s">
        <v>378</v>
      </c>
      <c r="Q399" s="47"/>
      <c r="R399" s="47"/>
      <c r="S399" s="47"/>
      <c r="T399" s="47"/>
      <c r="U399" s="103"/>
      <c r="V399" s="72"/>
      <c r="W399" s="73"/>
      <c r="X399" s="74"/>
      <c r="Y399" s="297"/>
      <c r="Z399" s="300"/>
      <c r="BI399" s="56"/>
      <c r="BJ399" s="56"/>
      <c r="BK399" s="56"/>
      <c r="BL399" s="56"/>
      <c r="BM399" s="56"/>
      <c r="BN399" s="56"/>
      <c r="BO399" s="56"/>
      <c r="BP399" s="56"/>
      <c r="BQ399" s="56"/>
      <c r="BR399" s="56"/>
      <c r="BS399" s="56"/>
      <c r="BT399" s="56"/>
      <c r="BU399" s="56"/>
      <c r="BV399" s="56"/>
      <c r="BW399" s="56"/>
    </row>
    <row r="400" spans="3:75" ht="21" customHeight="1">
      <c r="C400" s="265"/>
      <c r="D400" s="425"/>
      <c r="E400" s="436"/>
      <c r="F400" s="287" t="s">
        <v>2495</v>
      </c>
      <c r="G400" s="249"/>
      <c r="H400" s="220" t="s">
        <v>61</v>
      </c>
      <c r="I400" s="220" t="s">
        <v>64</v>
      </c>
      <c r="J400" s="220" t="s">
        <v>0</v>
      </c>
      <c r="K400" s="220" t="s">
        <v>65</v>
      </c>
      <c r="L400" s="220" t="s">
        <v>0</v>
      </c>
      <c r="M400" s="220" t="s">
        <v>267</v>
      </c>
      <c r="N400" s="47" t="s">
        <v>67</v>
      </c>
      <c r="O400" s="47" t="s">
        <v>0</v>
      </c>
      <c r="P400" s="47" t="s">
        <v>378</v>
      </c>
      <c r="Q400" s="47"/>
      <c r="R400" s="47"/>
      <c r="S400" s="47"/>
      <c r="T400" s="47"/>
      <c r="U400" s="103"/>
      <c r="V400" s="72"/>
      <c r="W400" s="73"/>
      <c r="X400" s="74"/>
      <c r="Y400" s="297"/>
      <c r="Z400" s="300"/>
      <c r="BI400" s="56"/>
      <c r="BJ400" s="56"/>
      <c r="BK400" s="56"/>
      <c r="BL400" s="56"/>
      <c r="BM400" s="56"/>
      <c r="BN400" s="56"/>
      <c r="BO400" s="56"/>
      <c r="BP400" s="56"/>
      <c r="BQ400" s="56"/>
      <c r="BR400" s="56"/>
      <c r="BS400" s="56"/>
      <c r="BT400" s="56"/>
      <c r="BU400" s="56"/>
      <c r="BV400" s="56"/>
      <c r="BW400" s="56"/>
    </row>
    <row r="401" spans="3:75" ht="21" customHeight="1">
      <c r="C401" s="265"/>
      <c r="D401" s="425"/>
      <c r="E401" s="436"/>
      <c r="F401" s="287" t="s">
        <v>2496</v>
      </c>
      <c r="G401" s="249"/>
      <c r="H401" s="220" t="s">
        <v>61</v>
      </c>
      <c r="I401" s="220" t="s">
        <v>64</v>
      </c>
      <c r="J401" s="220" t="s">
        <v>0</v>
      </c>
      <c r="K401" s="220" t="s">
        <v>65</v>
      </c>
      <c r="L401" s="220" t="s">
        <v>0</v>
      </c>
      <c r="M401" s="220" t="s">
        <v>268</v>
      </c>
      <c r="N401" s="47" t="s">
        <v>67</v>
      </c>
      <c r="O401" s="47" t="s">
        <v>0</v>
      </c>
      <c r="P401" s="47" t="s">
        <v>378</v>
      </c>
      <c r="Q401" s="47"/>
      <c r="R401" s="47"/>
      <c r="S401" s="47"/>
      <c r="T401" s="47"/>
      <c r="U401" s="103"/>
      <c r="V401" s="72"/>
      <c r="W401" s="73"/>
      <c r="X401" s="74"/>
      <c r="Y401" s="297"/>
      <c r="Z401" s="300"/>
      <c r="BI401" s="56"/>
      <c r="BJ401" s="56"/>
      <c r="BK401" s="56"/>
      <c r="BL401" s="56"/>
      <c r="BM401" s="56"/>
      <c r="BN401" s="56"/>
      <c r="BO401" s="56"/>
      <c r="BP401" s="56"/>
      <c r="BQ401" s="56"/>
      <c r="BR401" s="56"/>
      <c r="BS401" s="56"/>
      <c r="BT401" s="56"/>
      <c r="BU401" s="56"/>
      <c r="BV401" s="56"/>
      <c r="BW401" s="56"/>
    </row>
    <row r="402" spans="3:75" ht="21" customHeight="1">
      <c r="C402" s="265"/>
      <c r="D402" s="425"/>
      <c r="E402" s="436"/>
      <c r="F402" s="287" t="s">
        <v>2497</v>
      </c>
      <c r="G402" s="249"/>
      <c r="H402" s="220" t="s">
        <v>61</v>
      </c>
      <c r="I402" s="220" t="s">
        <v>64</v>
      </c>
      <c r="J402" s="220" t="s">
        <v>0</v>
      </c>
      <c r="K402" s="220" t="s">
        <v>65</v>
      </c>
      <c r="L402" s="220" t="s">
        <v>0</v>
      </c>
      <c r="M402" s="220" t="s">
        <v>269</v>
      </c>
      <c r="N402" s="47" t="s">
        <v>67</v>
      </c>
      <c r="O402" s="47" t="s">
        <v>0</v>
      </c>
      <c r="P402" s="47" t="s">
        <v>378</v>
      </c>
      <c r="Q402" s="47"/>
      <c r="R402" s="47"/>
      <c r="S402" s="47"/>
      <c r="T402" s="47"/>
      <c r="U402" s="103"/>
      <c r="V402" s="72"/>
      <c r="W402" s="73"/>
      <c r="X402" s="74"/>
      <c r="Y402" s="297"/>
      <c r="Z402" s="300"/>
      <c r="BI402" s="56"/>
      <c r="BJ402" s="56"/>
      <c r="BK402" s="56"/>
      <c r="BL402" s="56"/>
      <c r="BM402" s="56"/>
      <c r="BN402" s="56"/>
      <c r="BO402" s="56"/>
      <c r="BP402" s="56"/>
      <c r="BQ402" s="56"/>
      <c r="BR402" s="56"/>
      <c r="BS402" s="56"/>
      <c r="BT402" s="56"/>
      <c r="BU402" s="56"/>
      <c r="BV402" s="56"/>
      <c r="BW402" s="56"/>
    </row>
    <row r="403" spans="3:75" ht="21" customHeight="1">
      <c r="C403" s="265"/>
      <c r="D403" s="425"/>
      <c r="E403" s="436"/>
      <c r="F403" s="287" t="s">
        <v>2498</v>
      </c>
      <c r="G403" s="249"/>
      <c r="H403" s="220" t="s">
        <v>61</v>
      </c>
      <c r="I403" s="220" t="s">
        <v>64</v>
      </c>
      <c r="J403" s="220" t="s">
        <v>0</v>
      </c>
      <c r="K403" s="220" t="s">
        <v>65</v>
      </c>
      <c r="L403" s="220" t="s">
        <v>0</v>
      </c>
      <c r="M403" s="220" t="s">
        <v>270</v>
      </c>
      <c r="N403" s="47" t="s">
        <v>67</v>
      </c>
      <c r="O403" s="47" t="s">
        <v>0</v>
      </c>
      <c r="P403" s="47" t="s">
        <v>378</v>
      </c>
      <c r="Q403" s="47"/>
      <c r="R403" s="47"/>
      <c r="S403" s="47"/>
      <c r="T403" s="47"/>
      <c r="U403" s="103"/>
      <c r="V403" s="72"/>
      <c r="W403" s="73"/>
      <c r="X403" s="74"/>
      <c r="Y403" s="297"/>
      <c r="Z403" s="300"/>
      <c r="BI403" s="56"/>
      <c r="BJ403" s="56"/>
      <c r="BK403" s="56"/>
      <c r="BL403" s="56"/>
      <c r="BM403" s="56"/>
      <c r="BN403" s="56"/>
      <c r="BO403" s="56"/>
      <c r="BP403" s="56"/>
      <c r="BQ403" s="56"/>
      <c r="BR403" s="56"/>
      <c r="BS403" s="56"/>
      <c r="BT403" s="56"/>
      <c r="BU403" s="56"/>
      <c r="BV403" s="56"/>
      <c r="BW403" s="56"/>
    </row>
    <row r="404" spans="3:75" ht="21" customHeight="1">
      <c r="C404" s="265"/>
      <c r="D404" s="425"/>
      <c r="E404" s="436"/>
      <c r="F404" s="287" t="s">
        <v>2499</v>
      </c>
      <c r="G404" s="249"/>
      <c r="H404" s="220" t="s">
        <v>61</v>
      </c>
      <c r="I404" s="220" t="s">
        <v>64</v>
      </c>
      <c r="J404" s="220" t="s">
        <v>0</v>
      </c>
      <c r="K404" s="220" t="s">
        <v>65</v>
      </c>
      <c r="L404" s="220" t="s">
        <v>0</v>
      </c>
      <c r="M404" s="220" t="s">
        <v>271</v>
      </c>
      <c r="N404" s="47" t="s">
        <v>67</v>
      </c>
      <c r="O404" s="47" t="s">
        <v>0</v>
      </c>
      <c r="P404" s="47" t="s">
        <v>378</v>
      </c>
      <c r="Q404" s="47"/>
      <c r="R404" s="47"/>
      <c r="S404" s="47"/>
      <c r="T404" s="47"/>
      <c r="U404" s="103"/>
      <c r="V404" s="72"/>
      <c r="W404" s="73"/>
      <c r="X404" s="74"/>
      <c r="Y404" s="297"/>
      <c r="Z404" s="300"/>
      <c r="BI404" s="56"/>
      <c r="BJ404" s="56"/>
      <c r="BK404" s="56"/>
      <c r="BL404" s="56"/>
      <c r="BM404" s="56"/>
      <c r="BN404" s="56"/>
      <c r="BO404" s="56"/>
      <c r="BP404" s="56"/>
      <c r="BQ404" s="56"/>
      <c r="BR404" s="56"/>
      <c r="BS404" s="56"/>
      <c r="BT404" s="56"/>
      <c r="BU404" s="56"/>
      <c r="BV404" s="56"/>
      <c r="BW404" s="56"/>
    </row>
    <row r="405" spans="3:75" ht="21" customHeight="1">
      <c r="C405" s="265"/>
      <c r="D405" s="425"/>
      <c r="E405" s="436"/>
      <c r="F405" s="287" t="s">
        <v>2557</v>
      </c>
      <c r="G405" s="249"/>
      <c r="H405" s="220" t="s">
        <v>61</v>
      </c>
      <c r="I405" s="220" t="s">
        <v>64</v>
      </c>
      <c r="J405" s="220" t="s">
        <v>0</v>
      </c>
      <c r="K405" s="220" t="s">
        <v>65</v>
      </c>
      <c r="L405" s="220" t="s">
        <v>0</v>
      </c>
      <c r="M405" s="220" t="s">
        <v>272</v>
      </c>
      <c r="N405" s="47" t="s">
        <v>67</v>
      </c>
      <c r="O405" s="47" t="s">
        <v>0</v>
      </c>
      <c r="P405" s="47" t="s">
        <v>378</v>
      </c>
      <c r="Q405" s="47"/>
      <c r="R405" s="47"/>
      <c r="S405" s="47"/>
      <c r="T405" s="47"/>
      <c r="U405" s="103"/>
      <c r="V405" s="72"/>
      <c r="W405" s="73"/>
      <c r="X405" s="74"/>
      <c r="Y405" s="297"/>
      <c r="Z405" s="300"/>
      <c r="BI405" s="56"/>
      <c r="BJ405" s="56"/>
      <c r="BK405" s="56"/>
      <c r="BL405" s="56"/>
      <c r="BM405" s="56"/>
      <c r="BN405" s="56"/>
      <c r="BO405" s="56"/>
      <c r="BP405" s="56"/>
      <c r="BQ405" s="56"/>
      <c r="BR405" s="56"/>
      <c r="BS405" s="56"/>
      <c r="BT405" s="56"/>
      <c r="BU405" s="56"/>
      <c r="BV405" s="56"/>
      <c r="BW405" s="56"/>
    </row>
    <row r="406" spans="3:75" ht="21" customHeight="1">
      <c r="C406" s="265"/>
      <c r="D406" s="425"/>
      <c r="E406" s="436"/>
      <c r="F406" s="287" t="s">
        <v>2500</v>
      </c>
      <c r="G406" s="249"/>
      <c r="H406" s="220" t="s">
        <v>61</v>
      </c>
      <c r="I406" s="220" t="s">
        <v>64</v>
      </c>
      <c r="J406" s="220" t="s">
        <v>0</v>
      </c>
      <c r="K406" s="220" t="s">
        <v>65</v>
      </c>
      <c r="L406" s="220" t="s">
        <v>0</v>
      </c>
      <c r="M406" s="220" t="s">
        <v>273</v>
      </c>
      <c r="N406" s="47" t="s">
        <v>67</v>
      </c>
      <c r="O406" s="47" t="s">
        <v>0</v>
      </c>
      <c r="P406" s="47" t="s">
        <v>378</v>
      </c>
      <c r="Q406" s="47"/>
      <c r="R406" s="47"/>
      <c r="S406" s="47"/>
      <c r="T406" s="47"/>
      <c r="U406" s="103"/>
      <c r="V406" s="72"/>
      <c r="W406" s="73"/>
      <c r="X406" s="74"/>
      <c r="Y406" s="297"/>
      <c r="Z406" s="300"/>
      <c r="BI406" s="56"/>
      <c r="BJ406" s="56"/>
      <c r="BK406" s="56"/>
      <c r="BL406" s="56"/>
      <c r="BM406" s="56"/>
      <c r="BN406" s="56"/>
      <c r="BO406" s="56"/>
      <c r="BP406" s="56"/>
      <c r="BQ406" s="56"/>
      <c r="BR406" s="56"/>
      <c r="BS406" s="56"/>
      <c r="BT406" s="56"/>
      <c r="BU406" s="56"/>
      <c r="BV406" s="56"/>
      <c r="BW406" s="56"/>
    </row>
    <row r="407" spans="3:75" ht="21" customHeight="1">
      <c r="C407" s="265"/>
      <c r="D407" s="425"/>
      <c r="E407" s="436"/>
      <c r="F407" s="287" t="s">
        <v>2501</v>
      </c>
      <c r="G407" s="249"/>
      <c r="H407" s="220" t="s">
        <v>61</v>
      </c>
      <c r="I407" s="220" t="s">
        <v>64</v>
      </c>
      <c r="J407" s="220" t="s">
        <v>0</v>
      </c>
      <c r="K407" s="220" t="s">
        <v>65</v>
      </c>
      <c r="L407" s="220" t="s">
        <v>0</v>
      </c>
      <c r="M407" s="220" t="s">
        <v>274</v>
      </c>
      <c r="N407" s="47" t="s">
        <v>67</v>
      </c>
      <c r="O407" s="47" t="s">
        <v>0</v>
      </c>
      <c r="P407" s="47" t="s">
        <v>378</v>
      </c>
      <c r="Q407" s="47"/>
      <c r="R407" s="47"/>
      <c r="S407" s="47"/>
      <c r="T407" s="47"/>
      <c r="U407" s="103"/>
      <c r="V407" s="72"/>
      <c r="W407" s="73"/>
      <c r="X407" s="74"/>
      <c r="Y407" s="297"/>
      <c r="Z407" s="300"/>
      <c r="BI407" s="56"/>
      <c r="BJ407" s="56"/>
      <c r="BK407" s="56"/>
      <c r="BL407" s="56"/>
      <c r="BM407" s="56"/>
      <c r="BN407" s="56"/>
      <c r="BO407" s="56"/>
      <c r="BP407" s="56"/>
      <c r="BQ407" s="56"/>
      <c r="BR407" s="56"/>
      <c r="BS407" s="56"/>
      <c r="BT407" s="56"/>
      <c r="BU407" s="56"/>
      <c r="BV407" s="56"/>
      <c r="BW407" s="56"/>
    </row>
    <row r="408" spans="3:75" ht="21" customHeight="1">
      <c r="C408" s="265"/>
      <c r="D408" s="425"/>
      <c r="E408" s="436"/>
      <c r="F408" s="287" t="s">
        <v>2502</v>
      </c>
      <c r="G408" s="249"/>
      <c r="H408" s="220" t="s">
        <v>61</v>
      </c>
      <c r="I408" s="220" t="s">
        <v>64</v>
      </c>
      <c r="J408" s="220" t="s">
        <v>0</v>
      </c>
      <c r="K408" s="220" t="s">
        <v>65</v>
      </c>
      <c r="L408" s="220" t="s">
        <v>0</v>
      </c>
      <c r="M408" s="220" t="s">
        <v>275</v>
      </c>
      <c r="N408" s="47" t="s">
        <v>67</v>
      </c>
      <c r="O408" s="47" t="s">
        <v>0</v>
      </c>
      <c r="P408" s="47" t="s">
        <v>378</v>
      </c>
      <c r="Q408" s="47"/>
      <c r="R408" s="47"/>
      <c r="S408" s="47"/>
      <c r="T408" s="47"/>
      <c r="U408" s="103"/>
      <c r="V408" s="72"/>
      <c r="W408" s="73"/>
      <c r="X408" s="74"/>
      <c r="Y408" s="297"/>
      <c r="Z408" s="300"/>
      <c r="BI408" s="56"/>
      <c r="BJ408" s="56"/>
      <c r="BK408" s="56"/>
      <c r="BL408" s="56"/>
      <c r="BM408" s="56"/>
      <c r="BN408" s="56"/>
      <c r="BO408" s="56"/>
      <c r="BP408" s="56"/>
      <c r="BQ408" s="56"/>
      <c r="BR408" s="56"/>
      <c r="BS408" s="56"/>
      <c r="BT408" s="56"/>
      <c r="BU408" s="56"/>
      <c r="BV408" s="56"/>
      <c r="BW408" s="56"/>
    </row>
    <row r="409" spans="3:75" ht="21" customHeight="1">
      <c r="C409" s="265"/>
      <c r="D409" s="425"/>
      <c r="E409" s="436"/>
      <c r="F409" s="287" t="s">
        <v>2503</v>
      </c>
      <c r="G409" s="249"/>
      <c r="H409" s="220" t="s">
        <v>61</v>
      </c>
      <c r="I409" s="220" t="s">
        <v>64</v>
      </c>
      <c r="J409" s="220" t="s">
        <v>0</v>
      </c>
      <c r="K409" s="220" t="s">
        <v>65</v>
      </c>
      <c r="L409" s="220" t="s">
        <v>0</v>
      </c>
      <c r="M409" s="220" t="s">
        <v>276</v>
      </c>
      <c r="N409" s="47" t="s">
        <v>67</v>
      </c>
      <c r="O409" s="47" t="s">
        <v>0</v>
      </c>
      <c r="P409" s="47" t="s">
        <v>378</v>
      </c>
      <c r="Q409" s="47"/>
      <c r="R409" s="47"/>
      <c r="S409" s="47"/>
      <c r="T409" s="47"/>
      <c r="U409" s="103"/>
      <c r="V409" s="72"/>
      <c r="W409" s="73"/>
      <c r="X409" s="74"/>
      <c r="Y409" s="297"/>
      <c r="Z409" s="300"/>
      <c r="BI409" s="56"/>
      <c r="BJ409" s="56"/>
      <c r="BK409" s="56"/>
      <c r="BL409" s="56"/>
      <c r="BM409" s="56"/>
      <c r="BN409" s="56"/>
      <c r="BO409" s="56"/>
      <c r="BP409" s="56"/>
      <c r="BQ409" s="56"/>
      <c r="BR409" s="56"/>
      <c r="BS409" s="56"/>
      <c r="BT409" s="56"/>
      <c r="BU409" s="56"/>
      <c r="BV409" s="56"/>
      <c r="BW409" s="56"/>
    </row>
    <row r="410" spans="3:75" ht="21" customHeight="1">
      <c r="C410" s="265"/>
      <c r="D410" s="425"/>
      <c r="E410" s="436"/>
      <c r="F410" s="287" t="s">
        <v>2504</v>
      </c>
      <c r="G410" s="249"/>
      <c r="H410" s="220" t="s">
        <v>61</v>
      </c>
      <c r="I410" s="220" t="s">
        <v>64</v>
      </c>
      <c r="J410" s="220" t="s">
        <v>0</v>
      </c>
      <c r="K410" s="220" t="s">
        <v>65</v>
      </c>
      <c r="L410" s="220" t="s">
        <v>0</v>
      </c>
      <c r="M410" s="220" t="s">
        <v>277</v>
      </c>
      <c r="N410" s="47" t="s">
        <v>67</v>
      </c>
      <c r="O410" s="47" t="s">
        <v>0</v>
      </c>
      <c r="P410" s="47" t="s">
        <v>378</v>
      </c>
      <c r="Q410" s="47"/>
      <c r="R410" s="47"/>
      <c r="S410" s="47"/>
      <c r="T410" s="47"/>
      <c r="U410" s="103"/>
      <c r="V410" s="72"/>
      <c r="W410" s="73"/>
      <c r="X410" s="74"/>
      <c r="Y410" s="297"/>
      <c r="Z410" s="300"/>
      <c r="BI410" s="56"/>
      <c r="BJ410" s="56"/>
      <c r="BK410" s="56"/>
      <c r="BL410" s="56"/>
      <c r="BM410" s="56"/>
      <c r="BN410" s="56"/>
      <c r="BO410" s="56"/>
      <c r="BP410" s="56"/>
      <c r="BQ410" s="56"/>
      <c r="BR410" s="56"/>
      <c r="BS410" s="56"/>
      <c r="BT410" s="56"/>
      <c r="BU410" s="56"/>
      <c r="BV410" s="56"/>
      <c r="BW410" s="56"/>
    </row>
    <row r="411" spans="3:75" ht="21" customHeight="1">
      <c r="C411" s="265"/>
      <c r="D411" s="425"/>
      <c r="E411" s="436"/>
      <c r="F411" s="287" t="s">
        <v>2505</v>
      </c>
      <c r="G411" s="249"/>
      <c r="H411" s="220" t="s">
        <v>61</v>
      </c>
      <c r="I411" s="220" t="s">
        <v>64</v>
      </c>
      <c r="J411" s="220" t="s">
        <v>0</v>
      </c>
      <c r="K411" s="220" t="s">
        <v>65</v>
      </c>
      <c r="L411" s="220" t="s">
        <v>0</v>
      </c>
      <c r="M411" s="220" t="s">
        <v>278</v>
      </c>
      <c r="N411" s="47" t="s">
        <v>67</v>
      </c>
      <c r="O411" s="47" t="s">
        <v>0</v>
      </c>
      <c r="P411" s="47" t="s">
        <v>378</v>
      </c>
      <c r="Q411" s="47"/>
      <c r="R411" s="47"/>
      <c r="S411" s="47"/>
      <c r="T411" s="47"/>
      <c r="U411" s="103"/>
      <c r="V411" s="72"/>
      <c r="W411" s="73"/>
      <c r="X411" s="74"/>
      <c r="Y411" s="297"/>
      <c r="Z411" s="300"/>
      <c r="BI411" s="56"/>
      <c r="BJ411" s="56"/>
      <c r="BK411" s="56"/>
      <c r="BL411" s="56"/>
      <c r="BM411" s="56"/>
      <c r="BN411" s="56"/>
      <c r="BO411" s="56"/>
      <c r="BP411" s="56"/>
      <c r="BQ411" s="56"/>
      <c r="BR411" s="56"/>
      <c r="BS411" s="56"/>
      <c r="BT411" s="56"/>
      <c r="BU411" s="56"/>
      <c r="BV411" s="56"/>
      <c r="BW411" s="56"/>
    </row>
    <row r="412" spans="3:75" ht="21" customHeight="1">
      <c r="C412" s="265"/>
      <c r="D412" s="425"/>
      <c r="E412" s="436"/>
      <c r="F412" s="287" t="s">
        <v>2506</v>
      </c>
      <c r="G412" s="249"/>
      <c r="H412" s="220" t="s">
        <v>61</v>
      </c>
      <c r="I412" s="220" t="s">
        <v>64</v>
      </c>
      <c r="J412" s="220" t="s">
        <v>0</v>
      </c>
      <c r="K412" s="220" t="s">
        <v>65</v>
      </c>
      <c r="L412" s="220" t="s">
        <v>0</v>
      </c>
      <c r="M412" s="220" t="s">
        <v>279</v>
      </c>
      <c r="N412" s="47" t="s">
        <v>67</v>
      </c>
      <c r="O412" s="47" t="s">
        <v>0</v>
      </c>
      <c r="P412" s="47" t="s">
        <v>378</v>
      </c>
      <c r="Q412" s="47"/>
      <c r="R412" s="47"/>
      <c r="S412" s="47"/>
      <c r="T412" s="47"/>
      <c r="U412" s="103"/>
      <c r="V412" s="72"/>
      <c r="W412" s="73"/>
      <c r="X412" s="74"/>
      <c r="Y412" s="297"/>
      <c r="Z412" s="300"/>
      <c r="BI412" s="56"/>
      <c r="BJ412" s="56"/>
      <c r="BK412" s="56"/>
      <c r="BL412" s="56"/>
      <c r="BM412" s="56"/>
      <c r="BN412" s="56"/>
      <c r="BO412" s="56"/>
      <c r="BP412" s="56"/>
      <c r="BQ412" s="56"/>
      <c r="BR412" s="56"/>
      <c r="BS412" s="56"/>
      <c r="BT412" s="56"/>
      <c r="BU412" s="56"/>
      <c r="BV412" s="56"/>
      <c r="BW412" s="56"/>
    </row>
    <row r="413" spans="3:75" ht="21" customHeight="1">
      <c r="C413" s="265"/>
      <c r="D413" s="425"/>
      <c r="E413" s="436"/>
      <c r="F413" s="287" t="s">
        <v>2507</v>
      </c>
      <c r="G413" s="249"/>
      <c r="H413" s="220" t="s">
        <v>61</v>
      </c>
      <c r="I413" s="220" t="s">
        <v>64</v>
      </c>
      <c r="J413" s="220" t="s">
        <v>0</v>
      </c>
      <c r="K413" s="220" t="s">
        <v>65</v>
      </c>
      <c r="L413" s="220" t="s">
        <v>0</v>
      </c>
      <c r="M413" s="220" t="s">
        <v>280</v>
      </c>
      <c r="N413" s="47" t="s">
        <v>67</v>
      </c>
      <c r="O413" s="47" t="s">
        <v>0</v>
      </c>
      <c r="P413" s="47" t="s">
        <v>378</v>
      </c>
      <c r="Q413" s="47"/>
      <c r="R413" s="47"/>
      <c r="S413" s="47"/>
      <c r="T413" s="47"/>
      <c r="U413" s="103"/>
      <c r="V413" s="72"/>
      <c r="W413" s="73"/>
      <c r="X413" s="74"/>
      <c r="Y413" s="297"/>
      <c r="Z413" s="300"/>
      <c r="BI413" s="56"/>
      <c r="BJ413" s="56"/>
      <c r="BK413" s="56"/>
      <c r="BL413" s="56"/>
      <c r="BM413" s="56"/>
      <c r="BN413" s="56"/>
      <c r="BO413" s="56"/>
      <c r="BP413" s="56"/>
      <c r="BQ413" s="56"/>
      <c r="BR413" s="56"/>
      <c r="BS413" s="56"/>
      <c r="BT413" s="56"/>
      <c r="BU413" s="56"/>
      <c r="BV413" s="56"/>
      <c r="BW413" s="56"/>
    </row>
    <row r="414" spans="3:75" ht="21" customHeight="1">
      <c r="C414" s="265"/>
      <c r="D414" s="425"/>
      <c r="E414" s="436"/>
      <c r="F414" s="287" t="s">
        <v>2508</v>
      </c>
      <c r="G414" s="249"/>
      <c r="H414" s="220" t="s">
        <v>61</v>
      </c>
      <c r="I414" s="220" t="s">
        <v>64</v>
      </c>
      <c r="J414" s="220" t="s">
        <v>0</v>
      </c>
      <c r="K414" s="220" t="s">
        <v>65</v>
      </c>
      <c r="L414" s="220" t="s">
        <v>0</v>
      </c>
      <c r="M414" s="220" t="s">
        <v>281</v>
      </c>
      <c r="N414" s="47" t="s">
        <v>67</v>
      </c>
      <c r="O414" s="47" t="s">
        <v>0</v>
      </c>
      <c r="P414" s="47" t="s">
        <v>378</v>
      </c>
      <c r="Q414" s="47"/>
      <c r="R414" s="47"/>
      <c r="S414" s="47"/>
      <c r="T414" s="47"/>
      <c r="U414" s="103"/>
      <c r="V414" s="72"/>
      <c r="W414" s="73"/>
      <c r="X414" s="74"/>
      <c r="Y414" s="297"/>
      <c r="Z414" s="300"/>
      <c r="BI414" s="56"/>
      <c r="BJ414" s="56"/>
      <c r="BK414" s="56"/>
      <c r="BL414" s="56"/>
      <c r="BM414" s="56"/>
      <c r="BN414" s="56"/>
      <c r="BO414" s="56"/>
      <c r="BP414" s="56"/>
      <c r="BQ414" s="56"/>
      <c r="BR414" s="56"/>
      <c r="BS414" s="56"/>
      <c r="BT414" s="56"/>
      <c r="BU414" s="56"/>
      <c r="BV414" s="56"/>
      <c r="BW414" s="56"/>
    </row>
    <row r="415" spans="3:75" ht="21" customHeight="1">
      <c r="C415" s="265"/>
      <c r="D415" s="425"/>
      <c r="E415" s="436"/>
      <c r="F415" s="287" t="s">
        <v>2509</v>
      </c>
      <c r="G415" s="249"/>
      <c r="H415" s="220" t="s">
        <v>61</v>
      </c>
      <c r="I415" s="220" t="s">
        <v>64</v>
      </c>
      <c r="J415" s="220" t="s">
        <v>0</v>
      </c>
      <c r="K415" s="220" t="s">
        <v>65</v>
      </c>
      <c r="L415" s="220" t="s">
        <v>0</v>
      </c>
      <c r="M415" s="220" t="s">
        <v>282</v>
      </c>
      <c r="N415" s="47" t="s">
        <v>67</v>
      </c>
      <c r="O415" s="47" t="s">
        <v>0</v>
      </c>
      <c r="P415" s="47" t="s">
        <v>378</v>
      </c>
      <c r="Q415" s="47"/>
      <c r="R415" s="47"/>
      <c r="S415" s="47"/>
      <c r="T415" s="47"/>
      <c r="U415" s="103"/>
      <c r="V415" s="72"/>
      <c r="W415" s="73"/>
      <c r="X415" s="74"/>
      <c r="Y415" s="297"/>
      <c r="Z415" s="300"/>
      <c r="BI415" s="56"/>
      <c r="BJ415" s="56"/>
      <c r="BK415" s="56"/>
      <c r="BL415" s="56"/>
      <c r="BM415" s="56"/>
      <c r="BN415" s="56"/>
      <c r="BO415" s="56"/>
      <c r="BP415" s="56"/>
      <c r="BQ415" s="56"/>
      <c r="BR415" s="56"/>
      <c r="BS415" s="56"/>
      <c r="BT415" s="56"/>
      <c r="BU415" s="56"/>
      <c r="BV415" s="56"/>
      <c r="BW415" s="56"/>
    </row>
    <row r="416" spans="3:75" ht="21" customHeight="1">
      <c r="C416" s="265"/>
      <c r="D416" s="425"/>
      <c r="E416" s="436"/>
      <c r="F416" s="287" t="s">
        <v>2510</v>
      </c>
      <c r="G416" s="249"/>
      <c r="H416" s="220" t="s">
        <v>61</v>
      </c>
      <c r="I416" s="220" t="s">
        <v>64</v>
      </c>
      <c r="J416" s="220" t="s">
        <v>0</v>
      </c>
      <c r="K416" s="220" t="s">
        <v>65</v>
      </c>
      <c r="L416" s="220" t="s">
        <v>0</v>
      </c>
      <c r="M416" s="220" t="s">
        <v>283</v>
      </c>
      <c r="N416" s="47" t="s">
        <v>67</v>
      </c>
      <c r="O416" s="47" t="s">
        <v>0</v>
      </c>
      <c r="P416" s="47" t="s">
        <v>378</v>
      </c>
      <c r="Q416" s="47"/>
      <c r="R416" s="47"/>
      <c r="S416" s="47"/>
      <c r="T416" s="47"/>
      <c r="U416" s="103"/>
      <c r="V416" s="72"/>
      <c r="W416" s="73"/>
      <c r="X416" s="74"/>
      <c r="Y416" s="297"/>
      <c r="Z416" s="300"/>
      <c r="BI416" s="56"/>
      <c r="BJ416" s="56"/>
      <c r="BK416" s="56"/>
      <c r="BL416" s="56"/>
      <c r="BM416" s="56"/>
      <c r="BN416" s="56"/>
      <c r="BO416" s="56"/>
      <c r="BP416" s="56"/>
      <c r="BQ416" s="56"/>
      <c r="BR416" s="56"/>
      <c r="BS416" s="56"/>
      <c r="BT416" s="56"/>
      <c r="BU416" s="56"/>
      <c r="BV416" s="56"/>
      <c r="BW416" s="56"/>
    </row>
    <row r="417" spans="3:75" ht="21" customHeight="1">
      <c r="C417" s="265"/>
      <c r="D417" s="425"/>
      <c r="E417" s="436"/>
      <c r="F417" s="287" t="s">
        <v>2511</v>
      </c>
      <c r="G417" s="249"/>
      <c r="H417" s="220" t="s">
        <v>61</v>
      </c>
      <c r="I417" s="220" t="s">
        <v>64</v>
      </c>
      <c r="J417" s="220" t="s">
        <v>0</v>
      </c>
      <c r="K417" s="220" t="s">
        <v>65</v>
      </c>
      <c r="L417" s="220" t="s">
        <v>0</v>
      </c>
      <c r="M417" s="220" t="s">
        <v>284</v>
      </c>
      <c r="N417" s="47" t="s">
        <v>67</v>
      </c>
      <c r="O417" s="47" t="s">
        <v>0</v>
      </c>
      <c r="P417" s="47" t="s">
        <v>378</v>
      </c>
      <c r="Q417" s="47"/>
      <c r="R417" s="47"/>
      <c r="S417" s="47"/>
      <c r="T417" s="47"/>
      <c r="U417" s="103"/>
      <c r="V417" s="72"/>
      <c r="W417" s="73"/>
      <c r="X417" s="74"/>
      <c r="Y417" s="297"/>
      <c r="Z417" s="300"/>
      <c r="BI417" s="56"/>
      <c r="BJ417" s="56"/>
      <c r="BK417" s="56"/>
      <c r="BL417" s="56"/>
      <c r="BM417" s="56"/>
      <c r="BN417" s="56"/>
      <c r="BO417" s="56"/>
      <c r="BP417" s="56"/>
      <c r="BQ417" s="56"/>
      <c r="BR417" s="56"/>
      <c r="BS417" s="56"/>
      <c r="BT417" s="56"/>
      <c r="BU417" s="56"/>
      <c r="BV417" s="56"/>
      <c r="BW417" s="56"/>
    </row>
    <row r="418" spans="3:75" ht="21" customHeight="1">
      <c r="C418" s="265"/>
      <c r="D418" s="425"/>
      <c r="E418" s="436"/>
      <c r="F418" s="287" t="s">
        <v>2512</v>
      </c>
      <c r="G418" s="249"/>
      <c r="H418" s="220" t="s">
        <v>61</v>
      </c>
      <c r="I418" s="220" t="s">
        <v>64</v>
      </c>
      <c r="J418" s="220" t="s">
        <v>0</v>
      </c>
      <c r="K418" s="220" t="s">
        <v>65</v>
      </c>
      <c r="L418" s="220" t="s">
        <v>0</v>
      </c>
      <c r="M418" s="220" t="s">
        <v>285</v>
      </c>
      <c r="N418" s="47" t="s">
        <v>67</v>
      </c>
      <c r="O418" s="47" t="s">
        <v>0</v>
      </c>
      <c r="P418" s="47" t="s">
        <v>378</v>
      </c>
      <c r="Q418" s="47"/>
      <c r="R418" s="47"/>
      <c r="S418" s="47"/>
      <c r="T418" s="47"/>
      <c r="U418" s="103"/>
      <c r="V418" s="72"/>
      <c r="W418" s="73"/>
      <c r="X418" s="74"/>
      <c r="Y418" s="297"/>
      <c r="Z418" s="300"/>
      <c r="BI418" s="56"/>
      <c r="BJ418" s="56"/>
      <c r="BK418" s="56"/>
      <c r="BL418" s="56"/>
      <c r="BM418" s="56"/>
      <c r="BN418" s="56"/>
      <c r="BO418" s="56"/>
      <c r="BP418" s="56"/>
      <c r="BQ418" s="56"/>
      <c r="BR418" s="56"/>
      <c r="BS418" s="56"/>
      <c r="BT418" s="56"/>
      <c r="BU418" s="56"/>
      <c r="BV418" s="56"/>
      <c r="BW418" s="56"/>
    </row>
    <row r="419" spans="3:75" ht="21" customHeight="1">
      <c r="C419" s="265"/>
      <c r="D419" s="425"/>
      <c r="E419" s="436"/>
      <c r="F419" s="287" t="s">
        <v>2513</v>
      </c>
      <c r="G419" s="249"/>
      <c r="H419" s="220" t="s">
        <v>61</v>
      </c>
      <c r="I419" s="220" t="s">
        <v>64</v>
      </c>
      <c r="J419" s="220" t="s">
        <v>0</v>
      </c>
      <c r="K419" s="220" t="s">
        <v>65</v>
      </c>
      <c r="L419" s="220" t="s">
        <v>0</v>
      </c>
      <c r="M419" s="220" t="s">
        <v>286</v>
      </c>
      <c r="N419" s="47" t="s">
        <v>67</v>
      </c>
      <c r="O419" s="47" t="s">
        <v>0</v>
      </c>
      <c r="P419" s="47" t="s">
        <v>378</v>
      </c>
      <c r="Q419" s="47"/>
      <c r="R419" s="47"/>
      <c r="S419" s="47"/>
      <c r="T419" s="47"/>
      <c r="U419" s="103"/>
      <c r="V419" s="72"/>
      <c r="W419" s="73"/>
      <c r="X419" s="74"/>
      <c r="Y419" s="297"/>
      <c r="Z419" s="300"/>
      <c r="BI419" s="56"/>
      <c r="BJ419" s="56"/>
      <c r="BK419" s="56"/>
      <c r="BL419" s="56"/>
      <c r="BM419" s="56"/>
      <c r="BN419" s="56"/>
      <c r="BO419" s="56"/>
      <c r="BP419" s="56"/>
      <c r="BQ419" s="56"/>
      <c r="BR419" s="56"/>
      <c r="BS419" s="56"/>
      <c r="BT419" s="56"/>
      <c r="BU419" s="56"/>
      <c r="BV419" s="56"/>
      <c r="BW419" s="56"/>
    </row>
    <row r="420" spans="3:75" ht="21" customHeight="1">
      <c r="C420" s="265"/>
      <c r="D420" s="425"/>
      <c r="E420" s="436"/>
      <c r="F420" s="287" t="s">
        <v>2514</v>
      </c>
      <c r="G420" s="249"/>
      <c r="H420" s="220" t="s">
        <v>61</v>
      </c>
      <c r="I420" s="220" t="s">
        <v>64</v>
      </c>
      <c r="J420" s="220" t="s">
        <v>0</v>
      </c>
      <c r="K420" s="220" t="s">
        <v>65</v>
      </c>
      <c r="L420" s="220" t="s">
        <v>0</v>
      </c>
      <c r="M420" s="220" t="s">
        <v>287</v>
      </c>
      <c r="N420" s="47" t="s">
        <v>67</v>
      </c>
      <c r="O420" s="47" t="s">
        <v>0</v>
      </c>
      <c r="P420" s="47" t="s">
        <v>378</v>
      </c>
      <c r="Q420" s="47"/>
      <c r="R420" s="47"/>
      <c r="S420" s="47"/>
      <c r="T420" s="47"/>
      <c r="U420" s="103"/>
      <c r="V420" s="72"/>
      <c r="W420" s="73"/>
      <c r="X420" s="74"/>
      <c r="Y420" s="297"/>
      <c r="Z420" s="300"/>
      <c r="BI420" s="56"/>
      <c r="BJ420" s="56"/>
      <c r="BK420" s="56"/>
      <c r="BL420" s="56"/>
      <c r="BM420" s="56"/>
      <c r="BN420" s="56"/>
      <c r="BO420" s="56"/>
      <c r="BP420" s="56"/>
      <c r="BQ420" s="56"/>
      <c r="BR420" s="56"/>
      <c r="BS420" s="56"/>
      <c r="BT420" s="56"/>
      <c r="BU420" s="56"/>
      <c r="BV420" s="56"/>
      <c r="BW420" s="56"/>
    </row>
    <row r="421" spans="3:75" ht="21" customHeight="1">
      <c r="C421" s="265"/>
      <c r="D421" s="425"/>
      <c r="E421" s="436"/>
      <c r="F421" s="287" t="s">
        <v>2515</v>
      </c>
      <c r="G421" s="249"/>
      <c r="H421" s="220" t="s">
        <v>61</v>
      </c>
      <c r="I421" s="220" t="s">
        <v>64</v>
      </c>
      <c r="J421" s="220" t="s">
        <v>0</v>
      </c>
      <c r="K421" s="220" t="s">
        <v>65</v>
      </c>
      <c r="L421" s="220" t="s">
        <v>0</v>
      </c>
      <c r="M421" s="220" t="s">
        <v>288</v>
      </c>
      <c r="N421" s="47" t="s">
        <v>67</v>
      </c>
      <c r="O421" s="47" t="s">
        <v>0</v>
      </c>
      <c r="P421" s="47" t="s">
        <v>378</v>
      </c>
      <c r="Q421" s="47"/>
      <c r="R421" s="47"/>
      <c r="S421" s="47"/>
      <c r="T421" s="47"/>
      <c r="U421" s="103"/>
      <c r="V421" s="72"/>
      <c r="W421" s="73"/>
      <c r="X421" s="74"/>
      <c r="Y421" s="297"/>
      <c r="Z421" s="300"/>
      <c r="BI421" s="56"/>
      <c r="BJ421" s="56"/>
      <c r="BK421" s="56"/>
      <c r="BL421" s="56"/>
      <c r="BM421" s="56"/>
      <c r="BN421" s="56"/>
      <c r="BO421" s="56"/>
      <c r="BP421" s="56"/>
      <c r="BQ421" s="56"/>
      <c r="BR421" s="56"/>
      <c r="BS421" s="56"/>
      <c r="BT421" s="56"/>
      <c r="BU421" s="56"/>
      <c r="BV421" s="56"/>
      <c r="BW421" s="56"/>
    </row>
    <row r="422" spans="3:75" ht="21" customHeight="1">
      <c r="C422" s="265"/>
      <c r="D422" s="425"/>
      <c r="E422" s="436"/>
      <c r="F422" s="287" t="s">
        <v>2516</v>
      </c>
      <c r="G422" s="249"/>
      <c r="H422" s="220" t="s">
        <v>61</v>
      </c>
      <c r="I422" s="220" t="s">
        <v>64</v>
      </c>
      <c r="J422" s="220" t="s">
        <v>0</v>
      </c>
      <c r="K422" s="220" t="s">
        <v>65</v>
      </c>
      <c r="L422" s="220" t="s">
        <v>0</v>
      </c>
      <c r="M422" s="220" t="s">
        <v>290</v>
      </c>
      <c r="N422" s="47" t="s">
        <v>67</v>
      </c>
      <c r="O422" s="47" t="s">
        <v>0</v>
      </c>
      <c r="P422" s="47" t="s">
        <v>378</v>
      </c>
      <c r="Q422" s="47"/>
      <c r="R422" s="47"/>
      <c r="S422" s="47"/>
      <c r="T422" s="47"/>
      <c r="U422" s="103"/>
      <c r="V422" s="72"/>
      <c r="W422" s="73"/>
      <c r="X422" s="74"/>
      <c r="Y422" s="297"/>
      <c r="Z422" s="300"/>
      <c r="BI422" s="56"/>
      <c r="BJ422" s="56"/>
      <c r="BK422" s="56"/>
      <c r="BL422" s="56"/>
      <c r="BM422" s="56"/>
      <c r="BN422" s="56"/>
      <c r="BO422" s="56"/>
      <c r="BP422" s="56"/>
      <c r="BQ422" s="56"/>
      <c r="BR422" s="56"/>
      <c r="BS422" s="56"/>
      <c r="BT422" s="56"/>
      <c r="BU422" s="56"/>
      <c r="BV422" s="56"/>
      <c r="BW422" s="56"/>
    </row>
    <row r="423" spans="3:75" ht="21" customHeight="1">
      <c r="C423" s="265"/>
      <c r="D423" s="425"/>
      <c r="E423" s="436"/>
      <c r="F423" s="287" t="s">
        <v>2517</v>
      </c>
      <c r="G423" s="249"/>
      <c r="H423" s="220" t="s">
        <v>61</v>
      </c>
      <c r="I423" s="220" t="s">
        <v>64</v>
      </c>
      <c r="J423" s="220" t="s">
        <v>0</v>
      </c>
      <c r="K423" s="220" t="s">
        <v>65</v>
      </c>
      <c r="L423" s="220" t="s">
        <v>0</v>
      </c>
      <c r="M423" s="220" t="s">
        <v>292</v>
      </c>
      <c r="N423" s="47" t="s">
        <v>67</v>
      </c>
      <c r="O423" s="47" t="s">
        <v>0</v>
      </c>
      <c r="P423" s="47" t="s">
        <v>378</v>
      </c>
      <c r="Q423" s="47"/>
      <c r="R423" s="47"/>
      <c r="S423" s="47"/>
      <c r="T423" s="47"/>
      <c r="U423" s="103"/>
      <c r="V423" s="72"/>
      <c r="W423" s="73"/>
      <c r="X423" s="74"/>
      <c r="Y423" s="297"/>
      <c r="Z423" s="300"/>
      <c r="BI423" s="56"/>
      <c r="BJ423" s="56"/>
      <c r="BK423" s="56"/>
      <c r="BL423" s="56"/>
      <c r="BM423" s="56"/>
      <c r="BN423" s="56"/>
      <c r="BO423" s="56"/>
      <c r="BP423" s="56"/>
      <c r="BQ423" s="56"/>
      <c r="BR423" s="56"/>
      <c r="BS423" s="56"/>
      <c r="BT423" s="56"/>
      <c r="BU423" s="56"/>
      <c r="BV423" s="56"/>
      <c r="BW423" s="56"/>
    </row>
    <row r="424" spans="3:75" ht="21" customHeight="1">
      <c r="C424" s="265"/>
      <c r="D424" s="425"/>
      <c r="E424" s="436"/>
      <c r="F424" s="287" t="s">
        <v>2518</v>
      </c>
      <c r="G424" s="249"/>
      <c r="H424" s="220" t="s">
        <v>61</v>
      </c>
      <c r="I424" s="220" t="s">
        <v>64</v>
      </c>
      <c r="J424" s="220" t="s">
        <v>0</v>
      </c>
      <c r="K424" s="220" t="s">
        <v>65</v>
      </c>
      <c r="L424" s="220" t="s">
        <v>0</v>
      </c>
      <c r="M424" s="220" t="s">
        <v>293</v>
      </c>
      <c r="N424" s="47" t="s">
        <v>67</v>
      </c>
      <c r="O424" s="47" t="s">
        <v>0</v>
      </c>
      <c r="P424" s="47" t="s">
        <v>378</v>
      </c>
      <c r="Q424" s="47"/>
      <c r="R424" s="47"/>
      <c r="S424" s="47"/>
      <c r="T424" s="47"/>
      <c r="U424" s="103"/>
      <c r="V424" s="72"/>
      <c r="W424" s="73"/>
      <c r="X424" s="74"/>
      <c r="Y424" s="297"/>
      <c r="Z424" s="300"/>
      <c r="BI424" s="56"/>
      <c r="BJ424" s="56"/>
      <c r="BK424" s="56"/>
      <c r="BL424" s="56"/>
      <c r="BM424" s="56"/>
      <c r="BN424" s="56"/>
      <c r="BO424" s="56"/>
      <c r="BP424" s="56"/>
      <c r="BQ424" s="56"/>
      <c r="BR424" s="56"/>
      <c r="BS424" s="56"/>
      <c r="BT424" s="56"/>
      <c r="BU424" s="56"/>
      <c r="BV424" s="56"/>
      <c r="BW424" s="56"/>
    </row>
    <row r="425" spans="3:75" ht="21" customHeight="1">
      <c r="C425" s="265"/>
      <c r="D425" s="425"/>
      <c r="E425" s="436"/>
      <c r="F425" s="287" t="s">
        <v>2519</v>
      </c>
      <c r="G425" s="249"/>
      <c r="H425" s="220" t="s">
        <v>61</v>
      </c>
      <c r="I425" s="220" t="s">
        <v>64</v>
      </c>
      <c r="J425" s="220" t="s">
        <v>0</v>
      </c>
      <c r="K425" s="220" t="s">
        <v>65</v>
      </c>
      <c r="L425" s="220" t="s">
        <v>0</v>
      </c>
      <c r="M425" s="220" t="s">
        <v>294</v>
      </c>
      <c r="N425" s="47" t="s">
        <v>67</v>
      </c>
      <c r="O425" s="47" t="s">
        <v>0</v>
      </c>
      <c r="P425" s="47" t="s">
        <v>378</v>
      </c>
      <c r="Q425" s="47"/>
      <c r="R425" s="47"/>
      <c r="S425" s="47"/>
      <c r="T425" s="47"/>
      <c r="U425" s="103"/>
      <c r="V425" s="72"/>
      <c r="W425" s="73"/>
      <c r="X425" s="74"/>
      <c r="Y425" s="297"/>
      <c r="Z425" s="300"/>
      <c r="BI425" s="56"/>
      <c r="BJ425" s="56"/>
      <c r="BK425" s="56"/>
      <c r="BL425" s="56"/>
      <c r="BM425" s="56"/>
      <c r="BN425" s="56"/>
      <c r="BO425" s="56"/>
      <c r="BP425" s="56"/>
      <c r="BQ425" s="56"/>
      <c r="BR425" s="56"/>
      <c r="BS425" s="56"/>
      <c r="BT425" s="56"/>
      <c r="BU425" s="56"/>
      <c r="BV425" s="56"/>
      <c r="BW425" s="56"/>
    </row>
    <row r="426" spans="3:75" ht="21" customHeight="1">
      <c r="C426" s="265"/>
      <c r="D426" s="425"/>
      <c r="E426" s="436"/>
      <c r="F426" s="287" t="s">
        <v>2520</v>
      </c>
      <c r="G426" s="249"/>
      <c r="H426" s="220" t="s">
        <v>61</v>
      </c>
      <c r="I426" s="220" t="s">
        <v>64</v>
      </c>
      <c r="J426" s="220" t="s">
        <v>0</v>
      </c>
      <c r="K426" s="220" t="s">
        <v>65</v>
      </c>
      <c r="L426" s="220" t="s">
        <v>0</v>
      </c>
      <c r="M426" s="220" t="s">
        <v>295</v>
      </c>
      <c r="N426" s="47" t="s">
        <v>67</v>
      </c>
      <c r="O426" s="47" t="s">
        <v>0</v>
      </c>
      <c r="P426" s="47" t="s">
        <v>378</v>
      </c>
      <c r="Q426" s="47"/>
      <c r="R426" s="47"/>
      <c r="S426" s="47"/>
      <c r="T426" s="47"/>
      <c r="U426" s="103"/>
      <c r="V426" s="72"/>
      <c r="W426" s="73"/>
      <c r="X426" s="74"/>
      <c r="Y426" s="297"/>
      <c r="Z426" s="300"/>
      <c r="BI426" s="56"/>
      <c r="BJ426" s="56"/>
      <c r="BK426" s="56"/>
      <c r="BL426" s="56"/>
      <c r="BM426" s="56"/>
      <c r="BN426" s="56"/>
      <c r="BO426" s="56"/>
      <c r="BP426" s="56"/>
      <c r="BQ426" s="56"/>
      <c r="BR426" s="56"/>
      <c r="BS426" s="56"/>
      <c r="BT426" s="56"/>
      <c r="BU426" s="56"/>
      <c r="BV426" s="56"/>
      <c r="BW426" s="56"/>
    </row>
    <row r="427" spans="3:75" ht="21" customHeight="1">
      <c r="C427" s="265"/>
      <c r="D427" s="425"/>
      <c r="E427" s="436"/>
      <c r="F427" s="287" t="s">
        <v>2521</v>
      </c>
      <c r="G427" s="249"/>
      <c r="H427" s="220" t="s">
        <v>61</v>
      </c>
      <c r="I427" s="220" t="s">
        <v>64</v>
      </c>
      <c r="J427" s="220" t="s">
        <v>0</v>
      </c>
      <c r="K427" s="220" t="s">
        <v>65</v>
      </c>
      <c r="L427" s="220" t="s">
        <v>0</v>
      </c>
      <c r="M427" s="220" t="s">
        <v>296</v>
      </c>
      <c r="N427" s="47" t="s">
        <v>67</v>
      </c>
      <c r="O427" s="47" t="s">
        <v>0</v>
      </c>
      <c r="P427" s="47" t="s">
        <v>378</v>
      </c>
      <c r="Q427" s="47"/>
      <c r="R427" s="47"/>
      <c r="S427" s="47"/>
      <c r="T427" s="47"/>
      <c r="U427" s="103"/>
      <c r="V427" s="72"/>
      <c r="W427" s="73"/>
      <c r="X427" s="74"/>
      <c r="Y427" s="297"/>
      <c r="Z427" s="300"/>
      <c r="BI427" s="56"/>
      <c r="BJ427" s="56"/>
      <c r="BK427" s="56"/>
      <c r="BL427" s="56"/>
      <c r="BM427" s="56"/>
      <c r="BN427" s="56"/>
      <c r="BO427" s="56"/>
      <c r="BP427" s="56"/>
      <c r="BQ427" s="56"/>
      <c r="BR427" s="56"/>
      <c r="BS427" s="56"/>
      <c r="BT427" s="56"/>
      <c r="BU427" s="56"/>
      <c r="BV427" s="56"/>
      <c r="BW427" s="56"/>
    </row>
    <row r="428" spans="3:75" ht="21" customHeight="1">
      <c r="C428" s="265"/>
      <c r="D428" s="425"/>
      <c r="E428" s="436"/>
      <c r="F428" s="287" t="s">
        <v>2522</v>
      </c>
      <c r="G428" s="249"/>
      <c r="H428" s="220" t="s">
        <v>61</v>
      </c>
      <c r="I428" s="220" t="s">
        <v>64</v>
      </c>
      <c r="J428" s="220" t="s">
        <v>0</v>
      </c>
      <c r="K428" s="220" t="s">
        <v>65</v>
      </c>
      <c r="L428" s="220" t="s">
        <v>0</v>
      </c>
      <c r="M428" s="220" t="s">
        <v>297</v>
      </c>
      <c r="N428" s="47" t="s">
        <v>67</v>
      </c>
      <c r="O428" s="47" t="s">
        <v>0</v>
      </c>
      <c r="P428" s="47" t="s">
        <v>378</v>
      </c>
      <c r="Q428" s="47"/>
      <c r="R428" s="47"/>
      <c r="S428" s="47"/>
      <c r="T428" s="47"/>
      <c r="U428" s="103"/>
      <c r="V428" s="72"/>
      <c r="W428" s="73"/>
      <c r="X428" s="74"/>
      <c r="Y428" s="297"/>
      <c r="Z428" s="300"/>
      <c r="BI428" s="56"/>
      <c r="BJ428" s="56"/>
      <c r="BK428" s="56"/>
      <c r="BL428" s="56"/>
      <c r="BM428" s="56"/>
      <c r="BN428" s="56"/>
      <c r="BO428" s="56"/>
      <c r="BP428" s="56"/>
      <c r="BQ428" s="56"/>
      <c r="BR428" s="56"/>
      <c r="BS428" s="56"/>
      <c r="BT428" s="56"/>
      <c r="BU428" s="56"/>
      <c r="BV428" s="56"/>
      <c r="BW428" s="56"/>
    </row>
    <row r="429" spans="3:75" ht="21" customHeight="1">
      <c r="C429" s="265"/>
      <c r="D429" s="425"/>
      <c r="E429" s="436"/>
      <c r="F429" s="287" t="s">
        <v>2523</v>
      </c>
      <c r="G429" s="249"/>
      <c r="H429" s="220" t="s">
        <v>61</v>
      </c>
      <c r="I429" s="220" t="s">
        <v>64</v>
      </c>
      <c r="J429" s="220" t="s">
        <v>0</v>
      </c>
      <c r="K429" s="220" t="s">
        <v>65</v>
      </c>
      <c r="L429" s="220" t="s">
        <v>0</v>
      </c>
      <c r="M429" s="220" t="s">
        <v>291</v>
      </c>
      <c r="N429" s="47" t="s">
        <v>67</v>
      </c>
      <c r="O429" s="47" t="s">
        <v>0</v>
      </c>
      <c r="P429" s="47" t="s">
        <v>378</v>
      </c>
      <c r="Q429" s="47"/>
      <c r="R429" s="47"/>
      <c r="S429" s="47"/>
      <c r="T429" s="47"/>
      <c r="U429" s="103"/>
      <c r="V429" s="72"/>
      <c r="W429" s="73"/>
      <c r="X429" s="74"/>
      <c r="Y429" s="297"/>
      <c r="Z429" s="300"/>
      <c r="BI429" s="56"/>
      <c r="BJ429" s="56"/>
      <c r="BK429" s="56"/>
      <c r="BL429" s="56"/>
      <c r="BM429" s="56"/>
      <c r="BN429" s="56"/>
      <c r="BO429" s="56"/>
      <c r="BP429" s="56"/>
      <c r="BQ429" s="56"/>
      <c r="BR429" s="56"/>
      <c r="BS429" s="56"/>
      <c r="BT429" s="56"/>
      <c r="BU429" s="56"/>
      <c r="BV429" s="56"/>
      <c r="BW429" s="56"/>
    </row>
    <row r="430" spans="3:75" ht="21" customHeight="1">
      <c r="C430" s="265"/>
      <c r="D430" s="425"/>
      <c r="E430" s="436"/>
      <c r="F430" s="287" t="s">
        <v>2524</v>
      </c>
      <c r="G430" s="249"/>
      <c r="H430" s="220" t="s">
        <v>61</v>
      </c>
      <c r="I430" s="220" t="s">
        <v>64</v>
      </c>
      <c r="J430" s="220" t="s">
        <v>0</v>
      </c>
      <c r="K430" s="220" t="s">
        <v>65</v>
      </c>
      <c r="L430" s="220" t="s">
        <v>0</v>
      </c>
      <c r="M430" s="220" t="s">
        <v>298</v>
      </c>
      <c r="N430" s="47" t="s">
        <v>67</v>
      </c>
      <c r="O430" s="47" t="s">
        <v>0</v>
      </c>
      <c r="P430" s="47" t="s">
        <v>378</v>
      </c>
      <c r="Q430" s="47"/>
      <c r="R430" s="47"/>
      <c r="S430" s="47"/>
      <c r="T430" s="47"/>
      <c r="U430" s="103"/>
      <c r="V430" s="72"/>
      <c r="W430" s="73"/>
      <c r="X430" s="74"/>
      <c r="Y430" s="297"/>
      <c r="Z430" s="300"/>
      <c r="BI430" s="56"/>
      <c r="BJ430" s="56"/>
      <c r="BK430" s="56"/>
      <c r="BL430" s="56"/>
      <c r="BM430" s="56"/>
      <c r="BN430" s="56"/>
      <c r="BO430" s="56"/>
      <c r="BP430" s="56"/>
      <c r="BQ430" s="56"/>
      <c r="BR430" s="56"/>
      <c r="BS430" s="56"/>
      <c r="BT430" s="56"/>
      <c r="BU430" s="56"/>
      <c r="BV430" s="56"/>
      <c r="BW430" s="56"/>
    </row>
    <row r="431" spans="3:75" ht="21" customHeight="1">
      <c r="C431" s="265"/>
      <c r="D431" s="425"/>
      <c r="E431" s="436"/>
      <c r="F431" s="287" t="s">
        <v>2525</v>
      </c>
      <c r="G431" s="249"/>
      <c r="H431" s="220" t="s">
        <v>61</v>
      </c>
      <c r="I431" s="220" t="s">
        <v>64</v>
      </c>
      <c r="J431" s="220" t="s">
        <v>0</v>
      </c>
      <c r="K431" s="220" t="s">
        <v>65</v>
      </c>
      <c r="L431" s="220" t="s">
        <v>0</v>
      </c>
      <c r="M431" s="220" t="s">
        <v>299</v>
      </c>
      <c r="N431" s="47" t="s">
        <v>67</v>
      </c>
      <c r="O431" s="47" t="s">
        <v>0</v>
      </c>
      <c r="P431" s="47" t="s">
        <v>378</v>
      </c>
      <c r="Q431" s="47"/>
      <c r="R431" s="47"/>
      <c r="S431" s="47"/>
      <c r="T431" s="47"/>
      <c r="U431" s="103"/>
      <c r="V431" s="72"/>
      <c r="W431" s="73"/>
      <c r="X431" s="74"/>
      <c r="Y431" s="297"/>
      <c r="Z431" s="297"/>
      <c r="AA431" s="298"/>
      <c r="AB431" s="298"/>
      <c r="AC431" s="298"/>
      <c r="AD431" s="298"/>
      <c r="AE431" s="298"/>
      <c r="AF431" s="298"/>
      <c r="AG431" s="298"/>
      <c r="AH431" s="298"/>
      <c r="AI431" s="298"/>
      <c r="AJ431" s="298"/>
      <c r="AK431" s="298"/>
      <c r="AL431" s="298"/>
      <c r="AM431" s="298"/>
      <c r="AN431" s="298"/>
      <c r="AO431" s="298"/>
      <c r="AP431" s="298"/>
      <c r="AQ431" s="298"/>
      <c r="AR431" s="298"/>
      <c r="AS431" s="298"/>
      <c r="BI431" s="56"/>
      <c r="BJ431" s="56"/>
      <c r="BK431" s="56"/>
      <c r="BL431" s="56"/>
      <c r="BM431" s="56"/>
      <c r="BN431" s="56"/>
      <c r="BO431" s="56"/>
      <c r="BP431" s="56"/>
      <c r="BQ431" s="56"/>
      <c r="BR431" s="56"/>
      <c r="BS431" s="56"/>
      <c r="BT431" s="56"/>
      <c r="BU431" s="56"/>
      <c r="BV431" s="56"/>
      <c r="BW431" s="56"/>
    </row>
    <row r="432" spans="3:75" ht="21" customHeight="1">
      <c r="C432" s="265"/>
      <c r="D432" s="425"/>
      <c r="E432" s="436"/>
      <c r="F432" s="287" t="s">
        <v>2526</v>
      </c>
      <c r="G432" s="249"/>
      <c r="H432" s="220" t="s">
        <v>61</v>
      </c>
      <c r="I432" s="220" t="s">
        <v>64</v>
      </c>
      <c r="J432" s="220" t="s">
        <v>0</v>
      </c>
      <c r="K432" s="220" t="s">
        <v>65</v>
      </c>
      <c r="L432" s="220" t="s">
        <v>0</v>
      </c>
      <c r="M432" s="220" t="s">
        <v>300</v>
      </c>
      <c r="N432" s="47" t="s">
        <v>67</v>
      </c>
      <c r="O432" s="47" t="s">
        <v>0</v>
      </c>
      <c r="P432" s="47" t="s">
        <v>378</v>
      </c>
      <c r="Q432" s="47"/>
      <c r="R432" s="47"/>
      <c r="S432" s="47"/>
      <c r="T432" s="47"/>
      <c r="U432" s="103"/>
      <c r="V432" s="72"/>
      <c r="W432" s="73"/>
      <c r="X432" s="74"/>
      <c r="Y432" s="297"/>
      <c r="Z432" s="297"/>
      <c r="AA432" s="298"/>
      <c r="AB432" s="298"/>
      <c r="AC432" s="298"/>
      <c r="AD432" s="298"/>
      <c r="AE432" s="298"/>
      <c r="AF432" s="298"/>
      <c r="AG432" s="298"/>
      <c r="AH432" s="298"/>
      <c r="AI432" s="298"/>
      <c r="AJ432" s="298"/>
      <c r="AK432" s="298"/>
      <c r="AL432" s="298"/>
      <c r="AM432" s="298"/>
      <c r="AN432" s="298"/>
      <c r="AO432" s="298"/>
      <c r="AP432" s="298"/>
      <c r="AQ432" s="298"/>
      <c r="AR432" s="298"/>
      <c r="AS432" s="298"/>
      <c r="BI432" s="56"/>
      <c r="BJ432" s="56"/>
      <c r="BK432" s="56"/>
      <c r="BL432" s="56"/>
      <c r="BM432" s="56"/>
      <c r="BN432" s="56"/>
      <c r="BO432" s="56"/>
      <c r="BP432" s="56"/>
      <c r="BQ432" s="56"/>
      <c r="BR432" s="56"/>
      <c r="BS432" s="56"/>
      <c r="BT432" s="56"/>
      <c r="BU432" s="56"/>
      <c r="BV432" s="56"/>
      <c r="BW432" s="56"/>
    </row>
    <row r="433" spans="3:75" ht="21" customHeight="1">
      <c r="C433" s="265"/>
      <c r="D433" s="425"/>
      <c r="E433" s="436"/>
      <c r="F433" s="287" t="s">
        <v>2527</v>
      </c>
      <c r="G433" s="249"/>
      <c r="H433" s="220" t="s">
        <v>61</v>
      </c>
      <c r="I433" s="220" t="s">
        <v>64</v>
      </c>
      <c r="J433" s="220" t="s">
        <v>0</v>
      </c>
      <c r="K433" s="220" t="s">
        <v>65</v>
      </c>
      <c r="L433" s="220" t="s">
        <v>0</v>
      </c>
      <c r="M433" s="220" t="s">
        <v>301</v>
      </c>
      <c r="N433" s="47" t="s">
        <v>67</v>
      </c>
      <c r="O433" s="47" t="s">
        <v>0</v>
      </c>
      <c r="P433" s="47" t="s">
        <v>378</v>
      </c>
      <c r="Q433" s="47"/>
      <c r="R433" s="47"/>
      <c r="S433" s="47"/>
      <c r="T433" s="47"/>
      <c r="U433" s="103"/>
      <c r="V433" s="72"/>
      <c r="W433" s="73"/>
      <c r="X433" s="74"/>
      <c r="Y433" s="297"/>
      <c r="Z433" s="297"/>
      <c r="AA433" s="298"/>
      <c r="AB433" s="298"/>
      <c r="AC433" s="298"/>
      <c r="AD433" s="298"/>
      <c r="AE433" s="298"/>
      <c r="AF433" s="298"/>
      <c r="AG433" s="298"/>
      <c r="AH433" s="298"/>
      <c r="AI433" s="298"/>
      <c r="AJ433" s="298"/>
      <c r="AK433" s="298"/>
      <c r="AL433" s="298"/>
      <c r="AM433" s="298"/>
      <c r="AN433" s="298"/>
      <c r="AO433" s="298"/>
      <c r="AP433" s="298"/>
      <c r="AQ433" s="298"/>
      <c r="AR433" s="298"/>
      <c r="AS433" s="298"/>
      <c r="BI433" s="56"/>
      <c r="BJ433" s="56"/>
      <c r="BK433" s="56"/>
      <c r="BL433" s="56"/>
      <c r="BM433" s="56"/>
      <c r="BN433" s="56"/>
      <c r="BO433" s="56"/>
      <c r="BP433" s="56"/>
      <c r="BQ433" s="56"/>
      <c r="BR433" s="56"/>
      <c r="BS433" s="56"/>
      <c r="BT433" s="56"/>
      <c r="BU433" s="56"/>
      <c r="BV433" s="56"/>
      <c r="BW433" s="56"/>
    </row>
    <row r="434" spans="3:75" ht="21" customHeight="1">
      <c r="C434" s="265"/>
      <c r="D434" s="425"/>
      <c r="E434" s="436"/>
      <c r="F434" s="287" t="s">
        <v>2528</v>
      </c>
      <c r="G434" s="249"/>
      <c r="H434" s="220" t="s">
        <v>61</v>
      </c>
      <c r="I434" s="220" t="s">
        <v>64</v>
      </c>
      <c r="J434" s="220" t="s">
        <v>0</v>
      </c>
      <c r="K434" s="220" t="s">
        <v>65</v>
      </c>
      <c r="L434" s="220" t="s">
        <v>0</v>
      </c>
      <c r="M434" s="220" t="s">
        <v>302</v>
      </c>
      <c r="N434" s="47" t="s">
        <v>67</v>
      </c>
      <c r="O434" s="47" t="s">
        <v>0</v>
      </c>
      <c r="P434" s="47" t="s">
        <v>378</v>
      </c>
      <c r="Q434" s="47"/>
      <c r="R434" s="47"/>
      <c r="S434" s="47"/>
      <c r="T434" s="47"/>
      <c r="U434" s="103"/>
      <c r="V434" s="72"/>
      <c r="W434" s="73"/>
      <c r="X434" s="74"/>
      <c r="Y434" s="297"/>
      <c r="Z434" s="297"/>
      <c r="AA434" s="298"/>
      <c r="AB434" s="298"/>
      <c r="AC434" s="298"/>
      <c r="AD434" s="298"/>
      <c r="AE434" s="298"/>
      <c r="AF434" s="298"/>
      <c r="AG434" s="298"/>
      <c r="AH434" s="298"/>
      <c r="AI434" s="298"/>
      <c r="AJ434" s="298"/>
      <c r="AK434" s="298"/>
      <c r="AL434" s="298"/>
      <c r="AM434" s="298"/>
      <c r="AN434" s="298"/>
      <c r="AO434" s="298"/>
      <c r="AP434" s="298"/>
      <c r="AQ434" s="298"/>
      <c r="AR434" s="298"/>
      <c r="AS434" s="298"/>
      <c r="BI434" s="56"/>
      <c r="BJ434" s="56"/>
      <c r="BK434" s="56"/>
      <c r="BL434" s="56"/>
      <c r="BM434" s="56"/>
      <c r="BN434" s="56"/>
      <c r="BO434" s="56"/>
      <c r="BP434" s="56"/>
      <c r="BQ434" s="56"/>
      <c r="BR434" s="56"/>
      <c r="BS434" s="56"/>
      <c r="BT434" s="56"/>
      <c r="BU434" s="56"/>
      <c r="BV434" s="56"/>
      <c r="BW434" s="56"/>
    </row>
    <row r="435" spans="3:75" ht="21" customHeight="1">
      <c r="C435" s="265"/>
      <c r="D435" s="425"/>
      <c r="E435" s="436"/>
      <c r="F435" s="287" t="s">
        <v>2529</v>
      </c>
      <c r="G435" s="249"/>
      <c r="H435" s="220" t="s">
        <v>61</v>
      </c>
      <c r="I435" s="220" t="s">
        <v>64</v>
      </c>
      <c r="J435" s="220" t="s">
        <v>0</v>
      </c>
      <c r="K435" s="220" t="s">
        <v>65</v>
      </c>
      <c r="L435" s="220" t="s">
        <v>0</v>
      </c>
      <c r="M435" s="220" t="s">
        <v>303</v>
      </c>
      <c r="N435" s="47" t="s">
        <v>67</v>
      </c>
      <c r="O435" s="47" t="s">
        <v>0</v>
      </c>
      <c r="P435" s="47" t="s">
        <v>378</v>
      </c>
      <c r="Q435" s="47"/>
      <c r="R435" s="47"/>
      <c r="S435" s="47"/>
      <c r="T435" s="47"/>
      <c r="U435" s="103"/>
      <c r="V435" s="72"/>
      <c r="W435" s="73"/>
      <c r="X435" s="74"/>
      <c r="Y435" s="297"/>
      <c r="Z435" s="297"/>
      <c r="AA435" s="298"/>
      <c r="AB435" s="298"/>
      <c r="AC435" s="298"/>
      <c r="AD435" s="298"/>
      <c r="AE435" s="298"/>
      <c r="AF435" s="298"/>
      <c r="AG435" s="298"/>
      <c r="AH435" s="298"/>
      <c r="AI435" s="298"/>
      <c r="AJ435" s="298"/>
      <c r="AK435" s="298"/>
      <c r="AL435" s="298"/>
      <c r="AM435" s="298"/>
      <c r="AN435" s="298"/>
      <c r="AO435" s="298"/>
      <c r="AP435" s="298"/>
      <c r="AQ435" s="298"/>
      <c r="AR435" s="298"/>
      <c r="AS435" s="298"/>
      <c r="BI435" s="56"/>
      <c r="BJ435" s="56"/>
      <c r="BK435" s="56"/>
      <c r="BL435" s="56"/>
      <c r="BM435" s="56"/>
      <c r="BN435" s="56"/>
      <c r="BO435" s="56"/>
      <c r="BP435" s="56"/>
      <c r="BQ435" s="56"/>
      <c r="BR435" s="56"/>
      <c r="BS435" s="56"/>
      <c r="BT435" s="56"/>
      <c r="BU435" s="56"/>
      <c r="BV435" s="56"/>
      <c r="BW435" s="56"/>
    </row>
    <row r="436" spans="3:75" ht="21" customHeight="1">
      <c r="C436" s="265"/>
      <c r="D436" s="425"/>
      <c r="E436" s="436"/>
      <c r="F436" s="287" t="s">
        <v>2530</v>
      </c>
      <c r="G436" s="249"/>
      <c r="H436" s="220" t="s">
        <v>61</v>
      </c>
      <c r="I436" s="220" t="s">
        <v>64</v>
      </c>
      <c r="J436" s="220" t="s">
        <v>0</v>
      </c>
      <c r="K436" s="220" t="s">
        <v>65</v>
      </c>
      <c r="L436" s="220" t="s">
        <v>0</v>
      </c>
      <c r="M436" s="220" t="s">
        <v>304</v>
      </c>
      <c r="N436" s="47" t="s">
        <v>67</v>
      </c>
      <c r="O436" s="47" t="s">
        <v>0</v>
      </c>
      <c r="P436" s="47" t="s">
        <v>378</v>
      </c>
      <c r="Q436" s="47"/>
      <c r="R436" s="47"/>
      <c r="S436" s="47"/>
      <c r="T436" s="47"/>
      <c r="U436" s="103"/>
      <c r="V436" s="72"/>
      <c r="W436" s="73"/>
      <c r="X436" s="74"/>
      <c r="Y436" s="297"/>
      <c r="Z436" s="297"/>
      <c r="AA436" s="298"/>
      <c r="AB436" s="298"/>
      <c r="AC436" s="298"/>
      <c r="AD436" s="298"/>
      <c r="AE436" s="298"/>
      <c r="AF436" s="298"/>
      <c r="AG436" s="298"/>
      <c r="AH436" s="298"/>
      <c r="AI436" s="298"/>
      <c r="AJ436" s="298"/>
      <c r="AK436" s="298"/>
      <c r="AL436" s="298"/>
      <c r="AM436" s="298"/>
      <c r="AN436" s="298"/>
      <c r="AO436" s="298"/>
      <c r="AP436" s="298"/>
      <c r="AQ436" s="298"/>
      <c r="AR436" s="298"/>
      <c r="AS436" s="298"/>
      <c r="BI436" s="56"/>
      <c r="BJ436" s="56"/>
      <c r="BK436" s="56"/>
      <c r="BL436" s="56"/>
      <c r="BM436" s="56"/>
      <c r="BN436" s="56"/>
      <c r="BO436" s="56"/>
      <c r="BP436" s="56"/>
      <c r="BQ436" s="56"/>
      <c r="BR436" s="56"/>
      <c r="BS436" s="56"/>
      <c r="BT436" s="56"/>
      <c r="BU436" s="56"/>
      <c r="BV436" s="56"/>
      <c r="BW436" s="56"/>
    </row>
    <row r="437" spans="3:75" ht="21" customHeight="1">
      <c r="C437" s="265"/>
      <c r="D437" s="425"/>
      <c r="E437" s="436"/>
      <c r="F437" s="287" t="s">
        <v>2531</v>
      </c>
      <c r="G437" s="249"/>
      <c r="H437" s="220" t="s">
        <v>61</v>
      </c>
      <c r="I437" s="220" t="s">
        <v>64</v>
      </c>
      <c r="J437" s="220" t="s">
        <v>0</v>
      </c>
      <c r="K437" s="220" t="s">
        <v>65</v>
      </c>
      <c r="L437" s="220" t="s">
        <v>0</v>
      </c>
      <c r="M437" s="220" t="s">
        <v>305</v>
      </c>
      <c r="N437" s="47" t="s">
        <v>67</v>
      </c>
      <c r="O437" s="47" t="s">
        <v>0</v>
      </c>
      <c r="P437" s="47" t="s">
        <v>378</v>
      </c>
      <c r="Q437" s="47"/>
      <c r="R437" s="47"/>
      <c r="S437" s="47"/>
      <c r="T437" s="47"/>
      <c r="U437" s="103"/>
      <c r="V437" s="72"/>
      <c r="W437" s="73"/>
      <c r="X437" s="74"/>
      <c r="Y437" s="297"/>
      <c r="Z437" s="297"/>
      <c r="AA437" s="298"/>
      <c r="AB437" s="298"/>
      <c r="AC437" s="298"/>
      <c r="AD437" s="298"/>
      <c r="AE437" s="298"/>
      <c r="AF437" s="298"/>
      <c r="AG437" s="298"/>
      <c r="AH437" s="298"/>
      <c r="AI437" s="298"/>
      <c r="AJ437" s="298"/>
      <c r="AK437" s="298"/>
      <c r="AL437" s="298"/>
      <c r="AM437" s="298"/>
      <c r="AN437" s="298"/>
      <c r="AO437" s="298"/>
      <c r="AP437" s="298"/>
      <c r="AQ437" s="298"/>
      <c r="AR437" s="298"/>
      <c r="AS437" s="298"/>
      <c r="BI437" s="56"/>
      <c r="BJ437" s="56"/>
      <c r="BK437" s="56"/>
      <c r="BL437" s="56"/>
      <c r="BM437" s="56"/>
      <c r="BN437" s="56"/>
      <c r="BO437" s="56"/>
      <c r="BP437" s="56"/>
      <c r="BQ437" s="56"/>
      <c r="BR437" s="56"/>
      <c r="BS437" s="56"/>
      <c r="BT437" s="56"/>
      <c r="BU437" s="56"/>
      <c r="BV437" s="56"/>
      <c r="BW437" s="56"/>
    </row>
    <row r="438" spans="3:75" ht="21" customHeight="1">
      <c r="C438" s="265"/>
      <c r="D438" s="425"/>
      <c r="E438" s="436"/>
      <c r="F438" s="287" t="s">
        <v>2532</v>
      </c>
      <c r="G438" s="249"/>
      <c r="H438" s="220" t="s">
        <v>61</v>
      </c>
      <c r="I438" s="220" t="s">
        <v>64</v>
      </c>
      <c r="J438" s="220" t="s">
        <v>0</v>
      </c>
      <c r="K438" s="220" t="s">
        <v>65</v>
      </c>
      <c r="L438" s="220" t="s">
        <v>0</v>
      </c>
      <c r="M438" s="220" t="s">
        <v>306</v>
      </c>
      <c r="N438" s="47" t="s">
        <v>67</v>
      </c>
      <c r="O438" s="47" t="s">
        <v>0</v>
      </c>
      <c r="P438" s="47" t="s">
        <v>378</v>
      </c>
      <c r="Q438" s="47"/>
      <c r="R438" s="47"/>
      <c r="S438" s="47"/>
      <c r="T438" s="47"/>
      <c r="U438" s="103"/>
      <c r="V438" s="72"/>
      <c r="W438" s="73"/>
      <c r="X438" s="74"/>
      <c r="Y438" s="297"/>
      <c r="Z438" s="297"/>
      <c r="AA438" s="298"/>
      <c r="AB438" s="298"/>
      <c r="AC438" s="298"/>
      <c r="AD438" s="298"/>
      <c r="AE438" s="298"/>
      <c r="AF438" s="298"/>
      <c r="AG438" s="298"/>
      <c r="AH438" s="298"/>
      <c r="AI438" s="298"/>
      <c r="AJ438" s="298"/>
      <c r="AK438" s="298"/>
      <c r="AL438" s="298"/>
      <c r="AM438" s="298"/>
      <c r="AN438" s="298"/>
      <c r="AO438" s="298"/>
      <c r="AP438" s="298"/>
      <c r="AQ438" s="298"/>
      <c r="AR438" s="298"/>
      <c r="AS438" s="298"/>
      <c r="BI438" s="56"/>
      <c r="BJ438" s="56"/>
      <c r="BK438" s="56"/>
      <c r="BL438" s="56"/>
      <c r="BM438" s="56"/>
      <c r="BN438" s="56"/>
      <c r="BO438" s="56"/>
      <c r="BP438" s="56"/>
      <c r="BQ438" s="56"/>
      <c r="BR438" s="56"/>
      <c r="BS438" s="56"/>
      <c r="BT438" s="56"/>
      <c r="BU438" s="56"/>
      <c r="BV438" s="56"/>
      <c r="BW438" s="56"/>
    </row>
    <row r="439" spans="3:75" ht="21" customHeight="1">
      <c r="C439" s="265"/>
      <c r="D439" s="425"/>
      <c r="E439" s="436"/>
      <c r="F439" s="287" t="s">
        <v>2533</v>
      </c>
      <c r="G439" s="249"/>
      <c r="H439" s="220" t="s">
        <v>61</v>
      </c>
      <c r="I439" s="220" t="s">
        <v>64</v>
      </c>
      <c r="J439" s="220" t="s">
        <v>0</v>
      </c>
      <c r="K439" s="220" t="s">
        <v>65</v>
      </c>
      <c r="L439" s="220" t="s">
        <v>0</v>
      </c>
      <c r="M439" s="220" t="s">
        <v>289</v>
      </c>
      <c r="N439" s="47" t="s">
        <v>67</v>
      </c>
      <c r="O439" s="47" t="s">
        <v>0</v>
      </c>
      <c r="P439" s="47" t="s">
        <v>378</v>
      </c>
      <c r="Q439" s="47"/>
      <c r="R439" s="47"/>
      <c r="S439" s="47"/>
      <c r="T439" s="47"/>
      <c r="U439" s="103"/>
      <c r="V439" s="72"/>
      <c r="W439" s="73"/>
      <c r="X439" s="74"/>
      <c r="Y439" s="297"/>
      <c r="Z439" s="297"/>
      <c r="AA439" s="298"/>
      <c r="AB439" s="298"/>
      <c r="AC439" s="298"/>
      <c r="AD439" s="298"/>
      <c r="AE439" s="298"/>
      <c r="AF439" s="298"/>
      <c r="AG439" s="298"/>
      <c r="AH439" s="298"/>
      <c r="AI439" s="298"/>
      <c r="AJ439" s="298"/>
      <c r="AK439" s="298"/>
      <c r="AL439" s="298"/>
      <c r="AM439" s="298"/>
      <c r="AN439" s="298"/>
      <c r="AO439" s="298"/>
      <c r="AP439" s="298"/>
      <c r="AQ439" s="298"/>
      <c r="AR439" s="298"/>
      <c r="AS439" s="298"/>
      <c r="BI439" s="56"/>
      <c r="BJ439" s="56"/>
      <c r="BK439" s="56"/>
      <c r="BL439" s="56"/>
      <c r="BM439" s="56"/>
      <c r="BN439" s="56"/>
      <c r="BO439" s="56"/>
      <c r="BP439" s="56"/>
      <c r="BQ439" s="56"/>
      <c r="BR439" s="56"/>
      <c r="BS439" s="56"/>
      <c r="BT439" s="56"/>
      <c r="BU439" s="56"/>
      <c r="BV439" s="56"/>
      <c r="BW439" s="56"/>
    </row>
    <row r="440" spans="3:75" ht="21" customHeight="1">
      <c r="C440" s="265"/>
      <c r="D440" s="425"/>
      <c r="E440" s="436"/>
      <c r="F440" s="287" t="s">
        <v>2534</v>
      </c>
      <c r="G440" s="249"/>
      <c r="H440" s="220" t="s">
        <v>61</v>
      </c>
      <c r="I440" s="220" t="s">
        <v>64</v>
      </c>
      <c r="J440" s="220" t="s">
        <v>0</v>
      </c>
      <c r="K440" s="220" t="s">
        <v>65</v>
      </c>
      <c r="L440" s="220" t="s">
        <v>0</v>
      </c>
      <c r="M440" s="220" t="s">
        <v>307</v>
      </c>
      <c r="N440" s="47" t="s">
        <v>67</v>
      </c>
      <c r="O440" s="47" t="s">
        <v>0</v>
      </c>
      <c r="P440" s="47" t="s">
        <v>378</v>
      </c>
      <c r="Q440" s="47"/>
      <c r="R440" s="47"/>
      <c r="S440" s="47"/>
      <c r="T440" s="47"/>
      <c r="U440" s="103"/>
      <c r="V440" s="72"/>
      <c r="W440" s="73"/>
      <c r="X440" s="74"/>
      <c r="Y440" s="297"/>
      <c r="Z440" s="297"/>
      <c r="AA440" s="298"/>
      <c r="AB440" s="298"/>
      <c r="AC440" s="298"/>
      <c r="AD440" s="298"/>
      <c r="AE440" s="298"/>
      <c r="AF440" s="298"/>
      <c r="AG440" s="298"/>
      <c r="AH440" s="298"/>
      <c r="AI440" s="298"/>
      <c r="AJ440" s="298"/>
      <c r="AK440" s="298"/>
      <c r="AL440" s="298"/>
      <c r="AM440" s="298"/>
      <c r="AN440" s="298"/>
      <c r="AO440" s="298"/>
      <c r="AP440" s="298"/>
      <c r="AQ440" s="298"/>
      <c r="AR440" s="298"/>
      <c r="AS440" s="298"/>
      <c r="BI440" s="56"/>
      <c r="BJ440" s="56"/>
      <c r="BK440" s="56"/>
      <c r="BL440" s="56"/>
      <c r="BM440" s="56"/>
      <c r="BN440" s="56"/>
      <c r="BO440" s="56"/>
      <c r="BP440" s="56"/>
      <c r="BQ440" s="56"/>
      <c r="BR440" s="56"/>
      <c r="BS440" s="56"/>
      <c r="BT440" s="56"/>
      <c r="BU440" s="56"/>
      <c r="BV440" s="56"/>
      <c r="BW440" s="56"/>
    </row>
    <row r="441" spans="3:75" ht="21" customHeight="1">
      <c r="C441" s="265"/>
      <c r="D441" s="425"/>
      <c r="E441" s="436"/>
      <c r="F441" s="287" t="s">
        <v>2314</v>
      </c>
      <c r="G441" s="249"/>
      <c r="H441" s="220" t="s">
        <v>61</v>
      </c>
      <c r="I441" s="220" t="s">
        <v>64</v>
      </c>
      <c r="J441" s="220" t="s">
        <v>0</v>
      </c>
      <c r="K441" s="220" t="s">
        <v>65</v>
      </c>
      <c r="L441" s="220" t="s">
        <v>0</v>
      </c>
      <c r="M441" s="220" t="s">
        <v>308</v>
      </c>
      <c r="N441" s="47" t="s">
        <v>67</v>
      </c>
      <c r="O441" s="47" t="s">
        <v>0</v>
      </c>
      <c r="P441" s="47" t="s">
        <v>378</v>
      </c>
      <c r="Q441" s="47"/>
      <c r="R441" s="47"/>
      <c r="S441" s="47"/>
      <c r="T441" s="47"/>
      <c r="U441" s="103"/>
      <c r="V441" s="72"/>
      <c r="W441" s="73"/>
      <c r="X441" s="74"/>
      <c r="Y441" s="297"/>
      <c r="Z441" s="297"/>
      <c r="AA441" s="298"/>
      <c r="AB441" s="298"/>
      <c r="AC441" s="298"/>
      <c r="AD441" s="298"/>
      <c r="AE441" s="298"/>
      <c r="AF441" s="298"/>
      <c r="AG441" s="298"/>
      <c r="AH441" s="298"/>
      <c r="AI441" s="298"/>
      <c r="AJ441" s="298"/>
      <c r="AK441" s="298"/>
      <c r="AL441" s="298"/>
      <c r="AM441" s="298"/>
      <c r="AN441" s="298"/>
      <c r="AO441" s="298"/>
      <c r="AP441" s="298"/>
      <c r="AQ441" s="298"/>
      <c r="AR441" s="298"/>
      <c r="AS441" s="298"/>
      <c r="BI441" s="56"/>
      <c r="BJ441" s="56"/>
      <c r="BK441" s="56"/>
      <c r="BL441" s="56"/>
      <c r="BM441" s="56"/>
      <c r="BN441" s="56"/>
      <c r="BO441" s="56"/>
      <c r="BP441" s="56"/>
      <c r="BQ441" s="56"/>
      <c r="BR441" s="56"/>
      <c r="BS441" s="56"/>
      <c r="BT441" s="56"/>
      <c r="BU441" s="56"/>
      <c r="BV441" s="56"/>
      <c r="BW441" s="56"/>
    </row>
    <row r="442" spans="3:75" ht="21" customHeight="1">
      <c r="C442" s="265"/>
      <c r="D442" s="425"/>
      <c r="E442" s="436"/>
      <c r="F442" s="287" t="s">
        <v>2535</v>
      </c>
      <c r="G442" s="249"/>
      <c r="H442" s="220" t="s">
        <v>61</v>
      </c>
      <c r="I442" s="220" t="s">
        <v>64</v>
      </c>
      <c r="J442" s="220" t="s">
        <v>0</v>
      </c>
      <c r="K442" s="220" t="s">
        <v>65</v>
      </c>
      <c r="L442" s="220" t="s">
        <v>0</v>
      </c>
      <c r="M442" s="220" t="s">
        <v>309</v>
      </c>
      <c r="N442" s="47" t="s">
        <v>67</v>
      </c>
      <c r="O442" s="47" t="s">
        <v>0</v>
      </c>
      <c r="P442" s="47" t="s">
        <v>378</v>
      </c>
      <c r="Q442" s="47"/>
      <c r="R442" s="47"/>
      <c r="S442" s="47"/>
      <c r="T442" s="47"/>
      <c r="U442" s="103"/>
      <c r="V442" s="72"/>
      <c r="W442" s="73"/>
      <c r="X442" s="74"/>
      <c r="Y442" s="297"/>
      <c r="Z442" s="299"/>
      <c r="AA442" s="263"/>
      <c r="AB442" s="263"/>
      <c r="AC442" s="263"/>
      <c r="AD442" s="263"/>
      <c r="AE442" s="263"/>
      <c r="AF442" s="263"/>
      <c r="AG442" s="263"/>
      <c r="AH442" s="263"/>
      <c r="AI442" s="263"/>
      <c r="AJ442" s="263"/>
      <c r="AK442" s="263"/>
      <c r="AL442" s="263"/>
      <c r="AM442" s="263"/>
      <c r="AN442" s="263"/>
      <c r="AO442" s="263"/>
      <c r="AP442" s="263"/>
      <c r="AQ442" s="263"/>
      <c r="AR442" s="263"/>
      <c r="AS442" s="263"/>
      <c r="BI442" s="56"/>
      <c r="BJ442" s="56"/>
      <c r="BK442" s="56"/>
      <c r="BL442" s="56"/>
      <c r="BM442" s="56"/>
      <c r="BN442" s="56"/>
      <c r="BO442" s="56"/>
      <c r="BP442" s="56"/>
      <c r="BQ442" s="56"/>
      <c r="BR442" s="56"/>
      <c r="BS442" s="56"/>
      <c r="BT442" s="56"/>
      <c r="BU442" s="56"/>
      <c r="BV442" s="56"/>
      <c r="BW442" s="56"/>
    </row>
    <row r="443" spans="3:75" ht="21" customHeight="1">
      <c r="C443" s="265"/>
      <c r="D443" s="425"/>
      <c r="E443" s="437"/>
      <c r="F443" s="293" t="s">
        <v>2315</v>
      </c>
      <c r="G443" s="249"/>
      <c r="H443" s="220" t="s">
        <v>61</v>
      </c>
      <c r="I443" s="220" t="s">
        <v>64</v>
      </c>
      <c r="J443" s="220" t="s">
        <v>0</v>
      </c>
      <c r="K443" s="220" t="s">
        <v>65</v>
      </c>
      <c r="L443" s="220" t="s">
        <v>0</v>
      </c>
      <c r="M443" s="220" t="s">
        <v>343</v>
      </c>
      <c r="N443" s="47" t="s">
        <v>67</v>
      </c>
      <c r="O443" s="47" t="s">
        <v>0</v>
      </c>
      <c r="P443" s="47" t="s">
        <v>378</v>
      </c>
      <c r="Q443" s="47"/>
      <c r="R443" s="47"/>
      <c r="S443" s="47"/>
      <c r="T443" s="47"/>
      <c r="U443" s="109"/>
      <c r="V443" s="21" t="str">
        <f>IF(OR(SUMPRODUCT(--(V397:V442=""),--(W397:W442=""))&gt;0,COUNTIF(W397:W442,"M")&gt;0,COUNTIF(W397:W442,"X")=46),"",SUM(V397:V442))</f>
        <v/>
      </c>
      <c r="W443" s="22" t="str">
        <f>IF(AND(COUNTIF(W397:W442,"X")=46,SUM(V397:V442)=0,ISNUMBER(V443)),"",IF(COUNTIF(W397:W442,"M")&gt;0,"M",IF(AND(COUNTIF(W397:W442,W397)=46,OR(W397="X",W397="W",W397="Z")),UPPER(W397),"")))</f>
        <v/>
      </c>
      <c r="X443" s="23"/>
      <c r="Y443" s="297"/>
      <c r="Z443" s="297"/>
      <c r="AA443" s="298"/>
      <c r="AB443" s="298"/>
      <c r="AC443" s="298"/>
      <c r="AD443" s="298"/>
      <c r="AE443" s="298"/>
      <c r="AF443" s="298"/>
      <c r="AG443" s="298"/>
      <c r="AH443" s="298"/>
      <c r="AI443" s="298"/>
      <c r="AJ443" s="298"/>
      <c r="AK443" s="298"/>
      <c r="AL443" s="298"/>
      <c r="AM443" s="298"/>
      <c r="AN443" s="298"/>
      <c r="AO443" s="298"/>
      <c r="AP443" s="298"/>
      <c r="AQ443" s="298"/>
      <c r="AR443" s="298"/>
      <c r="AS443" s="298"/>
      <c r="BI443" s="56"/>
      <c r="BJ443" s="56"/>
      <c r="BK443" s="56"/>
      <c r="BL443" s="56"/>
      <c r="BM443" s="56"/>
      <c r="BN443" s="56"/>
      <c r="BO443" s="56"/>
      <c r="BP443" s="56"/>
      <c r="BQ443" s="56"/>
      <c r="BR443" s="56"/>
      <c r="BS443" s="56"/>
      <c r="BT443" s="56"/>
      <c r="BU443" s="56"/>
      <c r="BV443" s="56"/>
      <c r="BW443" s="56"/>
    </row>
    <row r="444" spans="3:75" ht="21" customHeight="1">
      <c r="C444" s="265"/>
      <c r="D444" s="425" t="s">
        <v>2286</v>
      </c>
      <c r="E444" s="438" t="s">
        <v>2316</v>
      </c>
      <c r="F444" s="287" t="s">
        <v>2536</v>
      </c>
      <c r="G444" s="249"/>
      <c r="H444" s="220" t="s">
        <v>61</v>
      </c>
      <c r="I444" s="220" t="s">
        <v>64</v>
      </c>
      <c r="J444" s="220" t="s">
        <v>0</v>
      </c>
      <c r="K444" s="220" t="s">
        <v>65</v>
      </c>
      <c r="L444" s="220" t="s">
        <v>0</v>
      </c>
      <c r="M444" s="220" t="s">
        <v>310</v>
      </c>
      <c r="N444" s="47" t="s">
        <v>67</v>
      </c>
      <c r="O444" s="47" t="s">
        <v>0</v>
      </c>
      <c r="P444" s="47" t="s">
        <v>378</v>
      </c>
      <c r="Q444" s="47"/>
      <c r="R444" s="47"/>
      <c r="S444" s="47"/>
      <c r="T444" s="47"/>
      <c r="U444" s="103"/>
      <c r="V444" s="72"/>
      <c r="W444" s="73"/>
      <c r="X444" s="74"/>
      <c r="Y444" s="297"/>
      <c r="Z444" s="297"/>
      <c r="AA444" s="298"/>
      <c r="AB444" s="298"/>
      <c r="AC444" s="298"/>
      <c r="AD444" s="298"/>
      <c r="AE444" s="298"/>
      <c r="AF444" s="298"/>
      <c r="AG444" s="298"/>
      <c r="AH444" s="298"/>
      <c r="AI444" s="298"/>
      <c r="AJ444" s="298"/>
      <c r="AK444" s="298"/>
      <c r="AL444" s="298"/>
      <c r="AM444" s="298"/>
      <c r="AN444" s="298"/>
      <c r="AO444" s="298"/>
      <c r="AP444" s="298"/>
      <c r="AQ444" s="298"/>
      <c r="AR444" s="298"/>
      <c r="AS444" s="298"/>
      <c r="BI444" s="56"/>
      <c r="BJ444" s="56"/>
      <c r="BK444" s="56"/>
      <c r="BL444" s="56"/>
      <c r="BM444" s="56"/>
      <c r="BN444" s="56"/>
      <c r="BO444" s="56"/>
      <c r="BP444" s="56"/>
      <c r="BQ444" s="56"/>
      <c r="BR444" s="56"/>
      <c r="BS444" s="56"/>
      <c r="BT444" s="56"/>
      <c r="BU444" s="56"/>
      <c r="BV444" s="56"/>
      <c r="BW444" s="56"/>
    </row>
    <row r="445" spans="3:75" ht="21" customHeight="1">
      <c r="C445" s="265"/>
      <c r="D445" s="425"/>
      <c r="E445" s="439"/>
      <c r="F445" s="287" t="s">
        <v>2537</v>
      </c>
      <c r="G445" s="249"/>
      <c r="H445" s="220" t="s">
        <v>61</v>
      </c>
      <c r="I445" s="220" t="s">
        <v>64</v>
      </c>
      <c r="J445" s="220" t="s">
        <v>0</v>
      </c>
      <c r="K445" s="220" t="s">
        <v>65</v>
      </c>
      <c r="L445" s="220" t="s">
        <v>0</v>
      </c>
      <c r="M445" s="220" t="s">
        <v>311</v>
      </c>
      <c r="N445" s="47" t="s">
        <v>67</v>
      </c>
      <c r="O445" s="47" t="s">
        <v>0</v>
      </c>
      <c r="P445" s="47" t="s">
        <v>378</v>
      </c>
      <c r="Q445" s="47"/>
      <c r="R445" s="47"/>
      <c r="S445" s="47"/>
      <c r="T445" s="47"/>
      <c r="U445" s="103"/>
      <c r="V445" s="72"/>
      <c r="W445" s="73"/>
      <c r="X445" s="74"/>
      <c r="Y445" s="297"/>
      <c r="Z445" s="297"/>
      <c r="AA445" s="298"/>
      <c r="AB445" s="298"/>
      <c r="AC445" s="298"/>
      <c r="AD445" s="298"/>
      <c r="AE445" s="298"/>
      <c r="AF445" s="298"/>
      <c r="AG445" s="298"/>
      <c r="AH445" s="298"/>
      <c r="AI445" s="298"/>
      <c r="AJ445" s="298"/>
      <c r="AK445" s="298"/>
      <c r="AL445" s="298"/>
      <c r="AM445" s="298"/>
      <c r="AN445" s="298"/>
      <c r="AO445" s="298"/>
      <c r="AP445" s="298"/>
      <c r="AQ445" s="298"/>
      <c r="AR445" s="298"/>
      <c r="AS445" s="298"/>
      <c r="BI445" s="56"/>
      <c r="BJ445" s="56"/>
      <c r="BK445" s="56"/>
      <c r="BL445" s="56"/>
      <c r="BM445" s="56"/>
      <c r="BN445" s="56"/>
      <c r="BO445" s="56"/>
      <c r="BP445" s="56"/>
      <c r="BQ445" s="56"/>
      <c r="BR445" s="56"/>
      <c r="BS445" s="56"/>
      <c r="BT445" s="56"/>
      <c r="BU445" s="56"/>
      <c r="BV445" s="56"/>
      <c r="BW445" s="56"/>
    </row>
    <row r="446" spans="3:75" ht="21" customHeight="1">
      <c r="C446" s="265"/>
      <c r="D446" s="425"/>
      <c r="E446" s="439"/>
      <c r="F446" s="287" t="s">
        <v>2538</v>
      </c>
      <c r="G446" s="249"/>
      <c r="H446" s="220" t="s">
        <v>61</v>
      </c>
      <c r="I446" s="220" t="s">
        <v>64</v>
      </c>
      <c r="J446" s="220" t="s">
        <v>0</v>
      </c>
      <c r="K446" s="220" t="s">
        <v>65</v>
      </c>
      <c r="L446" s="220" t="s">
        <v>0</v>
      </c>
      <c r="M446" s="220" t="s">
        <v>312</v>
      </c>
      <c r="N446" s="47" t="s">
        <v>67</v>
      </c>
      <c r="O446" s="47" t="s">
        <v>0</v>
      </c>
      <c r="P446" s="47" t="s">
        <v>378</v>
      </c>
      <c r="Q446" s="47"/>
      <c r="R446" s="47"/>
      <c r="S446" s="47"/>
      <c r="T446" s="47"/>
      <c r="U446" s="103"/>
      <c r="V446" s="72"/>
      <c r="W446" s="73"/>
      <c r="X446" s="74"/>
      <c r="Y446" s="297"/>
      <c r="Z446" s="297"/>
      <c r="AA446" s="298"/>
      <c r="AB446" s="298"/>
      <c r="AC446" s="298"/>
      <c r="AD446" s="298"/>
      <c r="AE446" s="298"/>
      <c r="AF446" s="298"/>
      <c r="AG446" s="298"/>
      <c r="AH446" s="298"/>
      <c r="AI446" s="298"/>
      <c r="AJ446" s="298"/>
      <c r="AK446" s="298"/>
      <c r="AL446" s="298"/>
      <c r="AM446" s="298"/>
      <c r="AN446" s="298"/>
      <c r="AO446" s="298"/>
      <c r="AP446" s="298"/>
      <c r="AQ446" s="298"/>
      <c r="AR446" s="298"/>
      <c r="AS446" s="298"/>
      <c r="BI446" s="56"/>
      <c r="BJ446" s="56"/>
      <c r="BK446" s="56"/>
      <c r="BL446" s="56"/>
      <c r="BM446" s="56"/>
      <c r="BN446" s="56"/>
      <c r="BO446" s="56"/>
      <c r="BP446" s="56"/>
      <c r="BQ446" s="56"/>
      <c r="BR446" s="56"/>
      <c r="BS446" s="56"/>
      <c r="BT446" s="56"/>
      <c r="BU446" s="56"/>
      <c r="BV446" s="56"/>
      <c r="BW446" s="56"/>
    </row>
    <row r="447" spans="3:75" ht="21" customHeight="1">
      <c r="C447" s="265"/>
      <c r="D447" s="425"/>
      <c r="E447" s="439"/>
      <c r="F447" s="287" t="s">
        <v>2539</v>
      </c>
      <c r="G447" s="249"/>
      <c r="H447" s="220" t="s">
        <v>61</v>
      </c>
      <c r="I447" s="220" t="s">
        <v>64</v>
      </c>
      <c r="J447" s="220" t="s">
        <v>0</v>
      </c>
      <c r="K447" s="220" t="s">
        <v>65</v>
      </c>
      <c r="L447" s="220" t="s">
        <v>0</v>
      </c>
      <c r="M447" s="220" t="s">
        <v>313</v>
      </c>
      <c r="N447" s="47" t="s">
        <v>67</v>
      </c>
      <c r="O447" s="47" t="s">
        <v>0</v>
      </c>
      <c r="P447" s="47" t="s">
        <v>378</v>
      </c>
      <c r="Q447" s="47"/>
      <c r="R447" s="47"/>
      <c r="S447" s="47"/>
      <c r="T447" s="47"/>
      <c r="U447" s="103"/>
      <c r="V447" s="72"/>
      <c r="W447" s="73"/>
      <c r="X447" s="74"/>
      <c r="Y447" s="297"/>
      <c r="Z447" s="297"/>
      <c r="AA447" s="298"/>
      <c r="AB447" s="298"/>
      <c r="AC447" s="298"/>
      <c r="AD447" s="298"/>
      <c r="AE447" s="298"/>
      <c r="AF447" s="298"/>
      <c r="AG447" s="298"/>
      <c r="AH447" s="298"/>
      <c r="AI447" s="298"/>
      <c r="AJ447" s="298"/>
      <c r="AK447" s="298"/>
      <c r="AL447" s="298"/>
      <c r="AM447" s="298"/>
      <c r="AN447" s="298"/>
      <c r="AO447" s="298"/>
      <c r="AP447" s="298"/>
      <c r="AQ447" s="298"/>
      <c r="AR447" s="298"/>
      <c r="AS447" s="298"/>
      <c r="BI447" s="56"/>
      <c r="BJ447" s="56"/>
      <c r="BK447" s="56"/>
      <c r="BL447" s="56"/>
      <c r="BM447" s="56"/>
      <c r="BN447" s="56"/>
      <c r="BO447" s="56"/>
      <c r="BP447" s="56"/>
      <c r="BQ447" s="56"/>
      <c r="BR447" s="56"/>
      <c r="BS447" s="56"/>
      <c r="BT447" s="56"/>
      <c r="BU447" s="56"/>
      <c r="BV447" s="56"/>
      <c r="BW447" s="56"/>
    </row>
    <row r="448" spans="3:75" ht="21" customHeight="1">
      <c r="C448" s="265"/>
      <c r="D448" s="425"/>
      <c r="E448" s="439"/>
      <c r="F448" s="287" t="s">
        <v>2540</v>
      </c>
      <c r="G448" s="249"/>
      <c r="H448" s="220" t="s">
        <v>61</v>
      </c>
      <c r="I448" s="220" t="s">
        <v>64</v>
      </c>
      <c r="J448" s="220" t="s">
        <v>0</v>
      </c>
      <c r="K448" s="220" t="s">
        <v>65</v>
      </c>
      <c r="L448" s="220" t="s">
        <v>0</v>
      </c>
      <c r="M448" s="220" t="s">
        <v>314</v>
      </c>
      <c r="N448" s="47" t="s">
        <v>67</v>
      </c>
      <c r="O448" s="47" t="s">
        <v>0</v>
      </c>
      <c r="P448" s="47" t="s">
        <v>378</v>
      </c>
      <c r="Q448" s="47"/>
      <c r="R448" s="47"/>
      <c r="S448" s="47"/>
      <c r="T448" s="47"/>
      <c r="U448" s="103"/>
      <c r="V448" s="72"/>
      <c r="W448" s="73"/>
      <c r="X448" s="74"/>
      <c r="Y448" s="297"/>
      <c r="Z448" s="297"/>
      <c r="AA448" s="298"/>
      <c r="AB448" s="298"/>
      <c r="AC448" s="298"/>
      <c r="AD448" s="298"/>
      <c r="AE448" s="298"/>
      <c r="AF448" s="298"/>
      <c r="AG448" s="298"/>
      <c r="AH448" s="298"/>
      <c r="AI448" s="298"/>
      <c r="AJ448" s="298"/>
      <c r="AK448" s="298"/>
      <c r="AL448" s="298"/>
      <c r="AM448" s="298"/>
      <c r="AN448" s="298"/>
      <c r="AO448" s="298"/>
      <c r="AP448" s="298"/>
      <c r="AQ448" s="298"/>
      <c r="AR448" s="298"/>
      <c r="AS448" s="298"/>
      <c r="BI448" s="56"/>
      <c r="BJ448" s="56"/>
      <c r="BK448" s="56"/>
      <c r="BL448" s="56"/>
      <c r="BM448" s="56"/>
      <c r="BN448" s="56"/>
      <c r="BO448" s="56"/>
      <c r="BP448" s="56"/>
      <c r="BQ448" s="56"/>
      <c r="BR448" s="56"/>
      <c r="BS448" s="56"/>
      <c r="BT448" s="56"/>
      <c r="BU448" s="56"/>
      <c r="BV448" s="56"/>
      <c r="BW448" s="56"/>
    </row>
    <row r="449" spans="3:75" ht="21" customHeight="1">
      <c r="C449" s="265"/>
      <c r="D449" s="425"/>
      <c r="E449" s="439"/>
      <c r="F449" s="287" t="s">
        <v>2541</v>
      </c>
      <c r="G449" s="249"/>
      <c r="H449" s="220" t="s">
        <v>61</v>
      </c>
      <c r="I449" s="220" t="s">
        <v>64</v>
      </c>
      <c r="J449" s="220" t="s">
        <v>0</v>
      </c>
      <c r="K449" s="220" t="s">
        <v>65</v>
      </c>
      <c r="L449" s="220" t="s">
        <v>0</v>
      </c>
      <c r="M449" s="220" t="s">
        <v>315</v>
      </c>
      <c r="N449" s="47" t="s">
        <v>67</v>
      </c>
      <c r="O449" s="47" t="s">
        <v>0</v>
      </c>
      <c r="P449" s="47" t="s">
        <v>378</v>
      </c>
      <c r="Q449" s="47"/>
      <c r="R449" s="47"/>
      <c r="S449" s="47"/>
      <c r="T449" s="47"/>
      <c r="U449" s="103"/>
      <c r="V449" s="72"/>
      <c r="W449" s="73"/>
      <c r="X449" s="74"/>
      <c r="Y449" s="297"/>
      <c r="Z449" s="297"/>
      <c r="AA449" s="298"/>
      <c r="AB449" s="298"/>
      <c r="AC449" s="298"/>
      <c r="AD449" s="298"/>
      <c r="AE449" s="298"/>
      <c r="AF449" s="298"/>
      <c r="AG449" s="298"/>
      <c r="AH449" s="298"/>
      <c r="AI449" s="298"/>
      <c r="AJ449" s="298"/>
      <c r="AK449" s="298"/>
      <c r="AL449" s="298"/>
      <c r="AM449" s="298"/>
      <c r="AN449" s="298"/>
      <c r="AO449" s="298"/>
      <c r="AP449" s="298"/>
      <c r="AQ449" s="298"/>
      <c r="AR449" s="298"/>
      <c r="AS449" s="298"/>
      <c r="BI449" s="56"/>
      <c r="BJ449" s="56"/>
      <c r="BK449" s="56"/>
      <c r="BL449" s="56"/>
      <c r="BM449" s="56"/>
      <c r="BN449" s="56"/>
      <c r="BO449" s="56"/>
      <c r="BP449" s="56"/>
      <c r="BQ449" s="56"/>
      <c r="BR449" s="56"/>
      <c r="BS449" s="56"/>
      <c r="BT449" s="56"/>
      <c r="BU449" s="56"/>
      <c r="BV449" s="56"/>
      <c r="BW449" s="56"/>
    </row>
    <row r="450" spans="3:75" ht="21" customHeight="1">
      <c r="C450" s="265"/>
      <c r="D450" s="425"/>
      <c r="E450" s="439"/>
      <c r="F450" s="287" t="s">
        <v>2542</v>
      </c>
      <c r="G450" s="249"/>
      <c r="H450" s="220" t="s">
        <v>61</v>
      </c>
      <c r="I450" s="220" t="s">
        <v>64</v>
      </c>
      <c r="J450" s="220" t="s">
        <v>0</v>
      </c>
      <c r="K450" s="220" t="s">
        <v>65</v>
      </c>
      <c r="L450" s="220" t="s">
        <v>0</v>
      </c>
      <c r="M450" s="220" t="s">
        <v>316</v>
      </c>
      <c r="N450" s="47" t="s">
        <v>67</v>
      </c>
      <c r="O450" s="47" t="s">
        <v>0</v>
      </c>
      <c r="P450" s="47" t="s">
        <v>378</v>
      </c>
      <c r="Q450" s="47"/>
      <c r="R450" s="47"/>
      <c r="S450" s="47"/>
      <c r="T450" s="47"/>
      <c r="U450" s="103"/>
      <c r="V450" s="72"/>
      <c r="W450" s="73"/>
      <c r="X450" s="74"/>
      <c r="Y450" s="297"/>
      <c r="Z450" s="297"/>
      <c r="AA450" s="298"/>
      <c r="AB450" s="298"/>
      <c r="AC450" s="298"/>
      <c r="AD450" s="298"/>
      <c r="AE450" s="298"/>
      <c r="AF450" s="298"/>
      <c r="AG450" s="298"/>
      <c r="AH450" s="298"/>
      <c r="AI450" s="298"/>
      <c r="AJ450" s="298"/>
      <c r="AK450" s="298"/>
      <c r="AL450" s="298"/>
      <c r="AM450" s="298"/>
      <c r="AN450" s="298"/>
      <c r="AO450" s="298"/>
      <c r="AP450" s="298"/>
      <c r="AQ450" s="298"/>
      <c r="AR450" s="298"/>
      <c r="AS450" s="298"/>
      <c r="BI450" s="56"/>
      <c r="BJ450" s="56"/>
      <c r="BK450" s="56"/>
      <c r="BL450" s="56"/>
      <c r="BM450" s="56"/>
      <c r="BN450" s="56"/>
      <c r="BO450" s="56"/>
      <c r="BP450" s="56"/>
      <c r="BQ450" s="56"/>
      <c r="BR450" s="56"/>
      <c r="BS450" s="56"/>
      <c r="BT450" s="56"/>
      <c r="BU450" s="56"/>
      <c r="BV450" s="56"/>
      <c r="BW450" s="56"/>
    </row>
    <row r="451" spans="3:75" ht="21" customHeight="1">
      <c r="C451" s="265"/>
      <c r="D451" s="425"/>
      <c r="E451" s="439"/>
      <c r="F451" s="287" t="s">
        <v>2543</v>
      </c>
      <c r="G451" s="249"/>
      <c r="H451" s="220" t="s">
        <v>61</v>
      </c>
      <c r="I451" s="220" t="s">
        <v>64</v>
      </c>
      <c r="J451" s="220" t="s">
        <v>0</v>
      </c>
      <c r="K451" s="220" t="s">
        <v>65</v>
      </c>
      <c r="L451" s="220" t="s">
        <v>0</v>
      </c>
      <c r="M451" s="220" t="s">
        <v>317</v>
      </c>
      <c r="N451" s="47" t="s">
        <v>67</v>
      </c>
      <c r="O451" s="47" t="s">
        <v>0</v>
      </c>
      <c r="P451" s="47" t="s">
        <v>378</v>
      </c>
      <c r="Q451" s="47"/>
      <c r="R451" s="47"/>
      <c r="S451" s="47"/>
      <c r="T451" s="47"/>
      <c r="U451" s="103"/>
      <c r="V451" s="72"/>
      <c r="W451" s="73"/>
      <c r="X451" s="74"/>
      <c r="Y451" s="297"/>
      <c r="Z451" s="297"/>
      <c r="AA451" s="298"/>
      <c r="AB451" s="298"/>
      <c r="AC451" s="298"/>
      <c r="AD451" s="298"/>
      <c r="AE451" s="298"/>
      <c r="AF451" s="298"/>
      <c r="AG451" s="298"/>
      <c r="AH451" s="298"/>
      <c r="AI451" s="298"/>
      <c r="AJ451" s="298"/>
      <c r="AK451" s="298"/>
      <c r="AL451" s="298"/>
      <c r="AM451" s="298"/>
      <c r="AN451" s="298"/>
      <c r="AO451" s="298"/>
      <c r="AP451" s="298"/>
      <c r="AQ451" s="298"/>
      <c r="AR451" s="298"/>
      <c r="AS451" s="298"/>
      <c r="BI451" s="56"/>
      <c r="BJ451" s="56"/>
      <c r="BK451" s="56"/>
      <c r="BL451" s="56"/>
      <c r="BM451" s="56"/>
      <c r="BN451" s="56"/>
      <c r="BO451" s="56"/>
      <c r="BP451" s="56"/>
      <c r="BQ451" s="56"/>
      <c r="BR451" s="56"/>
      <c r="BS451" s="56"/>
      <c r="BT451" s="56"/>
      <c r="BU451" s="56"/>
      <c r="BV451" s="56"/>
      <c r="BW451" s="56"/>
    </row>
    <row r="452" spans="3:75" ht="21" customHeight="1">
      <c r="C452" s="265"/>
      <c r="D452" s="425"/>
      <c r="E452" s="439"/>
      <c r="F452" s="287" t="s">
        <v>2544</v>
      </c>
      <c r="G452" s="249"/>
      <c r="H452" s="220" t="s">
        <v>61</v>
      </c>
      <c r="I452" s="220" t="s">
        <v>64</v>
      </c>
      <c r="J452" s="220" t="s">
        <v>0</v>
      </c>
      <c r="K452" s="220" t="s">
        <v>65</v>
      </c>
      <c r="L452" s="220" t="s">
        <v>0</v>
      </c>
      <c r="M452" s="220" t="s">
        <v>318</v>
      </c>
      <c r="N452" s="47" t="s">
        <v>67</v>
      </c>
      <c r="O452" s="47" t="s">
        <v>0</v>
      </c>
      <c r="P452" s="47" t="s">
        <v>378</v>
      </c>
      <c r="Q452" s="47"/>
      <c r="R452" s="47"/>
      <c r="S452" s="47"/>
      <c r="T452" s="47"/>
      <c r="U452" s="103"/>
      <c r="V452" s="72"/>
      <c r="W452" s="73"/>
      <c r="X452" s="74"/>
      <c r="Y452" s="297"/>
      <c r="Z452" s="297"/>
      <c r="AA452" s="298"/>
      <c r="AB452" s="298"/>
      <c r="AC452" s="298"/>
      <c r="AD452" s="298"/>
      <c r="AE452" s="298"/>
      <c r="AF452" s="298"/>
      <c r="AG452" s="298"/>
      <c r="AH452" s="298"/>
      <c r="AI452" s="298"/>
      <c r="AJ452" s="298"/>
      <c r="AK452" s="298"/>
      <c r="AL452" s="298"/>
      <c r="AM452" s="298"/>
      <c r="AN452" s="298"/>
      <c r="AO452" s="298"/>
      <c r="AP452" s="298"/>
      <c r="AQ452" s="298"/>
      <c r="AR452" s="298"/>
      <c r="AS452" s="298"/>
      <c r="BI452" s="56"/>
      <c r="BJ452" s="56"/>
      <c r="BK452" s="56"/>
      <c r="BL452" s="56"/>
      <c r="BM452" s="56"/>
      <c r="BN452" s="56"/>
      <c r="BO452" s="56"/>
      <c r="BP452" s="56"/>
      <c r="BQ452" s="56"/>
      <c r="BR452" s="56"/>
      <c r="BS452" s="56"/>
      <c r="BT452" s="56"/>
      <c r="BU452" s="56"/>
      <c r="BV452" s="56"/>
      <c r="BW452" s="56"/>
    </row>
    <row r="453" spans="3:75" ht="21" customHeight="1">
      <c r="C453" s="265"/>
      <c r="D453" s="425"/>
      <c r="E453" s="439"/>
      <c r="F453" s="287" t="s">
        <v>2545</v>
      </c>
      <c r="G453" s="249"/>
      <c r="H453" s="220" t="s">
        <v>61</v>
      </c>
      <c r="I453" s="220" t="s">
        <v>64</v>
      </c>
      <c r="J453" s="220" t="s">
        <v>0</v>
      </c>
      <c r="K453" s="220" t="s">
        <v>65</v>
      </c>
      <c r="L453" s="220" t="s">
        <v>0</v>
      </c>
      <c r="M453" s="220" t="s">
        <v>319</v>
      </c>
      <c r="N453" s="47" t="s">
        <v>67</v>
      </c>
      <c r="O453" s="47" t="s">
        <v>0</v>
      </c>
      <c r="P453" s="47" t="s">
        <v>378</v>
      </c>
      <c r="Q453" s="47"/>
      <c r="R453" s="47"/>
      <c r="S453" s="47"/>
      <c r="T453" s="47"/>
      <c r="U453" s="103"/>
      <c r="V453" s="72"/>
      <c r="W453" s="73"/>
      <c r="X453" s="74"/>
      <c r="Y453" s="297"/>
      <c r="Z453" s="297"/>
      <c r="AA453" s="298"/>
      <c r="AB453" s="298"/>
      <c r="AC453" s="298"/>
      <c r="AD453" s="298"/>
      <c r="AE453" s="298"/>
      <c r="AF453" s="298"/>
      <c r="AG453" s="298"/>
      <c r="AH453" s="298"/>
      <c r="AI453" s="298"/>
      <c r="AJ453" s="298"/>
      <c r="AK453" s="298"/>
      <c r="AL453" s="298"/>
      <c r="AM453" s="298"/>
      <c r="AN453" s="298"/>
      <c r="AO453" s="298"/>
      <c r="AP453" s="298"/>
      <c r="AQ453" s="298"/>
      <c r="AR453" s="298"/>
      <c r="AS453" s="298"/>
      <c r="BI453" s="56"/>
      <c r="BJ453" s="56"/>
      <c r="BK453" s="56"/>
      <c r="BL453" s="56"/>
      <c r="BM453" s="56"/>
      <c r="BN453" s="56"/>
      <c r="BO453" s="56"/>
      <c r="BP453" s="56"/>
      <c r="BQ453" s="56"/>
      <c r="BR453" s="56"/>
      <c r="BS453" s="56"/>
      <c r="BT453" s="56"/>
      <c r="BU453" s="56"/>
      <c r="BV453" s="56"/>
      <c r="BW453" s="56"/>
    </row>
    <row r="454" spans="3:75" ht="21" customHeight="1">
      <c r="C454" s="265"/>
      <c r="D454" s="425"/>
      <c r="E454" s="439"/>
      <c r="F454" s="287" t="s">
        <v>2546</v>
      </c>
      <c r="G454" s="249"/>
      <c r="H454" s="220" t="s">
        <v>61</v>
      </c>
      <c r="I454" s="220" t="s">
        <v>64</v>
      </c>
      <c r="J454" s="220" t="s">
        <v>0</v>
      </c>
      <c r="K454" s="220" t="s">
        <v>65</v>
      </c>
      <c r="L454" s="220" t="s">
        <v>0</v>
      </c>
      <c r="M454" s="220" t="s">
        <v>320</v>
      </c>
      <c r="N454" s="47" t="s">
        <v>67</v>
      </c>
      <c r="O454" s="47" t="s">
        <v>0</v>
      </c>
      <c r="P454" s="47" t="s">
        <v>378</v>
      </c>
      <c r="Q454" s="47"/>
      <c r="R454" s="47"/>
      <c r="S454" s="47"/>
      <c r="T454" s="47"/>
      <c r="U454" s="103"/>
      <c r="V454" s="72"/>
      <c r="W454" s="73"/>
      <c r="X454" s="74"/>
      <c r="Y454" s="297"/>
      <c r="Z454" s="297"/>
      <c r="AA454" s="298"/>
      <c r="AB454" s="298"/>
      <c r="AC454" s="298"/>
      <c r="AD454" s="298"/>
      <c r="AE454" s="298"/>
      <c r="AF454" s="298"/>
      <c r="AG454" s="298"/>
      <c r="AH454" s="298"/>
      <c r="AI454" s="298"/>
      <c r="AJ454" s="298"/>
      <c r="AK454" s="298"/>
      <c r="AL454" s="298"/>
      <c r="AM454" s="298"/>
      <c r="AN454" s="298"/>
      <c r="AO454" s="298"/>
      <c r="AP454" s="298"/>
      <c r="AQ454" s="298"/>
      <c r="AR454" s="298"/>
      <c r="AS454" s="298"/>
      <c r="BI454" s="56"/>
      <c r="BJ454" s="56"/>
      <c r="BK454" s="56"/>
      <c r="BL454" s="56"/>
      <c r="BM454" s="56"/>
      <c r="BN454" s="56"/>
      <c r="BO454" s="56"/>
      <c r="BP454" s="56"/>
      <c r="BQ454" s="56"/>
      <c r="BR454" s="56"/>
      <c r="BS454" s="56"/>
      <c r="BT454" s="56"/>
      <c r="BU454" s="56"/>
      <c r="BV454" s="56"/>
      <c r="BW454" s="56"/>
    </row>
    <row r="455" spans="3:75" ht="21" customHeight="1">
      <c r="C455" s="265"/>
      <c r="D455" s="425"/>
      <c r="E455" s="439"/>
      <c r="F455" s="287" t="s">
        <v>2547</v>
      </c>
      <c r="G455" s="249"/>
      <c r="H455" s="220" t="s">
        <v>61</v>
      </c>
      <c r="I455" s="220" t="s">
        <v>64</v>
      </c>
      <c r="J455" s="220" t="s">
        <v>0</v>
      </c>
      <c r="K455" s="220" t="s">
        <v>65</v>
      </c>
      <c r="L455" s="220" t="s">
        <v>0</v>
      </c>
      <c r="M455" s="220" t="s">
        <v>321</v>
      </c>
      <c r="N455" s="47" t="s">
        <v>67</v>
      </c>
      <c r="O455" s="47" t="s">
        <v>0</v>
      </c>
      <c r="P455" s="47" t="s">
        <v>378</v>
      </c>
      <c r="Q455" s="47"/>
      <c r="R455" s="47"/>
      <c r="S455" s="47"/>
      <c r="T455" s="47"/>
      <c r="U455" s="103"/>
      <c r="V455" s="72"/>
      <c r="W455" s="73"/>
      <c r="X455" s="74"/>
      <c r="Y455" s="297"/>
      <c r="Z455" s="297"/>
      <c r="AA455" s="298"/>
      <c r="AB455" s="298"/>
      <c r="AC455" s="298"/>
      <c r="AD455" s="298"/>
      <c r="AE455" s="298"/>
      <c r="AF455" s="298"/>
      <c r="AG455" s="298"/>
      <c r="AH455" s="298"/>
      <c r="AI455" s="298"/>
      <c r="AJ455" s="298"/>
      <c r="AK455" s="298"/>
      <c r="AL455" s="298"/>
      <c r="AM455" s="298"/>
      <c r="AN455" s="298"/>
      <c r="AO455" s="298"/>
      <c r="AP455" s="298"/>
      <c r="AQ455" s="298"/>
      <c r="AR455" s="298"/>
      <c r="AS455" s="298"/>
      <c r="BI455" s="56"/>
      <c r="BJ455" s="56"/>
      <c r="BK455" s="56"/>
      <c r="BL455" s="56"/>
      <c r="BM455" s="56"/>
      <c r="BN455" s="56"/>
      <c r="BO455" s="56"/>
      <c r="BP455" s="56"/>
      <c r="BQ455" s="56"/>
      <c r="BR455" s="56"/>
      <c r="BS455" s="56"/>
      <c r="BT455" s="56"/>
      <c r="BU455" s="56"/>
      <c r="BV455" s="56"/>
      <c r="BW455" s="56"/>
    </row>
    <row r="456" spans="3:75" ht="21" customHeight="1">
      <c r="C456" s="265"/>
      <c r="D456" s="425"/>
      <c r="E456" s="439"/>
      <c r="F456" s="287" t="s">
        <v>2548</v>
      </c>
      <c r="G456" s="249"/>
      <c r="H456" s="220" t="s">
        <v>61</v>
      </c>
      <c r="I456" s="220" t="s">
        <v>64</v>
      </c>
      <c r="J456" s="220" t="s">
        <v>0</v>
      </c>
      <c r="K456" s="220" t="s">
        <v>65</v>
      </c>
      <c r="L456" s="220" t="s">
        <v>0</v>
      </c>
      <c r="M456" s="220" t="s">
        <v>322</v>
      </c>
      <c r="N456" s="47" t="s">
        <v>67</v>
      </c>
      <c r="O456" s="47" t="s">
        <v>0</v>
      </c>
      <c r="P456" s="47" t="s">
        <v>378</v>
      </c>
      <c r="Q456" s="47"/>
      <c r="R456" s="47"/>
      <c r="S456" s="47"/>
      <c r="T456" s="47"/>
      <c r="U456" s="103"/>
      <c r="V456" s="72"/>
      <c r="W456" s="73"/>
      <c r="X456" s="74"/>
      <c r="Y456" s="297"/>
      <c r="Z456" s="297"/>
      <c r="AA456" s="298"/>
      <c r="AB456" s="298"/>
      <c r="AC456" s="298"/>
      <c r="AD456" s="298"/>
      <c r="AE456" s="298"/>
      <c r="AF456" s="298"/>
      <c r="AG456" s="298"/>
      <c r="AH456" s="298"/>
      <c r="AI456" s="298"/>
      <c r="AJ456" s="298"/>
      <c r="AK456" s="298"/>
      <c r="AL456" s="298"/>
      <c r="AM456" s="298"/>
      <c r="AN456" s="298"/>
      <c r="AO456" s="298"/>
      <c r="AP456" s="298"/>
      <c r="AQ456" s="298"/>
      <c r="AR456" s="298"/>
      <c r="AS456" s="298"/>
      <c r="BI456" s="56"/>
      <c r="BJ456" s="56"/>
      <c r="BK456" s="56"/>
      <c r="BL456" s="56"/>
      <c r="BM456" s="56"/>
      <c r="BN456" s="56"/>
      <c r="BO456" s="56"/>
      <c r="BP456" s="56"/>
      <c r="BQ456" s="56"/>
      <c r="BR456" s="56"/>
      <c r="BS456" s="56"/>
      <c r="BT456" s="56"/>
      <c r="BU456" s="56"/>
      <c r="BV456" s="56"/>
      <c r="BW456" s="56"/>
    </row>
    <row r="457" spans="3:75" ht="21" customHeight="1">
      <c r="C457" s="265"/>
      <c r="D457" s="425"/>
      <c r="E457" s="439"/>
      <c r="F457" s="287" t="s">
        <v>2549</v>
      </c>
      <c r="G457" s="249"/>
      <c r="H457" s="220" t="s">
        <v>61</v>
      </c>
      <c r="I457" s="220" t="s">
        <v>64</v>
      </c>
      <c r="J457" s="220" t="s">
        <v>0</v>
      </c>
      <c r="K457" s="220" t="s">
        <v>65</v>
      </c>
      <c r="L457" s="220" t="s">
        <v>0</v>
      </c>
      <c r="M457" s="220" t="s">
        <v>323</v>
      </c>
      <c r="N457" s="47" t="s">
        <v>67</v>
      </c>
      <c r="O457" s="47" t="s">
        <v>0</v>
      </c>
      <c r="P457" s="47" t="s">
        <v>378</v>
      </c>
      <c r="Q457" s="47"/>
      <c r="R457" s="47"/>
      <c r="S457" s="47"/>
      <c r="T457" s="47"/>
      <c r="U457" s="103"/>
      <c r="V457" s="72"/>
      <c r="W457" s="73"/>
      <c r="X457" s="74"/>
      <c r="Y457" s="297"/>
      <c r="Z457" s="297"/>
      <c r="AA457" s="298"/>
      <c r="AB457" s="298"/>
      <c r="AC457" s="298"/>
      <c r="AD457" s="298"/>
      <c r="AE457" s="298"/>
      <c r="AF457" s="298"/>
      <c r="AG457" s="298"/>
      <c r="AH457" s="298"/>
      <c r="AI457" s="298"/>
      <c r="AJ457" s="298"/>
      <c r="AK457" s="298"/>
      <c r="AL457" s="298"/>
      <c r="AM457" s="298"/>
      <c r="AN457" s="298"/>
      <c r="AO457" s="298"/>
      <c r="AP457" s="298"/>
      <c r="AQ457" s="298"/>
      <c r="AR457" s="298"/>
      <c r="AS457" s="298"/>
      <c r="BI457" s="56"/>
      <c r="BJ457" s="56"/>
      <c r="BK457" s="56"/>
      <c r="BL457" s="56"/>
      <c r="BM457" s="56"/>
      <c r="BN457" s="56"/>
      <c r="BO457" s="56"/>
      <c r="BP457" s="56"/>
      <c r="BQ457" s="56"/>
      <c r="BR457" s="56"/>
      <c r="BS457" s="56"/>
      <c r="BT457" s="56"/>
      <c r="BU457" s="56"/>
      <c r="BV457" s="56"/>
      <c r="BW457" s="56"/>
    </row>
    <row r="458" spans="3:75" ht="21" customHeight="1">
      <c r="C458" s="265"/>
      <c r="D458" s="425"/>
      <c r="E458" s="439"/>
      <c r="F458" s="287" t="s">
        <v>2550</v>
      </c>
      <c r="G458" s="249"/>
      <c r="H458" s="220" t="s">
        <v>61</v>
      </c>
      <c r="I458" s="220" t="s">
        <v>64</v>
      </c>
      <c r="J458" s="220" t="s">
        <v>0</v>
      </c>
      <c r="K458" s="220" t="s">
        <v>65</v>
      </c>
      <c r="L458" s="220" t="s">
        <v>0</v>
      </c>
      <c r="M458" s="220" t="s">
        <v>324</v>
      </c>
      <c r="N458" s="47" t="s">
        <v>67</v>
      </c>
      <c r="O458" s="47" t="s">
        <v>0</v>
      </c>
      <c r="P458" s="47" t="s">
        <v>378</v>
      </c>
      <c r="Q458" s="47"/>
      <c r="R458" s="47"/>
      <c r="S458" s="47"/>
      <c r="T458" s="47"/>
      <c r="U458" s="103"/>
      <c r="V458" s="72"/>
      <c r="W458" s="73"/>
      <c r="X458" s="74"/>
      <c r="Y458" s="297"/>
      <c r="Z458" s="297"/>
      <c r="AA458" s="298"/>
      <c r="AB458" s="298"/>
      <c r="AC458" s="298"/>
      <c r="AD458" s="298"/>
      <c r="AE458" s="298"/>
      <c r="AF458" s="298"/>
      <c r="AG458" s="298"/>
      <c r="AH458" s="298"/>
      <c r="AI458" s="298"/>
      <c r="AJ458" s="298"/>
      <c r="AK458" s="298"/>
      <c r="AL458" s="298"/>
      <c r="AM458" s="298"/>
      <c r="AN458" s="298"/>
      <c r="AO458" s="298"/>
      <c r="AP458" s="298"/>
      <c r="AQ458" s="298"/>
      <c r="AR458" s="298"/>
      <c r="AS458" s="298"/>
      <c r="BI458" s="56"/>
      <c r="BJ458" s="56"/>
      <c r="BK458" s="56"/>
      <c r="BL458" s="56"/>
      <c r="BM458" s="56"/>
      <c r="BN458" s="56"/>
      <c r="BO458" s="56"/>
      <c r="BP458" s="56"/>
      <c r="BQ458" s="56"/>
      <c r="BR458" s="56"/>
      <c r="BS458" s="56"/>
      <c r="BT458" s="56"/>
      <c r="BU458" s="56"/>
      <c r="BV458" s="56"/>
      <c r="BW458" s="56"/>
    </row>
    <row r="459" spans="3:75" ht="21" customHeight="1">
      <c r="C459" s="265"/>
      <c r="D459" s="425"/>
      <c r="E459" s="439"/>
      <c r="F459" s="287" t="s">
        <v>2551</v>
      </c>
      <c r="G459" s="249"/>
      <c r="H459" s="220" t="s">
        <v>61</v>
      </c>
      <c r="I459" s="220" t="s">
        <v>64</v>
      </c>
      <c r="J459" s="220" t="s">
        <v>0</v>
      </c>
      <c r="K459" s="220" t="s">
        <v>65</v>
      </c>
      <c r="L459" s="220" t="s">
        <v>0</v>
      </c>
      <c r="M459" s="220" t="s">
        <v>325</v>
      </c>
      <c r="N459" s="47" t="s">
        <v>67</v>
      </c>
      <c r="O459" s="47" t="s">
        <v>0</v>
      </c>
      <c r="P459" s="47" t="s">
        <v>378</v>
      </c>
      <c r="Q459" s="47"/>
      <c r="R459" s="47"/>
      <c r="S459" s="47"/>
      <c r="T459" s="47"/>
      <c r="U459" s="103"/>
      <c r="V459" s="72"/>
      <c r="W459" s="73"/>
      <c r="X459" s="74"/>
      <c r="Y459" s="297"/>
      <c r="Z459" s="297"/>
      <c r="AA459" s="298"/>
      <c r="AB459" s="298"/>
      <c r="AC459" s="298"/>
      <c r="AD459" s="298"/>
      <c r="AE459" s="298"/>
      <c r="AF459" s="298"/>
      <c r="AG459" s="298"/>
      <c r="AH459" s="298"/>
      <c r="AI459" s="298"/>
      <c r="AJ459" s="298"/>
      <c r="AK459" s="298"/>
      <c r="AL459" s="298"/>
      <c r="AM459" s="298"/>
      <c r="AN459" s="298"/>
      <c r="AO459" s="298"/>
      <c r="AP459" s="298"/>
      <c r="AQ459" s="298"/>
      <c r="AR459" s="298"/>
      <c r="AS459" s="298"/>
      <c r="BI459" s="56"/>
      <c r="BJ459" s="56"/>
      <c r="BK459" s="56"/>
      <c r="BL459" s="56"/>
      <c r="BM459" s="56"/>
      <c r="BN459" s="56"/>
      <c r="BO459" s="56"/>
      <c r="BP459" s="56"/>
      <c r="BQ459" s="56"/>
      <c r="BR459" s="56"/>
      <c r="BS459" s="56"/>
      <c r="BT459" s="56"/>
      <c r="BU459" s="56"/>
      <c r="BV459" s="56"/>
      <c r="BW459" s="56"/>
    </row>
    <row r="460" spans="3:75" ht="21" customHeight="1">
      <c r="C460" s="265"/>
      <c r="D460" s="425"/>
      <c r="E460" s="439"/>
      <c r="F460" s="287" t="s">
        <v>2552</v>
      </c>
      <c r="G460" s="249"/>
      <c r="H460" s="220" t="s">
        <v>61</v>
      </c>
      <c r="I460" s="220" t="s">
        <v>64</v>
      </c>
      <c r="J460" s="220" t="s">
        <v>0</v>
      </c>
      <c r="K460" s="220" t="s">
        <v>65</v>
      </c>
      <c r="L460" s="220" t="s">
        <v>0</v>
      </c>
      <c r="M460" s="220" t="s">
        <v>326</v>
      </c>
      <c r="N460" s="47" t="s">
        <v>67</v>
      </c>
      <c r="O460" s="47" t="s">
        <v>0</v>
      </c>
      <c r="P460" s="47" t="s">
        <v>378</v>
      </c>
      <c r="Q460" s="47"/>
      <c r="R460" s="47"/>
      <c r="S460" s="47"/>
      <c r="T460" s="47"/>
      <c r="U460" s="103"/>
      <c r="V460" s="72"/>
      <c r="W460" s="73"/>
      <c r="X460" s="74"/>
      <c r="Y460" s="297"/>
      <c r="Z460" s="297"/>
      <c r="AA460" s="298"/>
      <c r="AB460" s="298"/>
      <c r="AC460" s="298"/>
      <c r="AD460" s="298"/>
      <c r="AE460" s="298"/>
      <c r="AF460" s="298"/>
      <c r="AG460" s="298"/>
      <c r="AH460" s="298"/>
      <c r="AI460" s="298"/>
      <c r="AJ460" s="298"/>
      <c r="AK460" s="298"/>
      <c r="AL460" s="298"/>
      <c r="AM460" s="298"/>
      <c r="AN460" s="298"/>
      <c r="AO460" s="298"/>
      <c r="AP460" s="298"/>
      <c r="AQ460" s="298"/>
      <c r="AR460" s="298"/>
      <c r="AS460" s="298"/>
      <c r="BI460" s="56"/>
      <c r="BJ460" s="56"/>
      <c r="BK460" s="56"/>
      <c r="BL460" s="56"/>
      <c r="BM460" s="56"/>
      <c r="BN460" s="56"/>
      <c r="BO460" s="56"/>
      <c r="BP460" s="56"/>
      <c r="BQ460" s="56"/>
      <c r="BR460" s="56"/>
      <c r="BS460" s="56"/>
      <c r="BT460" s="56"/>
      <c r="BU460" s="56"/>
      <c r="BV460" s="56"/>
      <c r="BW460" s="56"/>
    </row>
    <row r="461" spans="3:75" ht="21" customHeight="1">
      <c r="C461" s="265"/>
      <c r="D461" s="425"/>
      <c r="E461" s="439"/>
      <c r="F461" s="287" t="s">
        <v>2553</v>
      </c>
      <c r="G461" s="249"/>
      <c r="H461" s="220" t="s">
        <v>61</v>
      </c>
      <c r="I461" s="220" t="s">
        <v>64</v>
      </c>
      <c r="J461" s="220" t="s">
        <v>0</v>
      </c>
      <c r="K461" s="220" t="s">
        <v>65</v>
      </c>
      <c r="L461" s="220" t="s">
        <v>0</v>
      </c>
      <c r="M461" s="220" t="s">
        <v>327</v>
      </c>
      <c r="N461" s="47" t="s">
        <v>67</v>
      </c>
      <c r="O461" s="47" t="s">
        <v>0</v>
      </c>
      <c r="P461" s="47" t="s">
        <v>378</v>
      </c>
      <c r="Q461" s="47"/>
      <c r="R461" s="47"/>
      <c r="S461" s="47"/>
      <c r="T461" s="47"/>
      <c r="U461" s="103"/>
      <c r="V461" s="72"/>
      <c r="W461" s="73"/>
      <c r="X461" s="74"/>
      <c r="Y461" s="297"/>
      <c r="Z461" s="299"/>
      <c r="AA461" s="263"/>
      <c r="AB461" s="263"/>
      <c r="AC461" s="263"/>
      <c r="AD461" s="263"/>
      <c r="AE461" s="263"/>
      <c r="AF461" s="263"/>
      <c r="AG461" s="263"/>
      <c r="AH461" s="263"/>
      <c r="AI461" s="263"/>
      <c r="AJ461" s="263"/>
      <c r="AK461" s="263"/>
      <c r="AL461" s="263"/>
      <c r="AM461" s="263"/>
      <c r="AN461" s="263"/>
      <c r="AO461" s="263"/>
      <c r="AP461" s="263"/>
      <c r="AQ461" s="263"/>
      <c r="AR461" s="263"/>
      <c r="AS461" s="263"/>
      <c r="BI461" s="56"/>
      <c r="BJ461" s="56"/>
      <c r="BK461" s="56"/>
      <c r="BL461" s="56"/>
      <c r="BM461" s="56"/>
      <c r="BN461" s="56"/>
      <c r="BO461" s="56"/>
      <c r="BP461" s="56"/>
      <c r="BQ461" s="56"/>
      <c r="BR461" s="56"/>
      <c r="BS461" s="56"/>
      <c r="BT461" s="56"/>
      <c r="BU461" s="56"/>
      <c r="BV461" s="56"/>
      <c r="BW461" s="56"/>
    </row>
    <row r="462" spans="3:75" ht="21" customHeight="1">
      <c r="C462" s="265"/>
      <c r="D462" s="425"/>
      <c r="E462" s="440"/>
      <c r="F462" s="293" t="s">
        <v>2317</v>
      </c>
      <c r="G462" s="249"/>
      <c r="H462" s="220" t="s">
        <v>61</v>
      </c>
      <c r="I462" s="220" t="s">
        <v>64</v>
      </c>
      <c r="J462" s="220" t="s">
        <v>0</v>
      </c>
      <c r="K462" s="220" t="s">
        <v>65</v>
      </c>
      <c r="L462" s="220" t="s">
        <v>0</v>
      </c>
      <c r="M462" s="220" t="s">
        <v>344</v>
      </c>
      <c r="N462" s="47" t="s">
        <v>67</v>
      </c>
      <c r="O462" s="47" t="s">
        <v>0</v>
      </c>
      <c r="P462" s="47" t="s">
        <v>378</v>
      </c>
      <c r="Q462" s="47"/>
      <c r="R462" s="47"/>
      <c r="S462" s="47"/>
      <c r="T462" s="47"/>
      <c r="U462" s="106"/>
      <c r="V462" s="21" t="str">
        <f>IF(OR(SUMPRODUCT(--(V444:V461=""),--(W444:W461=""))&gt;0,COUNTIF(W444:W461,"M")&gt;0,COUNTIF(W444:W461,"X")=18),"",SUM(V444:V461))</f>
        <v/>
      </c>
      <c r="W462" s="22" t="str">
        <f>IF(AND(COUNTIF(W444:W461,"X")=18,SUM(V444:V461)=0,ISNUMBER(V462)),"",IF(COUNTIF(W444:W461,"M")&gt;0,"M",IF(AND(COUNTIF(W444:W461,W444)=18,OR(W444="X",W444="W",W444="Z")),UPPER(W444),"")))</f>
        <v/>
      </c>
      <c r="X462" s="23"/>
      <c r="Y462" s="297"/>
      <c r="Z462" s="297"/>
      <c r="AA462" s="298"/>
      <c r="AB462" s="298"/>
      <c r="AC462" s="298"/>
      <c r="AD462" s="298"/>
      <c r="AE462" s="298"/>
      <c r="AF462" s="298"/>
      <c r="AG462" s="298"/>
      <c r="AH462" s="298"/>
      <c r="AI462" s="298"/>
      <c r="AJ462" s="298"/>
      <c r="AK462" s="298"/>
      <c r="AL462" s="298"/>
      <c r="AM462" s="298"/>
      <c r="AN462" s="298"/>
      <c r="AO462" s="298"/>
      <c r="AP462" s="298"/>
      <c r="AQ462" s="298"/>
      <c r="AR462" s="298"/>
      <c r="AS462" s="298"/>
      <c r="BI462" s="56"/>
      <c r="BJ462" s="56"/>
      <c r="BK462" s="56"/>
      <c r="BL462" s="56"/>
      <c r="BM462" s="56"/>
      <c r="BN462" s="56"/>
      <c r="BO462" s="56"/>
      <c r="BP462" s="56"/>
      <c r="BQ462" s="56"/>
      <c r="BR462" s="56"/>
      <c r="BS462" s="56"/>
      <c r="BT462" s="56"/>
      <c r="BU462" s="56"/>
      <c r="BV462" s="56"/>
      <c r="BW462" s="56"/>
    </row>
    <row r="463" spans="3:75" ht="21" customHeight="1">
      <c r="C463" s="265"/>
      <c r="D463" s="426" t="s">
        <v>2286</v>
      </c>
      <c r="E463" s="441" t="s">
        <v>2554</v>
      </c>
      <c r="F463" s="442"/>
      <c r="G463" s="249"/>
      <c r="H463" s="220" t="s">
        <v>61</v>
      </c>
      <c r="I463" s="220" t="s">
        <v>64</v>
      </c>
      <c r="J463" s="220" t="s">
        <v>0</v>
      </c>
      <c r="K463" s="220" t="s">
        <v>65</v>
      </c>
      <c r="L463" s="220" t="s">
        <v>0</v>
      </c>
      <c r="M463" s="220" t="s">
        <v>328</v>
      </c>
      <c r="N463" s="47" t="s">
        <v>328</v>
      </c>
      <c r="O463" s="47" t="s">
        <v>0</v>
      </c>
      <c r="P463" s="47" t="s">
        <v>378</v>
      </c>
      <c r="Q463" s="47"/>
      <c r="R463" s="47"/>
      <c r="S463" s="47"/>
      <c r="T463" s="47"/>
      <c r="U463" s="103"/>
      <c r="V463" s="72"/>
      <c r="W463" s="73"/>
      <c r="X463" s="74"/>
      <c r="Y463" s="297"/>
      <c r="Z463" s="297"/>
      <c r="AA463" s="298"/>
      <c r="AB463" s="298"/>
      <c r="AC463" s="298"/>
      <c r="AD463" s="298"/>
      <c r="AE463" s="298"/>
      <c r="AF463" s="298"/>
      <c r="AG463" s="298"/>
      <c r="AH463" s="298"/>
      <c r="AI463" s="298"/>
      <c r="AJ463" s="298"/>
      <c r="AK463" s="298"/>
      <c r="AL463" s="298"/>
      <c r="AM463" s="298"/>
      <c r="AN463" s="298"/>
      <c r="AO463" s="298"/>
      <c r="AP463" s="298"/>
      <c r="AQ463" s="298"/>
      <c r="AR463" s="298"/>
      <c r="AS463" s="298"/>
      <c r="BI463" s="56"/>
      <c r="BJ463" s="56"/>
      <c r="BK463" s="56"/>
      <c r="BL463" s="56"/>
      <c r="BM463" s="56"/>
      <c r="BN463" s="56"/>
      <c r="BO463" s="56"/>
      <c r="BP463" s="56"/>
      <c r="BQ463" s="56"/>
      <c r="BR463" s="56"/>
      <c r="BS463" s="56"/>
      <c r="BT463" s="56"/>
      <c r="BU463" s="56"/>
      <c r="BV463" s="56"/>
      <c r="BW463" s="56"/>
    </row>
    <row r="464" spans="3:75" ht="21" customHeight="1">
      <c r="C464" s="265"/>
      <c r="D464" s="426"/>
      <c r="E464" s="427" t="s">
        <v>2555</v>
      </c>
      <c r="F464" s="428"/>
      <c r="G464" s="249"/>
      <c r="H464" s="220" t="s">
        <v>61</v>
      </c>
      <c r="I464" s="220" t="s">
        <v>64</v>
      </c>
      <c r="J464" s="220" t="s">
        <v>0</v>
      </c>
      <c r="K464" s="220" t="s">
        <v>65</v>
      </c>
      <c r="L464" s="220" t="s">
        <v>0</v>
      </c>
      <c r="M464" s="220" t="s">
        <v>333</v>
      </c>
      <c r="N464" s="47" t="s">
        <v>333</v>
      </c>
      <c r="O464" s="47" t="s">
        <v>0</v>
      </c>
      <c r="P464" s="47" t="s">
        <v>378</v>
      </c>
      <c r="Q464" s="47"/>
      <c r="R464" s="47"/>
      <c r="S464" s="47"/>
      <c r="T464" s="47"/>
      <c r="U464" s="110"/>
      <c r="V464" s="21" t="str">
        <f>IF(OR(AND(V295="",W295=""),AND(V300="",W300=""),,AND(V344="",W344=""),AND(V396="",W396=""),AND(V443="",W443=""),AND(V462="",W462=""),AND(V463="",W463=""),AND(W295="X",W300="X",W344="X",W396="X",W443="X",W462="X",W463="X"),OR(W295="M",W300="M",W344="M",W396="M",W443="M",W462="M",W463="M")),"",SUM(V295,V300,V344,V396,V443,V462,V463))</f>
        <v/>
      </c>
      <c r="W464" s="22" t="str">
        <f>IF(AND(AND(W295="X",W300="X",W344="X",W396="X",W443="X",W462="X",W463="X"),SUM(V295,V300,V344,V396,V443,V462,V463)=0,ISNUMBER(V464)),"",IF(OR(W295="M",W300="M",W344="M",W396="M",W443="M",W462="M",W463="M"),"M",IF(AND(W295=W300, W295=W344, W295=W396, W295=W443, W295=W462, W295=W463,OR(W295="X", W295="W", W295="Z")),UPPER(W295),"")))</f>
        <v/>
      </c>
      <c r="X464" s="23"/>
      <c r="Y464" s="269"/>
      <c r="Z464" s="270"/>
      <c r="AA464" s="281"/>
      <c r="AB464" s="281"/>
      <c r="AC464" s="281"/>
      <c r="AD464" s="281"/>
      <c r="AE464" s="281"/>
      <c r="AF464" s="281"/>
      <c r="AG464" s="281"/>
      <c r="AH464" s="281"/>
      <c r="AI464" s="281"/>
      <c r="AJ464" s="281"/>
      <c r="AK464" s="281"/>
      <c r="AL464" s="281"/>
      <c r="AM464" s="281"/>
      <c r="AN464" s="281"/>
      <c r="AO464" s="281"/>
      <c r="AP464" s="281"/>
      <c r="AQ464" s="281"/>
      <c r="AR464" s="281"/>
      <c r="AS464" s="281"/>
      <c r="BI464" s="56"/>
      <c r="BJ464" s="56"/>
      <c r="BK464" s="56"/>
      <c r="BL464" s="56"/>
      <c r="BM464" s="56"/>
      <c r="BN464" s="56"/>
      <c r="BO464" s="56"/>
      <c r="BP464" s="56"/>
      <c r="BQ464" s="56"/>
      <c r="BR464" s="56"/>
      <c r="BS464" s="56"/>
      <c r="BT464" s="56"/>
      <c r="BU464" s="56"/>
      <c r="BV464" s="56"/>
      <c r="BW464" s="56"/>
    </row>
    <row r="465" spans="3:75" ht="3" customHeight="1">
      <c r="C465" s="265"/>
      <c r="D465" s="301"/>
      <c r="E465" s="265"/>
      <c r="F465" s="265"/>
      <c r="G465" s="302"/>
      <c r="H465" s="302"/>
      <c r="I465" s="302"/>
      <c r="J465" s="302"/>
      <c r="K465" s="302"/>
      <c r="L465" s="302"/>
      <c r="M465" s="302"/>
      <c r="N465" s="62"/>
      <c r="O465" s="62"/>
      <c r="P465" s="62"/>
      <c r="Q465" s="62"/>
      <c r="R465" s="62"/>
      <c r="S465" s="62"/>
      <c r="T465" s="62"/>
      <c r="U465" s="63"/>
      <c r="V465" s="265"/>
      <c r="W465" s="265"/>
      <c r="X465" s="265"/>
      <c r="Y465" s="265"/>
      <c r="Z465" s="265"/>
      <c r="BI465" s="56"/>
      <c r="BJ465" s="56"/>
      <c r="BK465" s="56"/>
      <c r="BL465" s="56"/>
      <c r="BM465" s="56"/>
      <c r="BN465" s="56"/>
      <c r="BO465" s="56"/>
      <c r="BP465" s="56"/>
      <c r="BQ465" s="56"/>
      <c r="BR465" s="56"/>
      <c r="BS465" s="56"/>
      <c r="BT465" s="56"/>
      <c r="BU465" s="56"/>
      <c r="BV465" s="56"/>
      <c r="BW465" s="56"/>
    </row>
    <row r="466" spans="3:75" ht="21" customHeight="1">
      <c r="C466" s="265"/>
      <c r="D466" s="419" t="s">
        <v>2556</v>
      </c>
      <c r="E466" s="429" t="s">
        <v>2303</v>
      </c>
      <c r="F466" s="287" t="s">
        <v>2341</v>
      </c>
      <c r="G466" s="249"/>
      <c r="H466" s="220" t="s">
        <v>0</v>
      </c>
      <c r="I466" s="220" t="s">
        <v>64</v>
      </c>
      <c r="J466" s="220" t="s">
        <v>0</v>
      </c>
      <c r="K466" s="220" t="s">
        <v>65</v>
      </c>
      <c r="L466" s="220" t="s">
        <v>0</v>
      </c>
      <c r="M466" s="220" t="s">
        <v>111</v>
      </c>
      <c r="N466" s="47" t="s">
        <v>67</v>
      </c>
      <c r="O466" s="47" t="s">
        <v>0</v>
      </c>
      <c r="P466" s="47" t="s">
        <v>378</v>
      </c>
      <c r="Q466" s="47"/>
      <c r="R466" s="47"/>
      <c r="S466" s="47"/>
      <c r="T466" s="47"/>
      <c r="U466" s="103"/>
      <c r="V466" s="21" t="str">
        <f t="shared" ref="V466:V529" si="0">IF(OR(AND(V14="",W14=""),AND(V240="",W240=""),AND(W14="X",W240="X"),OR(W14="M",W240="M")),"",SUM(V14,V240))</f>
        <v/>
      </c>
      <c r="W466" s="22" t="str">
        <f t="shared" ref="W466:W529" si="1">IF(AND(AND(W14="X",W240="X"),SUM(V14,V240)=0,ISNUMBER(V466)),"",IF(OR(W14="M",W240="M"),"M",IF(AND(W14=W240,OR(W14="X",W14="W",W14="Z")),UPPER(W14),"")))</f>
        <v/>
      </c>
      <c r="X466" s="23"/>
      <c r="Y466" s="297"/>
      <c r="Z466" s="300"/>
      <c r="BI466" s="56"/>
      <c r="BJ466" s="56"/>
      <c r="BK466" s="56"/>
      <c r="BL466" s="56"/>
      <c r="BM466" s="56"/>
      <c r="BN466" s="56"/>
      <c r="BO466" s="56"/>
      <c r="BP466" s="56"/>
      <c r="BQ466" s="56"/>
      <c r="BR466" s="56"/>
      <c r="BS466" s="56"/>
      <c r="BT466" s="56"/>
      <c r="BU466" s="56"/>
      <c r="BV466" s="56"/>
      <c r="BW466" s="56"/>
    </row>
    <row r="467" spans="3:75" ht="21" customHeight="1">
      <c r="C467" s="265"/>
      <c r="D467" s="419"/>
      <c r="E467" s="430"/>
      <c r="F467" s="287" t="s">
        <v>2342</v>
      </c>
      <c r="G467" s="249"/>
      <c r="H467" s="220" t="s">
        <v>0</v>
      </c>
      <c r="I467" s="220" t="s">
        <v>64</v>
      </c>
      <c r="J467" s="220" t="s">
        <v>0</v>
      </c>
      <c r="K467" s="220" t="s">
        <v>65</v>
      </c>
      <c r="L467" s="220" t="s">
        <v>0</v>
      </c>
      <c r="M467" s="220" t="s">
        <v>112</v>
      </c>
      <c r="N467" s="47" t="s">
        <v>67</v>
      </c>
      <c r="O467" s="47" t="s">
        <v>0</v>
      </c>
      <c r="P467" s="47" t="s">
        <v>378</v>
      </c>
      <c r="Q467" s="47"/>
      <c r="R467" s="47"/>
      <c r="S467" s="47"/>
      <c r="T467" s="47"/>
      <c r="U467" s="103"/>
      <c r="V467" s="21" t="str">
        <f t="shared" si="0"/>
        <v/>
      </c>
      <c r="W467" s="22" t="str">
        <f t="shared" si="1"/>
        <v/>
      </c>
      <c r="X467" s="23"/>
      <c r="Y467" s="297"/>
      <c r="Z467" s="300"/>
      <c r="BI467" s="56"/>
      <c r="BJ467" s="56"/>
      <c r="BK467" s="56"/>
      <c r="BL467" s="56"/>
      <c r="BM467" s="56"/>
      <c r="BN467" s="56"/>
      <c r="BO467" s="56"/>
      <c r="BP467" s="56"/>
      <c r="BQ467" s="56"/>
      <c r="BR467" s="56"/>
      <c r="BS467" s="56"/>
      <c r="BT467" s="56"/>
      <c r="BU467" s="56"/>
      <c r="BV467" s="56"/>
      <c r="BW467" s="56"/>
    </row>
    <row r="468" spans="3:75" ht="21" customHeight="1">
      <c r="C468" s="265"/>
      <c r="D468" s="419"/>
      <c r="E468" s="430"/>
      <c r="F468" s="287" t="s">
        <v>2343</v>
      </c>
      <c r="G468" s="249"/>
      <c r="H468" s="220" t="s">
        <v>0</v>
      </c>
      <c r="I468" s="220" t="s">
        <v>64</v>
      </c>
      <c r="J468" s="220" t="s">
        <v>0</v>
      </c>
      <c r="K468" s="220" t="s">
        <v>65</v>
      </c>
      <c r="L468" s="220" t="s">
        <v>0</v>
      </c>
      <c r="M468" s="220" t="s">
        <v>113</v>
      </c>
      <c r="N468" s="47" t="s">
        <v>67</v>
      </c>
      <c r="O468" s="47" t="s">
        <v>0</v>
      </c>
      <c r="P468" s="47" t="s">
        <v>378</v>
      </c>
      <c r="Q468" s="47"/>
      <c r="R468" s="47"/>
      <c r="S468" s="47"/>
      <c r="T468" s="47"/>
      <c r="U468" s="103"/>
      <c r="V468" s="21" t="str">
        <f t="shared" si="0"/>
        <v/>
      </c>
      <c r="W468" s="22" t="str">
        <f t="shared" si="1"/>
        <v/>
      </c>
      <c r="X468" s="23"/>
      <c r="Y468" s="297"/>
      <c r="Z468" s="300"/>
      <c r="BI468" s="56"/>
      <c r="BJ468" s="56"/>
      <c r="BK468" s="56"/>
      <c r="BL468" s="56"/>
      <c r="BM468" s="56"/>
      <c r="BN468" s="56"/>
      <c r="BO468" s="56"/>
      <c r="BP468" s="56"/>
      <c r="BQ468" s="56"/>
      <c r="BR468" s="56"/>
      <c r="BS468" s="56"/>
      <c r="BT468" s="56"/>
      <c r="BU468" s="56"/>
      <c r="BV468" s="56"/>
      <c r="BW468" s="56"/>
    </row>
    <row r="469" spans="3:75" ht="21" customHeight="1">
      <c r="C469" s="265"/>
      <c r="D469" s="419"/>
      <c r="E469" s="430"/>
      <c r="F469" s="287" t="s">
        <v>2344</v>
      </c>
      <c r="G469" s="249"/>
      <c r="H469" s="220" t="s">
        <v>0</v>
      </c>
      <c r="I469" s="220" t="s">
        <v>64</v>
      </c>
      <c r="J469" s="220" t="s">
        <v>0</v>
      </c>
      <c r="K469" s="220" t="s">
        <v>65</v>
      </c>
      <c r="L469" s="220" t="s">
        <v>0</v>
      </c>
      <c r="M469" s="220" t="s">
        <v>114</v>
      </c>
      <c r="N469" s="47" t="s">
        <v>67</v>
      </c>
      <c r="O469" s="47" t="s">
        <v>0</v>
      </c>
      <c r="P469" s="47" t="s">
        <v>378</v>
      </c>
      <c r="Q469" s="47"/>
      <c r="R469" s="47"/>
      <c r="S469" s="47"/>
      <c r="T469" s="47"/>
      <c r="U469" s="103"/>
      <c r="V469" s="21" t="str">
        <f t="shared" si="0"/>
        <v/>
      </c>
      <c r="W469" s="22" t="str">
        <f t="shared" si="1"/>
        <v/>
      </c>
      <c r="X469" s="23"/>
      <c r="Y469" s="297"/>
      <c r="Z469" s="300"/>
      <c r="BI469" s="56"/>
      <c r="BJ469" s="56"/>
      <c r="BK469" s="56"/>
      <c r="BL469" s="56"/>
      <c r="BM469" s="56"/>
      <c r="BN469" s="56"/>
      <c r="BO469" s="56"/>
      <c r="BP469" s="56"/>
      <c r="BQ469" s="56"/>
      <c r="BR469" s="56"/>
      <c r="BS469" s="56"/>
      <c r="BT469" s="56"/>
      <c r="BU469" s="56"/>
      <c r="BV469" s="56"/>
      <c r="BW469" s="56"/>
    </row>
    <row r="470" spans="3:75" ht="21" customHeight="1">
      <c r="C470" s="265"/>
      <c r="D470" s="419"/>
      <c r="E470" s="430"/>
      <c r="F470" s="287" t="s">
        <v>2345</v>
      </c>
      <c r="G470" s="249"/>
      <c r="H470" s="220" t="s">
        <v>0</v>
      </c>
      <c r="I470" s="220" t="s">
        <v>64</v>
      </c>
      <c r="J470" s="220" t="s">
        <v>0</v>
      </c>
      <c r="K470" s="220" t="s">
        <v>65</v>
      </c>
      <c r="L470" s="220" t="s">
        <v>0</v>
      </c>
      <c r="M470" s="220" t="s">
        <v>115</v>
      </c>
      <c r="N470" s="47" t="s">
        <v>67</v>
      </c>
      <c r="O470" s="47" t="s">
        <v>0</v>
      </c>
      <c r="P470" s="47" t="s">
        <v>378</v>
      </c>
      <c r="Q470" s="47"/>
      <c r="R470" s="47"/>
      <c r="S470" s="47"/>
      <c r="T470" s="47"/>
      <c r="U470" s="103"/>
      <c r="V470" s="21" t="str">
        <f t="shared" si="0"/>
        <v/>
      </c>
      <c r="W470" s="22" t="str">
        <f t="shared" si="1"/>
        <v/>
      </c>
      <c r="X470" s="23"/>
      <c r="Y470" s="297"/>
      <c r="Z470" s="300"/>
      <c r="BI470" s="56"/>
      <c r="BJ470" s="56"/>
      <c r="BK470" s="56"/>
      <c r="BL470" s="56"/>
      <c r="BM470" s="56"/>
      <c r="BN470" s="56"/>
      <c r="BO470" s="56"/>
      <c r="BP470" s="56"/>
      <c r="BQ470" s="56"/>
      <c r="BR470" s="56"/>
      <c r="BS470" s="56"/>
      <c r="BT470" s="56"/>
      <c r="BU470" s="56"/>
      <c r="BV470" s="56"/>
      <c r="BW470" s="56"/>
    </row>
    <row r="471" spans="3:75" ht="21" customHeight="1">
      <c r="C471" s="265"/>
      <c r="D471" s="419"/>
      <c r="E471" s="430"/>
      <c r="F471" s="287" t="s">
        <v>2346</v>
      </c>
      <c r="G471" s="249"/>
      <c r="H471" s="220" t="s">
        <v>0</v>
      </c>
      <c r="I471" s="220" t="s">
        <v>64</v>
      </c>
      <c r="J471" s="220" t="s">
        <v>0</v>
      </c>
      <c r="K471" s="220" t="s">
        <v>65</v>
      </c>
      <c r="L471" s="220" t="s">
        <v>0</v>
      </c>
      <c r="M471" s="220" t="s">
        <v>116</v>
      </c>
      <c r="N471" s="47" t="s">
        <v>67</v>
      </c>
      <c r="O471" s="47" t="s">
        <v>0</v>
      </c>
      <c r="P471" s="47" t="s">
        <v>378</v>
      </c>
      <c r="Q471" s="47"/>
      <c r="R471" s="47"/>
      <c r="S471" s="47"/>
      <c r="T471" s="47"/>
      <c r="U471" s="103"/>
      <c r="V471" s="21" t="str">
        <f t="shared" si="0"/>
        <v/>
      </c>
      <c r="W471" s="22" t="str">
        <f t="shared" si="1"/>
        <v/>
      </c>
      <c r="X471" s="23"/>
      <c r="Y471" s="297"/>
      <c r="Z471" s="300"/>
      <c r="BI471" s="56"/>
      <c r="BJ471" s="56"/>
      <c r="BK471" s="56"/>
      <c r="BL471" s="56"/>
      <c r="BM471" s="56"/>
      <c r="BN471" s="56"/>
      <c r="BO471" s="56"/>
      <c r="BP471" s="56"/>
      <c r="BQ471" s="56"/>
      <c r="BR471" s="56"/>
      <c r="BS471" s="56"/>
      <c r="BT471" s="56"/>
      <c r="BU471" s="56"/>
      <c r="BV471" s="56"/>
      <c r="BW471" s="56"/>
    </row>
    <row r="472" spans="3:75" ht="21" customHeight="1">
      <c r="C472" s="265"/>
      <c r="D472" s="419"/>
      <c r="E472" s="430"/>
      <c r="F472" s="287" t="s">
        <v>2347</v>
      </c>
      <c r="G472" s="249"/>
      <c r="H472" s="220" t="s">
        <v>0</v>
      </c>
      <c r="I472" s="220" t="s">
        <v>64</v>
      </c>
      <c r="J472" s="220" t="s">
        <v>0</v>
      </c>
      <c r="K472" s="220" t="s">
        <v>65</v>
      </c>
      <c r="L472" s="220" t="s">
        <v>0</v>
      </c>
      <c r="M472" s="220" t="s">
        <v>118</v>
      </c>
      <c r="N472" s="47" t="s">
        <v>67</v>
      </c>
      <c r="O472" s="47" t="s">
        <v>0</v>
      </c>
      <c r="P472" s="47" t="s">
        <v>378</v>
      </c>
      <c r="Q472" s="47"/>
      <c r="R472" s="47"/>
      <c r="S472" s="47"/>
      <c r="T472" s="47"/>
      <c r="U472" s="103"/>
      <c r="V472" s="21" t="str">
        <f t="shared" si="0"/>
        <v/>
      </c>
      <c r="W472" s="22" t="str">
        <f t="shared" si="1"/>
        <v/>
      </c>
      <c r="X472" s="23"/>
      <c r="Y472" s="297"/>
      <c r="Z472" s="300"/>
      <c r="BI472" s="56"/>
      <c r="BJ472" s="56"/>
      <c r="BK472" s="56"/>
      <c r="BL472" s="56"/>
      <c r="BM472" s="56"/>
      <c r="BN472" s="56"/>
      <c r="BO472" s="56"/>
      <c r="BP472" s="56"/>
      <c r="BQ472" s="56"/>
      <c r="BR472" s="56"/>
      <c r="BS472" s="56"/>
      <c r="BT472" s="56"/>
      <c r="BU472" s="56"/>
      <c r="BV472" s="56"/>
      <c r="BW472" s="56"/>
    </row>
    <row r="473" spans="3:75" ht="21" customHeight="1">
      <c r="C473" s="265"/>
      <c r="D473" s="419"/>
      <c r="E473" s="430"/>
      <c r="F473" s="287" t="s">
        <v>2348</v>
      </c>
      <c r="G473" s="249"/>
      <c r="H473" s="220" t="s">
        <v>0</v>
      </c>
      <c r="I473" s="220" t="s">
        <v>64</v>
      </c>
      <c r="J473" s="220" t="s">
        <v>0</v>
      </c>
      <c r="K473" s="220" t="s">
        <v>65</v>
      </c>
      <c r="L473" s="220" t="s">
        <v>0</v>
      </c>
      <c r="M473" s="220" t="s">
        <v>117</v>
      </c>
      <c r="N473" s="47" t="s">
        <v>67</v>
      </c>
      <c r="O473" s="47" t="s">
        <v>0</v>
      </c>
      <c r="P473" s="47" t="s">
        <v>378</v>
      </c>
      <c r="Q473" s="47"/>
      <c r="R473" s="47"/>
      <c r="S473" s="47"/>
      <c r="T473" s="47"/>
      <c r="U473" s="103"/>
      <c r="V473" s="21" t="str">
        <f t="shared" si="0"/>
        <v/>
      </c>
      <c r="W473" s="22" t="str">
        <f t="shared" si="1"/>
        <v/>
      </c>
      <c r="X473" s="23"/>
      <c r="Y473" s="297"/>
      <c r="Z473" s="300"/>
      <c r="BI473" s="56"/>
      <c r="BJ473" s="56"/>
      <c r="BK473" s="56"/>
      <c r="BL473" s="56"/>
      <c r="BM473" s="56"/>
      <c r="BN473" s="56"/>
      <c r="BO473" s="56"/>
      <c r="BP473" s="56"/>
      <c r="BQ473" s="56"/>
      <c r="BR473" s="56"/>
      <c r="BS473" s="56"/>
      <c r="BT473" s="56"/>
      <c r="BU473" s="56"/>
      <c r="BV473" s="56"/>
      <c r="BW473" s="56"/>
    </row>
    <row r="474" spans="3:75" ht="21" customHeight="1">
      <c r="C474" s="265"/>
      <c r="D474" s="419"/>
      <c r="E474" s="430"/>
      <c r="F474" s="287" t="s">
        <v>2349</v>
      </c>
      <c r="G474" s="249"/>
      <c r="H474" s="220" t="s">
        <v>0</v>
      </c>
      <c r="I474" s="220" t="s">
        <v>64</v>
      </c>
      <c r="J474" s="220" t="s">
        <v>0</v>
      </c>
      <c r="K474" s="220" t="s">
        <v>65</v>
      </c>
      <c r="L474" s="220" t="s">
        <v>0</v>
      </c>
      <c r="M474" s="220" t="s">
        <v>119</v>
      </c>
      <c r="N474" s="47" t="s">
        <v>67</v>
      </c>
      <c r="O474" s="47" t="s">
        <v>0</v>
      </c>
      <c r="P474" s="47" t="s">
        <v>378</v>
      </c>
      <c r="Q474" s="47"/>
      <c r="R474" s="47"/>
      <c r="S474" s="47"/>
      <c r="T474" s="47"/>
      <c r="U474" s="103"/>
      <c r="V474" s="21" t="str">
        <f t="shared" si="0"/>
        <v/>
      </c>
      <c r="W474" s="22" t="str">
        <f t="shared" si="1"/>
        <v/>
      </c>
      <c r="X474" s="23"/>
      <c r="Y474" s="297"/>
      <c r="Z474" s="300"/>
      <c r="BI474" s="56"/>
      <c r="BJ474" s="56"/>
      <c r="BK474" s="56"/>
      <c r="BL474" s="56"/>
      <c r="BM474" s="56"/>
      <c r="BN474" s="56"/>
      <c r="BO474" s="56"/>
      <c r="BP474" s="56"/>
      <c r="BQ474" s="56"/>
      <c r="BR474" s="56"/>
      <c r="BS474" s="56"/>
      <c r="BT474" s="56"/>
      <c r="BU474" s="56"/>
      <c r="BV474" s="56"/>
      <c r="BW474" s="56"/>
    </row>
    <row r="475" spans="3:75" ht="21" customHeight="1">
      <c r="C475" s="265"/>
      <c r="D475" s="419"/>
      <c r="E475" s="430"/>
      <c r="F475" s="287" t="s">
        <v>2350</v>
      </c>
      <c r="G475" s="249"/>
      <c r="H475" s="220" t="s">
        <v>0</v>
      </c>
      <c r="I475" s="220" t="s">
        <v>64</v>
      </c>
      <c r="J475" s="220" t="s">
        <v>0</v>
      </c>
      <c r="K475" s="220" t="s">
        <v>65</v>
      </c>
      <c r="L475" s="220" t="s">
        <v>0</v>
      </c>
      <c r="M475" s="220" t="s">
        <v>120</v>
      </c>
      <c r="N475" s="47" t="s">
        <v>67</v>
      </c>
      <c r="O475" s="47" t="s">
        <v>0</v>
      </c>
      <c r="P475" s="47" t="s">
        <v>378</v>
      </c>
      <c r="Q475" s="47"/>
      <c r="R475" s="47"/>
      <c r="S475" s="47"/>
      <c r="T475" s="47"/>
      <c r="U475" s="103"/>
      <c r="V475" s="21" t="str">
        <f t="shared" si="0"/>
        <v/>
      </c>
      <c r="W475" s="22" t="str">
        <f t="shared" si="1"/>
        <v/>
      </c>
      <c r="X475" s="23"/>
      <c r="Y475" s="297"/>
      <c r="Z475" s="300"/>
      <c r="BI475" s="56"/>
      <c r="BJ475" s="56"/>
      <c r="BK475" s="56"/>
      <c r="BL475" s="56"/>
      <c r="BM475" s="56"/>
      <c r="BN475" s="56"/>
      <c r="BO475" s="56"/>
      <c r="BP475" s="56"/>
      <c r="BQ475" s="56"/>
      <c r="BR475" s="56"/>
      <c r="BS475" s="56"/>
      <c r="BT475" s="56"/>
      <c r="BU475" s="56"/>
      <c r="BV475" s="56"/>
      <c r="BW475" s="56"/>
    </row>
    <row r="476" spans="3:75" ht="21" customHeight="1">
      <c r="C476" s="265"/>
      <c r="D476" s="419"/>
      <c r="E476" s="430"/>
      <c r="F476" s="287" t="s">
        <v>2351</v>
      </c>
      <c r="G476" s="249"/>
      <c r="H476" s="220" t="s">
        <v>0</v>
      </c>
      <c r="I476" s="220" t="s">
        <v>64</v>
      </c>
      <c r="J476" s="220" t="s">
        <v>0</v>
      </c>
      <c r="K476" s="220" t="s">
        <v>65</v>
      </c>
      <c r="L476" s="220" t="s">
        <v>0</v>
      </c>
      <c r="M476" s="220" t="s">
        <v>121</v>
      </c>
      <c r="N476" s="47" t="s">
        <v>67</v>
      </c>
      <c r="O476" s="47" t="s">
        <v>0</v>
      </c>
      <c r="P476" s="47" t="s">
        <v>378</v>
      </c>
      <c r="Q476" s="47"/>
      <c r="R476" s="47"/>
      <c r="S476" s="47"/>
      <c r="T476" s="47"/>
      <c r="U476" s="103"/>
      <c r="V476" s="21" t="str">
        <f t="shared" si="0"/>
        <v/>
      </c>
      <c r="W476" s="22" t="str">
        <f t="shared" si="1"/>
        <v/>
      </c>
      <c r="X476" s="23"/>
      <c r="Y476" s="297"/>
      <c r="Z476" s="300"/>
      <c r="BI476" s="56"/>
      <c r="BJ476" s="56"/>
      <c r="BK476" s="56"/>
      <c r="BL476" s="56"/>
      <c r="BM476" s="56"/>
      <c r="BN476" s="56"/>
      <c r="BO476" s="56"/>
      <c r="BP476" s="56"/>
      <c r="BQ476" s="56"/>
      <c r="BR476" s="56"/>
      <c r="BS476" s="56"/>
      <c r="BT476" s="56"/>
      <c r="BU476" s="56"/>
      <c r="BV476" s="56"/>
      <c r="BW476" s="56"/>
    </row>
    <row r="477" spans="3:75" ht="21" customHeight="1">
      <c r="C477" s="265"/>
      <c r="D477" s="419"/>
      <c r="E477" s="430"/>
      <c r="F477" s="287" t="s">
        <v>2352</v>
      </c>
      <c r="G477" s="249"/>
      <c r="H477" s="220" t="s">
        <v>0</v>
      </c>
      <c r="I477" s="220" t="s">
        <v>64</v>
      </c>
      <c r="J477" s="220" t="s">
        <v>0</v>
      </c>
      <c r="K477" s="220" t="s">
        <v>65</v>
      </c>
      <c r="L477" s="220" t="s">
        <v>0</v>
      </c>
      <c r="M477" s="220" t="s">
        <v>122</v>
      </c>
      <c r="N477" s="47" t="s">
        <v>67</v>
      </c>
      <c r="O477" s="47" t="s">
        <v>0</v>
      </c>
      <c r="P477" s="47" t="s">
        <v>378</v>
      </c>
      <c r="Q477" s="47"/>
      <c r="R477" s="47"/>
      <c r="S477" s="47"/>
      <c r="T477" s="47"/>
      <c r="U477" s="103"/>
      <c r="V477" s="21" t="str">
        <f t="shared" si="0"/>
        <v/>
      </c>
      <c r="W477" s="22" t="str">
        <f t="shared" si="1"/>
        <v/>
      </c>
      <c r="X477" s="23"/>
      <c r="Y477" s="297"/>
      <c r="Z477" s="300"/>
      <c r="BI477" s="56"/>
      <c r="BJ477" s="56"/>
      <c r="BK477" s="56"/>
      <c r="BL477" s="56"/>
      <c r="BM477" s="56"/>
      <c r="BN477" s="56"/>
      <c r="BO477" s="56"/>
      <c r="BP477" s="56"/>
      <c r="BQ477" s="56"/>
      <c r="BR477" s="56"/>
      <c r="BS477" s="56"/>
      <c r="BT477" s="56"/>
      <c r="BU477" s="56"/>
      <c r="BV477" s="56"/>
      <c r="BW477" s="56"/>
    </row>
    <row r="478" spans="3:75" ht="21" customHeight="1">
      <c r="C478" s="265"/>
      <c r="D478" s="419"/>
      <c r="E478" s="430"/>
      <c r="F478" s="287" t="s">
        <v>2353</v>
      </c>
      <c r="G478" s="249"/>
      <c r="H478" s="220" t="s">
        <v>0</v>
      </c>
      <c r="I478" s="220" t="s">
        <v>64</v>
      </c>
      <c r="J478" s="220" t="s">
        <v>0</v>
      </c>
      <c r="K478" s="220" t="s">
        <v>65</v>
      </c>
      <c r="L478" s="220" t="s">
        <v>0</v>
      </c>
      <c r="M478" s="220" t="s">
        <v>123</v>
      </c>
      <c r="N478" s="47" t="s">
        <v>67</v>
      </c>
      <c r="O478" s="47" t="s">
        <v>0</v>
      </c>
      <c r="P478" s="47" t="s">
        <v>378</v>
      </c>
      <c r="Q478" s="47"/>
      <c r="R478" s="47"/>
      <c r="S478" s="47"/>
      <c r="T478" s="47"/>
      <c r="U478" s="103"/>
      <c r="V478" s="21" t="str">
        <f t="shared" si="0"/>
        <v/>
      </c>
      <c r="W478" s="22" t="str">
        <f t="shared" si="1"/>
        <v/>
      </c>
      <c r="X478" s="23"/>
      <c r="Y478" s="297"/>
      <c r="Z478" s="300"/>
      <c r="BI478" s="56"/>
      <c r="BJ478" s="56"/>
      <c r="BK478" s="56"/>
      <c r="BL478" s="56"/>
      <c r="BM478" s="56"/>
      <c r="BN478" s="56"/>
      <c r="BO478" s="56"/>
      <c r="BP478" s="56"/>
      <c r="BQ478" s="56"/>
      <c r="BR478" s="56"/>
      <c r="BS478" s="56"/>
      <c r="BT478" s="56"/>
      <c r="BU478" s="56"/>
      <c r="BV478" s="56"/>
      <c r="BW478" s="56"/>
    </row>
    <row r="479" spans="3:75" ht="21" customHeight="1">
      <c r="C479" s="265"/>
      <c r="D479" s="419"/>
      <c r="E479" s="430"/>
      <c r="F479" s="287" t="s">
        <v>2354</v>
      </c>
      <c r="G479" s="249"/>
      <c r="H479" s="220" t="s">
        <v>0</v>
      </c>
      <c r="I479" s="220" t="s">
        <v>64</v>
      </c>
      <c r="J479" s="220" t="s">
        <v>0</v>
      </c>
      <c r="K479" s="220" t="s">
        <v>65</v>
      </c>
      <c r="L479" s="220" t="s">
        <v>0</v>
      </c>
      <c r="M479" s="220" t="s">
        <v>339</v>
      </c>
      <c r="N479" s="47" t="s">
        <v>67</v>
      </c>
      <c r="O479" s="47" t="s">
        <v>0</v>
      </c>
      <c r="P479" s="47" t="s">
        <v>378</v>
      </c>
      <c r="Q479" s="47"/>
      <c r="R479" s="47"/>
      <c r="S479" s="47"/>
      <c r="T479" s="47"/>
      <c r="U479" s="103"/>
      <c r="V479" s="21" t="str">
        <f t="shared" si="0"/>
        <v/>
      </c>
      <c r="W479" s="22" t="str">
        <f t="shared" si="1"/>
        <v/>
      </c>
      <c r="X479" s="23"/>
      <c r="Y479" s="297"/>
      <c r="Z479" s="300"/>
      <c r="BI479" s="56"/>
      <c r="BJ479" s="56"/>
      <c r="BK479" s="56"/>
      <c r="BL479" s="56"/>
      <c r="BM479" s="56"/>
      <c r="BN479" s="56"/>
      <c r="BO479" s="56"/>
      <c r="BP479" s="56"/>
      <c r="BQ479" s="56"/>
      <c r="BR479" s="56"/>
      <c r="BS479" s="56"/>
      <c r="BT479" s="56"/>
      <c r="BU479" s="56"/>
      <c r="BV479" s="56"/>
      <c r="BW479" s="56"/>
    </row>
    <row r="480" spans="3:75" ht="21" customHeight="1">
      <c r="C480" s="265"/>
      <c r="D480" s="419"/>
      <c r="E480" s="430"/>
      <c r="F480" s="287" t="s">
        <v>2355</v>
      </c>
      <c r="G480" s="249"/>
      <c r="H480" s="220" t="s">
        <v>0</v>
      </c>
      <c r="I480" s="220" t="s">
        <v>64</v>
      </c>
      <c r="J480" s="220" t="s">
        <v>0</v>
      </c>
      <c r="K480" s="220" t="s">
        <v>65</v>
      </c>
      <c r="L480" s="220" t="s">
        <v>0</v>
      </c>
      <c r="M480" s="220" t="s">
        <v>124</v>
      </c>
      <c r="N480" s="47" t="s">
        <v>67</v>
      </c>
      <c r="O480" s="47" t="s">
        <v>0</v>
      </c>
      <c r="P480" s="47" t="s">
        <v>378</v>
      </c>
      <c r="Q480" s="47"/>
      <c r="R480" s="47"/>
      <c r="S480" s="47"/>
      <c r="T480" s="47"/>
      <c r="U480" s="103"/>
      <c r="V480" s="21" t="str">
        <f t="shared" si="0"/>
        <v/>
      </c>
      <c r="W480" s="22" t="str">
        <f t="shared" si="1"/>
        <v/>
      </c>
      <c r="X480" s="23"/>
      <c r="Y480" s="297"/>
      <c r="Z480" s="300"/>
      <c r="BI480" s="56"/>
      <c r="BJ480" s="56"/>
      <c r="BK480" s="56"/>
      <c r="BL480" s="56"/>
      <c r="BM480" s="56"/>
      <c r="BN480" s="56"/>
      <c r="BO480" s="56"/>
      <c r="BP480" s="56"/>
      <c r="BQ480" s="56"/>
      <c r="BR480" s="56"/>
      <c r="BS480" s="56"/>
      <c r="BT480" s="56"/>
      <c r="BU480" s="56"/>
      <c r="BV480" s="56"/>
      <c r="BW480" s="56"/>
    </row>
    <row r="481" spans="3:75" ht="21" customHeight="1">
      <c r="C481" s="265"/>
      <c r="D481" s="419"/>
      <c r="E481" s="430"/>
      <c r="F481" s="287" t="s">
        <v>2356</v>
      </c>
      <c r="G481" s="249"/>
      <c r="H481" s="220" t="s">
        <v>0</v>
      </c>
      <c r="I481" s="220" t="s">
        <v>64</v>
      </c>
      <c r="J481" s="220" t="s">
        <v>0</v>
      </c>
      <c r="K481" s="220" t="s">
        <v>65</v>
      </c>
      <c r="L481" s="220" t="s">
        <v>0</v>
      </c>
      <c r="M481" s="220" t="s">
        <v>125</v>
      </c>
      <c r="N481" s="47" t="s">
        <v>67</v>
      </c>
      <c r="O481" s="47" t="s">
        <v>0</v>
      </c>
      <c r="P481" s="47" t="s">
        <v>378</v>
      </c>
      <c r="Q481" s="47"/>
      <c r="R481" s="47"/>
      <c r="S481" s="47"/>
      <c r="T481" s="47"/>
      <c r="U481" s="103"/>
      <c r="V481" s="21" t="str">
        <f t="shared" si="0"/>
        <v/>
      </c>
      <c r="W481" s="22" t="str">
        <f t="shared" si="1"/>
        <v/>
      </c>
      <c r="X481" s="23"/>
      <c r="Y481" s="297"/>
      <c r="Z481" s="300"/>
      <c r="BI481" s="56"/>
      <c r="BJ481" s="56"/>
      <c r="BK481" s="56"/>
      <c r="BL481" s="56"/>
      <c r="BM481" s="56"/>
      <c r="BN481" s="56"/>
      <c r="BO481" s="56"/>
      <c r="BP481" s="56"/>
      <c r="BQ481" s="56"/>
      <c r="BR481" s="56"/>
      <c r="BS481" s="56"/>
      <c r="BT481" s="56"/>
      <c r="BU481" s="56"/>
      <c r="BV481" s="56"/>
      <c r="BW481" s="56"/>
    </row>
    <row r="482" spans="3:75" ht="21" customHeight="1">
      <c r="C482" s="265"/>
      <c r="D482" s="419"/>
      <c r="E482" s="430"/>
      <c r="F482" s="287" t="s">
        <v>2357</v>
      </c>
      <c r="G482" s="249"/>
      <c r="H482" s="220" t="s">
        <v>0</v>
      </c>
      <c r="I482" s="220" t="s">
        <v>64</v>
      </c>
      <c r="J482" s="220" t="s">
        <v>0</v>
      </c>
      <c r="K482" s="220" t="s">
        <v>65</v>
      </c>
      <c r="L482" s="220" t="s">
        <v>0</v>
      </c>
      <c r="M482" s="220" t="s">
        <v>126</v>
      </c>
      <c r="N482" s="47" t="s">
        <v>67</v>
      </c>
      <c r="O482" s="47" t="s">
        <v>0</v>
      </c>
      <c r="P482" s="47" t="s">
        <v>378</v>
      </c>
      <c r="Q482" s="47"/>
      <c r="R482" s="47"/>
      <c r="S482" s="47"/>
      <c r="T482" s="47"/>
      <c r="U482" s="103"/>
      <c r="V482" s="21" t="str">
        <f t="shared" si="0"/>
        <v/>
      </c>
      <c r="W482" s="22" t="str">
        <f t="shared" si="1"/>
        <v/>
      </c>
      <c r="X482" s="23"/>
      <c r="Y482" s="297"/>
      <c r="Z482" s="300"/>
      <c r="BI482" s="56"/>
      <c r="BJ482" s="56"/>
      <c r="BK482" s="56"/>
      <c r="BL482" s="56"/>
      <c r="BM482" s="56"/>
      <c r="BN482" s="56"/>
      <c r="BO482" s="56"/>
      <c r="BP482" s="56"/>
      <c r="BQ482" s="56"/>
      <c r="BR482" s="56"/>
      <c r="BS482" s="56"/>
      <c r="BT482" s="56"/>
      <c r="BU482" s="56"/>
      <c r="BV482" s="56"/>
      <c r="BW482" s="56"/>
    </row>
    <row r="483" spans="3:75" ht="21" customHeight="1">
      <c r="C483" s="265"/>
      <c r="D483" s="419"/>
      <c r="E483" s="430"/>
      <c r="F483" s="287" t="s">
        <v>2358</v>
      </c>
      <c r="G483" s="249"/>
      <c r="H483" s="220" t="s">
        <v>0</v>
      </c>
      <c r="I483" s="220" t="s">
        <v>64</v>
      </c>
      <c r="J483" s="220" t="s">
        <v>0</v>
      </c>
      <c r="K483" s="220" t="s">
        <v>65</v>
      </c>
      <c r="L483" s="220" t="s">
        <v>0</v>
      </c>
      <c r="M483" s="220" t="s">
        <v>127</v>
      </c>
      <c r="N483" s="47" t="s">
        <v>67</v>
      </c>
      <c r="O483" s="47" t="s">
        <v>0</v>
      </c>
      <c r="P483" s="47" t="s">
        <v>378</v>
      </c>
      <c r="Q483" s="47"/>
      <c r="R483" s="47"/>
      <c r="S483" s="47"/>
      <c r="T483" s="47"/>
      <c r="U483" s="103"/>
      <c r="V483" s="21" t="str">
        <f t="shared" si="0"/>
        <v/>
      </c>
      <c r="W483" s="22" t="str">
        <f t="shared" si="1"/>
        <v/>
      </c>
      <c r="X483" s="23"/>
      <c r="Y483" s="297"/>
      <c r="Z483" s="300"/>
      <c r="BI483" s="56"/>
      <c r="BJ483" s="56"/>
      <c r="BK483" s="56"/>
      <c r="BL483" s="56"/>
      <c r="BM483" s="56"/>
      <c r="BN483" s="56"/>
      <c r="BO483" s="56"/>
      <c r="BP483" s="56"/>
      <c r="BQ483" s="56"/>
      <c r="BR483" s="56"/>
      <c r="BS483" s="56"/>
      <c r="BT483" s="56"/>
      <c r="BU483" s="56"/>
      <c r="BV483" s="56"/>
      <c r="BW483" s="56"/>
    </row>
    <row r="484" spans="3:75" ht="21" customHeight="1">
      <c r="C484" s="265"/>
      <c r="D484" s="419"/>
      <c r="E484" s="430"/>
      <c r="F484" s="287" t="s">
        <v>2606</v>
      </c>
      <c r="G484" s="249"/>
      <c r="H484" s="220" t="s">
        <v>0</v>
      </c>
      <c r="I484" s="220" t="s">
        <v>64</v>
      </c>
      <c r="J484" s="220" t="s">
        <v>0</v>
      </c>
      <c r="K484" s="220" t="s">
        <v>65</v>
      </c>
      <c r="L484" s="220" t="s">
        <v>0</v>
      </c>
      <c r="M484" s="220" t="s">
        <v>157</v>
      </c>
      <c r="N484" s="47" t="s">
        <v>67</v>
      </c>
      <c r="O484" s="47" t="s">
        <v>0</v>
      </c>
      <c r="P484" s="47" t="s">
        <v>378</v>
      </c>
      <c r="Q484" s="47"/>
      <c r="R484" s="47"/>
      <c r="S484" s="47"/>
      <c r="T484" s="47"/>
      <c r="U484" s="103"/>
      <c r="V484" s="21" t="str">
        <f t="shared" si="0"/>
        <v/>
      </c>
      <c r="W484" s="22" t="str">
        <f t="shared" si="1"/>
        <v/>
      </c>
      <c r="X484" s="23"/>
      <c r="Y484" s="297"/>
      <c r="Z484" s="300"/>
      <c r="BI484" s="56"/>
      <c r="BJ484" s="56"/>
      <c r="BK484" s="56"/>
      <c r="BL484" s="56"/>
      <c r="BM484" s="56"/>
      <c r="BN484" s="56"/>
      <c r="BO484" s="56"/>
      <c r="BP484" s="56"/>
      <c r="BQ484" s="56"/>
      <c r="BR484" s="56"/>
      <c r="BS484" s="56"/>
      <c r="BT484" s="56"/>
      <c r="BU484" s="56"/>
      <c r="BV484" s="56"/>
      <c r="BW484" s="56"/>
    </row>
    <row r="485" spans="3:75" ht="21" customHeight="1">
      <c r="C485" s="265"/>
      <c r="D485" s="419"/>
      <c r="E485" s="430"/>
      <c r="F485" s="287" t="s">
        <v>2359</v>
      </c>
      <c r="G485" s="249"/>
      <c r="H485" s="220" t="s">
        <v>0</v>
      </c>
      <c r="I485" s="220" t="s">
        <v>64</v>
      </c>
      <c r="J485" s="220" t="s">
        <v>0</v>
      </c>
      <c r="K485" s="220" t="s">
        <v>65</v>
      </c>
      <c r="L485" s="220" t="s">
        <v>0</v>
      </c>
      <c r="M485" s="220" t="s">
        <v>128</v>
      </c>
      <c r="N485" s="47" t="s">
        <v>67</v>
      </c>
      <c r="O485" s="47" t="s">
        <v>0</v>
      </c>
      <c r="P485" s="47" t="s">
        <v>378</v>
      </c>
      <c r="Q485" s="47"/>
      <c r="R485" s="47"/>
      <c r="S485" s="47"/>
      <c r="T485" s="47"/>
      <c r="U485" s="103"/>
      <c r="V485" s="21" t="str">
        <f t="shared" si="0"/>
        <v/>
      </c>
      <c r="W485" s="22" t="str">
        <f t="shared" si="1"/>
        <v/>
      </c>
      <c r="X485" s="23"/>
      <c r="Y485" s="297"/>
      <c r="Z485" s="300"/>
      <c r="BI485" s="56"/>
      <c r="BJ485" s="56"/>
      <c r="BK485" s="56"/>
      <c r="BL485" s="56"/>
      <c r="BM485" s="56"/>
      <c r="BN485" s="56"/>
      <c r="BO485" s="56"/>
      <c r="BP485" s="56"/>
      <c r="BQ485" s="56"/>
      <c r="BR485" s="56"/>
      <c r="BS485" s="56"/>
      <c r="BT485" s="56"/>
      <c r="BU485" s="56"/>
      <c r="BV485" s="56"/>
      <c r="BW485" s="56"/>
    </row>
    <row r="486" spans="3:75" ht="21" customHeight="1">
      <c r="C486" s="265"/>
      <c r="D486" s="419"/>
      <c r="E486" s="430"/>
      <c r="F486" s="287" t="s">
        <v>2360</v>
      </c>
      <c r="G486" s="249"/>
      <c r="H486" s="220" t="s">
        <v>0</v>
      </c>
      <c r="I486" s="220" t="s">
        <v>64</v>
      </c>
      <c r="J486" s="220" t="s">
        <v>0</v>
      </c>
      <c r="K486" s="220" t="s">
        <v>65</v>
      </c>
      <c r="L486" s="220" t="s">
        <v>0</v>
      </c>
      <c r="M486" s="220" t="s">
        <v>129</v>
      </c>
      <c r="N486" s="47" t="s">
        <v>67</v>
      </c>
      <c r="O486" s="47" t="s">
        <v>0</v>
      </c>
      <c r="P486" s="47" t="s">
        <v>378</v>
      </c>
      <c r="Q486" s="47"/>
      <c r="R486" s="47"/>
      <c r="S486" s="47"/>
      <c r="T486" s="47"/>
      <c r="U486" s="103"/>
      <c r="V486" s="21" t="str">
        <f t="shared" si="0"/>
        <v/>
      </c>
      <c r="W486" s="22" t="str">
        <f t="shared" si="1"/>
        <v/>
      </c>
      <c r="X486" s="23"/>
      <c r="Y486" s="297"/>
      <c r="Z486" s="300"/>
      <c r="BI486" s="56"/>
      <c r="BJ486" s="56"/>
      <c r="BK486" s="56"/>
      <c r="BL486" s="56"/>
      <c r="BM486" s="56"/>
      <c r="BN486" s="56"/>
      <c r="BO486" s="56"/>
      <c r="BP486" s="56"/>
      <c r="BQ486" s="56"/>
      <c r="BR486" s="56"/>
      <c r="BS486" s="56"/>
      <c r="BT486" s="56"/>
      <c r="BU486" s="56"/>
      <c r="BV486" s="56"/>
      <c r="BW486" s="56"/>
    </row>
    <row r="487" spans="3:75" ht="21" customHeight="1">
      <c r="C487" s="265"/>
      <c r="D487" s="419"/>
      <c r="E487" s="430"/>
      <c r="F487" s="287" t="s">
        <v>2361</v>
      </c>
      <c r="G487" s="249"/>
      <c r="H487" s="220" t="s">
        <v>0</v>
      </c>
      <c r="I487" s="220" t="s">
        <v>64</v>
      </c>
      <c r="J487" s="220" t="s">
        <v>0</v>
      </c>
      <c r="K487" s="220" t="s">
        <v>65</v>
      </c>
      <c r="L487" s="220" t="s">
        <v>0</v>
      </c>
      <c r="M487" s="220" t="s">
        <v>130</v>
      </c>
      <c r="N487" s="47" t="s">
        <v>67</v>
      </c>
      <c r="O487" s="47" t="s">
        <v>0</v>
      </c>
      <c r="P487" s="47" t="s">
        <v>378</v>
      </c>
      <c r="Q487" s="47"/>
      <c r="R487" s="47"/>
      <c r="S487" s="47"/>
      <c r="T487" s="47"/>
      <c r="U487" s="103"/>
      <c r="V487" s="21" t="str">
        <f t="shared" si="0"/>
        <v/>
      </c>
      <c r="W487" s="22" t="str">
        <f t="shared" si="1"/>
        <v/>
      </c>
      <c r="X487" s="23"/>
      <c r="Y487" s="297"/>
      <c r="Z487" s="300"/>
      <c r="BI487" s="56"/>
      <c r="BJ487" s="56"/>
      <c r="BK487" s="56"/>
      <c r="BL487" s="56"/>
      <c r="BM487" s="56"/>
      <c r="BN487" s="56"/>
      <c r="BO487" s="56"/>
      <c r="BP487" s="56"/>
      <c r="BQ487" s="56"/>
      <c r="BR487" s="56"/>
      <c r="BS487" s="56"/>
      <c r="BT487" s="56"/>
      <c r="BU487" s="56"/>
      <c r="BV487" s="56"/>
      <c r="BW487" s="56"/>
    </row>
    <row r="488" spans="3:75" ht="21" customHeight="1">
      <c r="C488" s="265"/>
      <c r="D488" s="419"/>
      <c r="E488" s="430"/>
      <c r="F488" s="287" t="s">
        <v>2362</v>
      </c>
      <c r="G488" s="249"/>
      <c r="H488" s="220" t="s">
        <v>0</v>
      </c>
      <c r="I488" s="220" t="s">
        <v>64</v>
      </c>
      <c r="J488" s="220" t="s">
        <v>0</v>
      </c>
      <c r="K488" s="220" t="s">
        <v>65</v>
      </c>
      <c r="L488" s="220" t="s">
        <v>0</v>
      </c>
      <c r="M488" s="220" t="s">
        <v>131</v>
      </c>
      <c r="N488" s="47" t="s">
        <v>67</v>
      </c>
      <c r="O488" s="47" t="s">
        <v>0</v>
      </c>
      <c r="P488" s="47" t="s">
        <v>378</v>
      </c>
      <c r="Q488" s="47"/>
      <c r="R488" s="47"/>
      <c r="S488" s="47"/>
      <c r="T488" s="47"/>
      <c r="U488" s="103"/>
      <c r="V488" s="21" t="str">
        <f t="shared" si="0"/>
        <v/>
      </c>
      <c r="W488" s="22" t="str">
        <f t="shared" si="1"/>
        <v/>
      </c>
      <c r="X488" s="23"/>
      <c r="Y488" s="297"/>
      <c r="Z488" s="300"/>
      <c r="BI488" s="56"/>
      <c r="BJ488" s="56"/>
      <c r="BK488" s="56"/>
      <c r="BL488" s="56"/>
      <c r="BM488" s="56"/>
      <c r="BN488" s="56"/>
      <c r="BO488" s="56"/>
      <c r="BP488" s="56"/>
      <c r="BQ488" s="56"/>
      <c r="BR488" s="56"/>
      <c r="BS488" s="56"/>
      <c r="BT488" s="56"/>
      <c r="BU488" s="56"/>
      <c r="BV488" s="56"/>
      <c r="BW488" s="56"/>
    </row>
    <row r="489" spans="3:75" ht="21" customHeight="1">
      <c r="C489" s="265"/>
      <c r="D489" s="419"/>
      <c r="E489" s="430"/>
      <c r="F489" s="287" t="s">
        <v>2363</v>
      </c>
      <c r="G489" s="249"/>
      <c r="H489" s="220" t="s">
        <v>0</v>
      </c>
      <c r="I489" s="220" t="s">
        <v>64</v>
      </c>
      <c r="J489" s="220" t="s">
        <v>0</v>
      </c>
      <c r="K489" s="220" t="s">
        <v>65</v>
      </c>
      <c r="L489" s="220" t="s">
        <v>0</v>
      </c>
      <c r="M489" s="220" t="s">
        <v>132</v>
      </c>
      <c r="N489" s="47" t="s">
        <v>67</v>
      </c>
      <c r="O489" s="47" t="s">
        <v>0</v>
      </c>
      <c r="P489" s="47" t="s">
        <v>378</v>
      </c>
      <c r="Q489" s="47"/>
      <c r="R489" s="47"/>
      <c r="S489" s="47"/>
      <c r="T489" s="47"/>
      <c r="U489" s="103"/>
      <c r="V489" s="21" t="str">
        <f t="shared" si="0"/>
        <v/>
      </c>
      <c r="W489" s="22" t="str">
        <f t="shared" si="1"/>
        <v/>
      </c>
      <c r="X489" s="23"/>
      <c r="Y489" s="297"/>
      <c r="Z489" s="300"/>
      <c r="BI489" s="56"/>
      <c r="BJ489" s="56"/>
      <c r="BK489" s="56"/>
      <c r="BL489" s="56"/>
      <c r="BM489" s="56"/>
      <c r="BN489" s="56"/>
      <c r="BO489" s="56"/>
      <c r="BP489" s="56"/>
      <c r="BQ489" s="56"/>
      <c r="BR489" s="56"/>
      <c r="BS489" s="56"/>
      <c r="BT489" s="56"/>
      <c r="BU489" s="56"/>
      <c r="BV489" s="56"/>
      <c r="BW489" s="56"/>
    </row>
    <row r="490" spans="3:75" ht="21" customHeight="1">
      <c r="C490" s="265"/>
      <c r="D490" s="419"/>
      <c r="E490" s="430"/>
      <c r="F490" s="287" t="s">
        <v>2364</v>
      </c>
      <c r="G490" s="249"/>
      <c r="H490" s="220" t="s">
        <v>0</v>
      </c>
      <c r="I490" s="220" t="s">
        <v>64</v>
      </c>
      <c r="J490" s="220" t="s">
        <v>0</v>
      </c>
      <c r="K490" s="220" t="s">
        <v>65</v>
      </c>
      <c r="L490" s="220" t="s">
        <v>0</v>
      </c>
      <c r="M490" s="220" t="s">
        <v>133</v>
      </c>
      <c r="N490" s="47" t="s">
        <v>67</v>
      </c>
      <c r="O490" s="47" t="s">
        <v>0</v>
      </c>
      <c r="P490" s="47" t="s">
        <v>378</v>
      </c>
      <c r="Q490" s="47"/>
      <c r="R490" s="47"/>
      <c r="S490" s="47"/>
      <c r="T490" s="47"/>
      <c r="U490" s="103"/>
      <c r="V490" s="21" t="str">
        <f t="shared" si="0"/>
        <v/>
      </c>
      <c r="W490" s="22" t="str">
        <f t="shared" si="1"/>
        <v/>
      </c>
      <c r="X490" s="23"/>
      <c r="Y490" s="297"/>
      <c r="Z490" s="300"/>
      <c r="BI490" s="56"/>
      <c r="BJ490" s="56"/>
      <c r="BK490" s="56"/>
      <c r="BL490" s="56"/>
      <c r="BM490" s="56"/>
      <c r="BN490" s="56"/>
      <c r="BO490" s="56"/>
      <c r="BP490" s="56"/>
      <c r="BQ490" s="56"/>
      <c r="BR490" s="56"/>
      <c r="BS490" s="56"/>
      <c r="BT490" s="56"/>
      <c r="BU490" s="56"/>
      <c r="BV490" s="56"/>
      <c r="BW490" s="56"/>
    </row>
    <row r="491" spans="3:75" ht="21" customHeight="1">
      <c r="C491" s="265"/>
      <c r="D491" s="419"/>
      <c r="E491" s="430"/>
      <c r="F491" s="287" t="s">
        <v>2365</v>
      </c>
      <c r="G491" s="249"/>
      <c r="H491" s="220" t="s">
        <v>0</v>
      </c>
      <c r="I491" s="220" t="s">
        <v>64</v>
      </c>
      <c r="J491" s="220" t="s">
        <v>0</v>
      </c>
      <c r="K491" s="220" t="s">
        <v>65</v>
      </c>
      <c r="L491" s="220" t="s">
        <v>0</v>
      </c>
      <c r="M491" s="220" t="s">
        <v>134</v>
      </c>
      <c r="N491" s="47" t="s">
        <v>67</v>
      </c>
      <c r="O491" s="47" t="s">
        <v>0</v>
      </c>
      <c r="P491" s="47" t="s">
        <v>378</v>
      </c>
      <c r="Q491" s="47"/>
      <c r="R491" s="47"/>
      <c r="S491" s="47"/>
      <c r="T491" s="47"/>
      <c r="U491" s="103"/>
      <c r="V491" s="21" t="str">
        <f t="shared" si="0"/>
        <v/>
      </c>
      <c r="W491" s="22" t="str">
        <f t="shared" si="1"/>
        <v/>
      </c>
      <c r="X491" s="23"/>
      <c r="Y491" s="297"/>
      <c r="Z491" s="300"/>
      <c r="BI491" s="56"/>
      <c r="BJ491" s="56"/>
      <c r="BK491" s="56"/>
      <c r="BL491" s="56"/>
      <c r="BM491" s="56"/>
      <c r="BN491" s="56"/>
      <c r="BO491" s="56"/>
      <c r="BP491" s="56"/>
      <c r="BQ491" s="56"/>
      <c r="BR491" s="56"/>
      <c r="BS491" s="56"/>
      <c r="BT491" s="56"/>
      <c r="BU491" s="56"/>
      <c r="BV491" s="56"/>
      <c r="BW491" s="56"/>
    </row>
    <row r="492" spans="3:75" ht="21" customHeight="1">
      <c r="C492" s="265"/>
      <c r="D492" s="419"/>
      <c r="E492" s="430"/>
      <c r="F492" s="287" t="s">
        <v>2366</v>
      </c>
      <c r="G492" s="249"/>
      <c r="H492" s="220" t="s">
        <v>0</v>
      </c>
      <c r="I492" s="220" t="s">
        <v>64</v>
      </c>
      <c r="J492" s="220" t="s">
        <v>0</v>
      </c>
      <c r="K492" s="220" t="s">
        <v>65</v>
      </c>
      <c r="L492" s="220" t="s">
        <v>0</v>
      </c>
      <c r="M492" s="220" t="s">
        <v>135</v>
      </c>
      <c r="N492" s="47" t="s">
        <v>67</v>
      </c>
      <c r="O492" s="47" t="s">
        <v>0</v>
      </c>
      <c r="P492" s="47" t="s">
        <v>378</v>
      </c>
      <c r="Q492" s="47"/>
      <c r="R492" s="47"/>
      <c r="S492" s="47"/>
      <c r="T492" s="47"/>
      <c r="U492" s="103"/>
      <c r="V492" s="21" t="str">
        <f t="shared" si="0"/>
        <v/>
      </c>
      <c r="W492" s="22" t="str">
        <f t="shared" si="1"/>
        <v/>
      </c>
      <c r="X492" s="23"/>
      <c r="Y492" s="297"/>
      <c r="Z492" s="300"/>
      <c r="BI492" s="56"/>
      <c r="BJ492" s="56"/>
      <c r="BK492" s="56"/>
      <c r="BL492" s="56"/>
      <c r="BM492" s="56"/>
      <c r="BN492" s="56"/>
      <c r="BO492" s="56"/>
      <c r="BP492" s="56"/>
      <c r="BQ492" s="56"/>
      <c r="BR492" s="56"/>
      <c r="BS492" s="56"/>
      <c r="BT492" s="56"/>
      <c r="BU492" s="56"/>
      <c r="BV492" s="56"/>
      <c r="BW492" s="56"/>
    </row>
    <row r="493" spans="3:75" ht="21" customHeight="1">
      <c r="C493" s="265"/>
      <c r="D493" s="419"/>
      <c r="E493" s="430"/>
      <c r="F493" s="287" t="s">
        <v>2367</v>
      </c>
      <c r="G493" s="249"/>
      <c r="H493" s="220" t="s">
        <v>0</v>
      </c>
      <c r="I493" s="220" t="s">
        <v>64</v>
      </c>
      <c r="J493" s="220" t="s">
        <v>0</v>
      </c>
      <c r="K493" s="220" t="s">
        <v>65</v>
      </c>
      <c r="L493" s="220" t="s">
        <v>0</v>
      </c>
      <c r="M493" s="220" t="s">
        <v>136</v>
      </c>
      <c r="N493" s="47" t="s">
        <v>67</v>
      </c>
      <c r="O493" s="47" t="s">
        <v>0</v>
      </c>
      <c r="P493" s="47" t="s">
        <v>378</v>
      </c>
      <c r="Q493" s="47"/>
      <c r="R493" s="47"/>
      <c r="S493" s="47"/>
      <c r="T493" s="47"/>
      <c r="U493" s="103"/>
      <c r="V493" s="21" t="str">
        <f t="shared" si="0"/>
        <v/>
      </c>
      <c r="W493" s="22" t="str">
        <f t="shared" si="1"/>
        <v/>
      </c>
      <c r="X493" s="23"/>
      <c r="Y493" s="297"/>
      <c r="Z493" s="300"/>
      <c r="BI493" s="56"/>
      <c r="BJ493" s="56"/>
      <c r="BK493" s="56"/>
      <c r="BL493" s="56"/>
      <c r="BM493" s="56"/>
      <c r="BN493" s="56"/>
      <c r="BO493" s="56"/>
      <c r="BP493" s="56"/>
      <c r="BQ493" s="56"/>
      <c r="BR493" s="56"/>
      <c r="BS493" s="56"/>
      <c r="BT493" s="56"/>
      <c r="BU493" s="56"/>
      <c r="BV493" s="56"/>
      <c r="BW493" s="56"/>
    </row>
    <row r="494" spans="3:75" ht="21" customHeight="1">
      <c r="C494" s="265"/>
      <c r="D494" s="419"/>
      <c r="E494" s="430"/>
      <c r="F494" s="287" t="s">
        <v>2368</v>
      </c>
      <c r="G494" s="249"/>
      <c r="H494" s="220" t="s">
        <v>0</v>
      </c>
      <c r="I494" s="220" t="s">
        <v>64</v>
      </c>
      <c r="J494" s="220" t="s">
        <v>0</v>
      </c>
      <c r="K494" s="220" t="s">
        <v>65</v>
      </c>
      <c r="L494" s="220" t="s">
        <v>0</v>
      </c>
      <c r="M494" s="220" t="s">
        <v>137</v>
      </c>
      <c r="N494" s="47" t="s">
        <v>67</v>
      </c>
      <c r="O494" s="47" t="s">
        <v>0</v>
      </c>
      <c r="P494" s="47" t="s">
        <v>378</v>
      </c>
      <c r="Q494" s="47"/>
      <c r="R494" s="47"/>
      <c r="S494" s="47"/>
      <c r="T494" s="47"/>
      <c r="U494" s="103"/>
      <c r="V494" s="21" t="str">
        <f t="shared" si="0"/>
        <v/>
      </c>
      <c r="W494" s="22" t="str">
        <f t="shared" si="1"/>
        <v/>
      </c>
      <c r="X494" s="23"/>
      <c r="Y494" s="297"/>
      <c r="Z494" s="300"/>
      <c r="BI494" s="56"/>
      <c r="BJ494" s="56"/>
      <c r="BK494" s="56"/>
      <c r="BL494" s="56"/>
      <c r="BM494" s="56"/>
      <c r="BN494" s="56"/>
      <c r="BO494" s="56"/>
      <c r="BP494" s="56"/>
      <c r="BQ494" s="56"/>
      <c r="BR494" s="56"/>
      <c r="BS494" s="56"/>
      <c r="BT494" s="56"/>
      <c r="BU494" s="56"/>
      <c r="BV494" s="56"/>
      <c r="BW494" s="56"/>
    </row>
    <row r="495" spans="3:75" ht="21" customHeight="1">
      <c r="C495" s="265"/>
      <c r="D495" s="419"/>
      <c r="E495" s="430"/>
      <c r="F495" s="287" t="s">
        <v>2369</v>
      </c>
      <c r="G495" s="249"/>
      <c r="H495" s="220" t="s">
        <v>0</v>
      </c>
      <c r="I495" s="220" t="s">
        <v>64</v>
      </c>
      <c r="J495" s="220" t="s">
        <v>0</v>
      </c>
      <c r="K495" s="220" t="s">
        <v>65</v>
      </c>
      <c r="L495" s="220" t="s">
        <v>0</v>
      </c>
      <c r="M495" s="220" t="s">
        <v>138</v>
      </c>
      <c r="N495" s="47" t="s">
        <v>67</v>
      </c>
      <c r="O495" s="47" t="s">
        <v>0</v>
      </c>
      <c r="P495" s="47" t="s">
        <v>378</v>
      </c>
      <c r="Q495" s="47"/>
      <c r="R495" s="47"/>
      <c r="S495" s="47"/>
      <c r="T495" s="47"/>
      <c r="U495" s="103"/>
      <c r="V495" s="21" t="str">
        <f t="shared" si="0"/>
        <v/>
      </c>
      <c r="W495" s="22" t="str">
        <f t="shared" si="1"/>
        <v/>
      </c>
      <c r="X495" s="23"/>
      <c r="Y495" s="297"/>
      <c r="Z495" s="300"/>
      <c r="BI495" s="56"/>
      <c r="BJ495" s="56"/>
      <c r="BK495" s="56"/>
      <c r="BL495" s="56"/>
      <c r="BM495" s="56"/>
      <c r="BN495" s="56"/>
      <c r="BO495" s="56"/>
      <c r="BP495" s="56"/>
      <c r="BQ495" s="56"/>
      <c r="BR495" s="56"/>
      <c r="BS495" s="56"/>
      <c r="BT495" s="56"/>
      <c r="BU495" s="56"/>
      <c r="BV495" s="56"/>
      <c r="BW495" s="56"/>
    </row>
    <row r="496" spans="3:75" ht="21" customHeight="1">
      <c r="C496" s="265"/>
      <c r="D496" s="419"/>
      <c r="E496" s="430"/>
      <c r="F496" s="287" t="s">
        <v>2370</v>
      </c>
      <c r="G496" s="249"/>
      <c r="H496" s="220" t="s">
        <v>0</v>
      </c>
      <c r="I496" s="220" t="s">
        <v>64</v>
      </c>
      <c r="J496" s="220" t="s">
        <v>0</v>
      </c>
      <c r="K496" s="220" t="s">
        <v>65</v>
      </c>
      <c r="L496" s="220" t="s">
        <v>0</v>
      </c>
      <c r="M496" s="220" t="s">
        <v>139</v>
      </c>
      <c r="N496" s="47" t="s">
        <v>67</v>
      </c>
      <c r="O496" s="47" t="s">
        <v>0</v>
      </c>
      <c r="P496" s="47" t="s">
        <v>378</v>
      </c>
      <c r="Q496" s="47"/>
      <c r="R496" s="47"/>
      <c r="S496" s="47"/>
      <c r="T496" s="47"/>
      <c r="U496" s="103"/>
      <c r="V496" s="21" t="str">
        <f t="shared" si="0"/>
        <v/>
      </c>
      <c r="W496" s="22" t="str">
        <f t="shared" si="1"/>
        <v/>
      </c>
      <c r="X496" s="23"/>
      <c r="Y496" s="297"/>
      <c r="Z496" s="300"/>
      <c r="BI496" s="56"/>
      <c r="BJ496" s="56"/>
      <c r="BK496" s="56"/>
      <c r="BL496" s="56"/>
      <c r="BM496" s="56"/>
      <c r="BN496" s="56"/>
      <c r="BO496" s="56"/>
      <c r="BP496" s="56"/>
      <c r="BQ496" s="56"/>
      <c r="BR496" s="56"/>
      <c r="BS496" s="56"/>
      <c r="BT496" s="56"/>
      <c r="BU496" s="56"/>
      <c r="BV496" s="56"/>
      <c r="BW496" s="56"/>
    </row>
    <row r="497" spans="3:75" ht="21" customHeight="1">
      <c r="C497" s="265"/>
      <c r="D497" s="419"/>
      <c r="E497" s="430"/>
      <c r="F497" s="287" t="s">
        <v>2371</v>
      </c>
      <c r="G497" s="249"/>
      <c r="H497" s="220" t="s">
        <v>0</v>
      </c>
      <c r="I497" s="220" t="s">
        <v>64</v>
      </c>
      <c r="J497" s="220" t="s">
        <v>0</v>
      </c>
      <c r="K497" s="220" t="s">
        <v>65</v>
      </c>
      <c r="L497" s="220" t="s">
        <v>0</v>
      </c>
      <c r="M497" s="220" t="s">
        <v>140</v>
      </c>
      <c r="N497" s="47" t="s">
        <v>67</v>
      </c>
      <c r="O497" s="47" t="s">
        <v>0</v>
      </c>
      <c r="P497" s="47" t="s">
        <v>378</v>
      </c>
      <c r="Q497" s="47"/>
      <c r="R497" s="47"/>
      <c r="S497" s="47"/>
      <c r="T497" s="47"/>
      <c r="U497" s="103"/>
      <c r="V497" s="21" t="str">
        <f t="shared" si="0"/>
        <v/>
      </c>
      <c r="W497" s="22" t="str">
        <f t="shared" si="1"/>
        <v/>
      </c>
      <c r="X497" s="23"/>
      <c r="Y497" s="297"/>
      <c r="Z497" s="300"/>
      <c r="BI497" s="56"/>
      <c r="BJ497" s="56"/>
      <c r="BK497" s="56"/>
      <c r="BL497" s="56"/>
      <c r="BM497" s="56"/>
      <c r="BN497" s="56"/>
      <c r="BO497" s="56"/>
      <c r="BP497" s="56"/>
      <c r="BQ497" s="56"/>
      <c r="BR497" s="56"/>
      <c r="BS497" s="56"/>
      <c r="BT497" s="56"/>
      <c r="BU497" s="56"/>
      <c r="BV497" s="56"/>
      <c r="BW497" s="56"/>
    </row>
    <row r="498" spans="3:75" ht="21" customHeight="1">
      <c r="C498" s="265"/>
      <c r="D498" s="419"/>
      <c r="E498" s="430"/>
      <c r="F498" s="287" t="s">
        <v>2372</v>
      </c>
      <c r="G498" s="249"/>
      <c r="H498" s="220" t="s">
        <v>0</v>
      </c>
      <c r="I498" s="220" t="s">
        <v>64</v>
      </c>
      <c r="J498" s="220" t="s">
        <v>0</v>
      </c>
      <c r="K498" s="220" t="s">
        <v>65</v>
      </c>
      <c r="L498" s="220" t="s">
        <v>0</v>
      </c>
      <c r="M498" s="220" t="s">
        <v>141</v>
      </c>
      <c r="N498" s="47" t="s">
        <v>67</v>
      </c>
      <c r="O498" s="47" t="s">
        <v>0</v>
      </c>
      <c r="P498" s="47" t="s">
        <v>378</v>
      </c>
      <c r="Q498" s="47"/>
      <c r="R498" s="47"/>
      <c r="S498" s="47"/>
      <c r="T498" s="47"/>
      <c r="U498" s="103"/>
      <c r="V498" s="21" t="str">
        <f t="shared" si="0"/>
        <v/>
      </c>
      <c r="W498" s="22" t="str">
        <f t="shared" si="1"/>
        <v/>
      </c>
      <c r="X498" s="23"/>
      <c r="Y498" s="297"/>
      <c r="Z498" s="297"/>
      <c r="AD498" s="298"/>
      <c r="AE498" s="298"/>
      <c r="AF498" s="298"/>
      <c r="AG498" s="298"/>
      <c r="AH498" s="298"/>
      <c r="AI498" s="298"/>
      <c r="AJ498" s="298"/>
      <c r="AK498" s="298"/>
      <c r="AL498" s="298"/>
      <c r="AM498" s="298"/>
      <c r="AN498" s="298"/>
      <c r="AO498" s="298"/>
      <c r="AP498" s="298"/>
      <c r="AQ498" s="298"/>
      <c r="AR498" s="298"/>
      <c r="AS498" s="298"/>
      <c r="BI498" s="56"/>
      <c r="BJ498" s="56"/>
      <c r="BK498" s="56"/>
      <c r="BL498" s="56"/>
      <c r="BM498" s="56"/>
      <c r="BN498" s="56"/>
      <c r="BO498" s="56"/>
      <c r="BP498" s="56"/>
      <c r="BQ498" s="56"/>
      <c r="BR498" s="56"/>
      <c r="BS498" s="56"/>
      <c r="BT498" s="56"/>
      <c r="BU498" s="56"/>
      <c r="BV498" s="56"/>
      <c r="BW498" s="56"/>
    </row>
    <row r="499" spans="3:75" ht="21" customHeight="1">
      <c r="C499" s="265"/>
      <c r="D499" s="419"/>
      <c r="E499" s="430"/>
      <c r="F499" s="287" t="s">
        <v>2373</v>
      </c>
      <c r="G499" s="249"/>
      <c r="H499" s="220" t="s">
        <v>0</v>
      </c>
      <c r="I499" s="220" t="s">
        <v>64</v>
      </c>
      <c r="J499" s="220" t="s">
        <v>0</v>
      </c>
      <c r="K499" s="220" t="s">
        <v>65</v>
      </c>
      <c r="L499" s="220" t="s">
        <v>0</v>
      </c>
      <c r="M499" s="220" t="s">
        <v>142</v>
      </c>
      <c r="N499" s="47" t="s">
        <v>67</v>
      </c>
      <c r="O499" s="47" t="s">
        <v>0</v>
      </c>
      <c r="P499" s="47" t="s">
        <v>378</v>
      </c>
      <c r="Q499" s="47"/>
      <c r="R499" s="47"/>
      <c r="S499" s="47"/>
      <c r="T499" s="47"/>
      <c r="U499" s="103"/>
      <c r="V499" s="21" t="str">
        <f t="shared" si="0"/>
        <v/>
      </c>
      <c r="W499" s="22" t="str">
        <f t="shared" si="1"/>
        <v/>
      </c>
      <c r="X499" s="23"/>
      <c r="Y499" s="297"/>
      <c r="Z499" s="297"/>
      <c r="AD499" s="298"/>
      <c r="AE499" s="298"/>
      <c r="AF499" s="298"/>
      <c r="AG499" s="298"/>
      <c r="AH499" s="298"/>
      <c r="AI499" s="298"/>
      <c r="AJ499" s="298"/>
      <c r="AK499" s="298"/>
      <c r="AL499" s="298"/>
      <c r="AM499" s="298"/>
      <c r="AN499" s="298"/>
      <c r="AO499" s="298"/>
      <c r="AP499" s="298"/>
      <c r="AQ499" s="298"/>
      <c r="AR499" s="298"/>
      <c r="AS499" s="298"/>
      <c r="BI499" s="56"/>
      <c r="BJ499" s="56"/>
      <c r="BK499" s="56"/>
      <c r="BL499" s="56"/>
      <c r="BM499" s="56"/>
      <c r="BN499" s="56"/>
      <c r="BO499" s="56"/>
      <c r="BP499" s="56"/>
      <c r="BQ499" s="56"/>
      <c r="BR499" s="56"/>
      <c r="BS499" s="56"/>
      <c r="BT499" s="56"/>
      <c r="BU499" s="56"/>
      <c r="BV499" s="56"/>
      <c r="BW499" s="56"/>
    </row>
    <row r="500" spans="3:75" ht="21" customHeight="1">
      <c r="C500" s="265"/>
      <c r="D500" s="419"/>
      <c r="E500" s="430"/>
      <c r="F500" s="287" t="s">
        <v>2374</v>
      </c>
      <c r="G500" s="249"/>
      <c r="H500" s="220" t="s">
        <v>0</v>
      </c>
      <c r="I500" s="220" t="s">
        <v>64</v>
      </c>
      <c r="J500" s="220" t="s">
        <v>0</v>
      </c>
      <c r="K500" s="220" t="s">
        <v>65</v>
      </c>
      <c r="L500" s="220" t="s">
        <v>0</v>
      </c>
      <c r="M500" s="220" t="s">
        <v>143</v>
      </c>
      <c r="N500" s="47" t="s">
        <v>67</v>
      </c>
      <c r="O500" s="47" t="s">
        <v>0</v>
      </c>
      <c r="P500" s="47" t="s">
        <v>378</v>
      </c>
      <c r="Q500" s="47"/>
      <c r="R500" s="47"/>
      <c r="S500" s="47"/>
      <c r="T500" s="47"/>
      <c r="U500" s="103"/>
      <c r="V500" s="21" t="str">
        <f t="shared" si="0"/>
        <v/>
      </c>
      <c r="W500" s="22" t="str">
        <f t="shared" si="1"/>
        <v/>
      </c>
      <c r="X500" s="23"/>
      <c r="Y500" s="297"/>
      <c r="Z500" s="297"/>
      <c r="AD500" s="298"/>
      <c r="AE500" s="298"/>
      <c r="AF500" s="298"/>
      <c r="AG500" s="298"/>
      <c r="AH500" s="298"/>
      <c r="AI500" s="298"/>
      <c r="AJ500" s="298"/>
      <c r="AK500" s="298"/>
      <c r="AL500" s="298"/>
      <c r="AM500" s="298"/>
      <c r="AN500" s="298"/>
      <c r="AO500" s="298"/>
      <c r="AP500" s="298"/>
      <c r="AQ500" s="298"/>
      <c r="AR500" s="298"/>
      <c r="AS500" s="298"/>
      <c r="BI500" s="56"/>
      <c r="BJ500" s="56"/>
      <c r="BK500" s="56"/>
      <c r="BL500" s="56"/>
      <c r="BM500" s="56"/>
      <c r="BN500" s="56"/>
      <c r="BO500" s="56"/>
      <c r="BP500" s="56"/>
      <c r="BQ500" s="56"/>
      <c r="BR500" s="56"/>
      <c r="BS500" s="56"/>
      <c r="BT500" s="56"/>
      <c r="BU500" s="56"/>
      <c r="BV500" s="56"/>
      <c r="BW500" s="56"/>
    </row>
    <row r="501" spans="3:75" ht="21" customHeight="1">
      <c r="C501" s="265"/>
      <c r="D501" s="419"/>
      <c r="E501" s="430"/>
      <c r="F501" s="287" t="s">
        <v>2375</v>
      </c>
      <c r="G501" s="249"/>
      <c r="H501" s="220" t="s">
        <v>0</v>
      </c>
      <c r="I501" s="220" t="s">
        <v>64</v>
      </c>
      <c r="J501" s="220" t="s">
        <v>0</v>
      </c>
      <c r="K501" s="220" t="s">
        <v>65</v>
      </c>
      <c r="L501" s="220" t="s">
        <v>0</v>
      </c>
      <c r="M501" s="220" t="s">
        <v>144</v>
      </c>
      <c r="N501" s="47" t="s">
        <v>67</v>
      </c>
      <c r="O501" s="47" t="s">
        <v>0</v>
      </c>
      <c r="P501" s="47" t="s">
        <v>378</v>
      </c>
      <c r="Q501" s="47"/>
      <c r="R501" s="47"/>
      <c r="S501" s="47"/>
      <c r="T501" s="47"/>
      <c r="U501" s="103"/>
      <c r="V501" s="21" t="str">
        <f t="shared" si="0"/>
        <v/>
      </c>
      <c r="W501" s="22" t="str">
        <f t="shared" si="1"/>
        <v/>
      </c>
      <c r="X501" s="23"/>
      <c r="Y501" s="297"/>
      <c r="Z501" s="297"/>
      <c r="AD501" s="298"/>
      <c r="AE501" s="298"/>
      <c r="AF501" s="298"/>
      <c r="AG501" s="298"/>
      <c r="AH501" s="298"/>
      <c r="AI501" s="298"/>
      <c r="AJ501" s="298"/>
      <c r="AK501" s="298"/>
      <c r="AL501" s="298"/>
      <c r="AM501" s="298"/>
      <c r="AN501" s="298"/>
      <c r="AO501" s="298"/>
      <c r="AP501" s="298"/>
      <c r="AQ501" s="298"/>
      <c r="AR501" s="298"/>
      <c r="AS501" s="298"/>
      <c r="BI501" s="56"/>
      <c r="BJ501" s="56"/>
      <c r="BK501" s="56"/>
      <c r="BL501" s="56"/>
      <c r="BM501" s="56"/>
      <c r="BN501" s="56"/>
      <c r="BO501" s="56"/>
      <c r="BP501" s="56"/>
      <c r="BQ501" s="56"/>
      <c r="BR501" s="56"/>
      <c r="BS501" s="56"/>
      <c r="BT501" s="56"/>
      <c r="BU501" s="56"/>
      <c r="BV501" s="56"/>
      <c r="BW501" s="56"/>
    </row>
    <row r="502" spans="3:75" ht="21" customHeight="1">
      <c r="C502" s="265"/>
      <c r="D502" s="419"/>
      <c r="E502" s="430"/>
      <c r="F502" s="287" t="s">
        <v>2376</v>
      </c>
      <c r="G502" s="249"/>
      <c r="H502" s="220" t="s">
        <v>0</v>
      </c>
      <c r="I502" s="220" t="s">
        <v>64</v>
      </c>
      <c r="J502" s="220" t="s">
        <v>0</v>
      </c>
      <c r="K502" s="220" t="s">
        <v>65</v>
      </c>
      <c r="L502" s="220" t="s">
        <v>0</v>
      </c>
      <c r="M502" s="220" t="s">
        <v>145</v>
      </c>
      <c r="N502" s="47" t="s">
        <v>67</v>
      </c>
      <c r="O502" s="47" t="s">
        <v>0</v>
      </c>
      <c r="P502" s="47" t="s">
        <v>378</v>
      </c>
      <c r="Q502" s="47"/>
      <c r="R502" s="47"/>
      <c r="S502" s="47"/>
      <c r="T502" s="47"/>
      <c r="U502" s="103"/>
      <c r="V502" s="21" t="str">
        <f t="shared" si="0"/>
        <v/>
      </c>
      <c r="W502" s="22" t="str">
        <f t="shared" si="1"/>
        <v/>
      </c>
      <c r="X502" s="23"/>
      <c r="Y502" s="297"/>
      <c r="Z502" s="297"/>
      <c r="AD502" s="298"/>
      <c r="AE502" s="298"/>
      <c r="AF502" s="298"/>
      <c r="AG502" s="298"/>
      <c r="AH502" s="298"/>
      <c r="AI502" s="298"/>
      <c r="AJ502" s="298"/>
      <c r="AK502" s="298"/>
      <c r="AL502" s="298"/>
      <c r="AM502" s="298"/>
      <c r="AN502" s="298"/>
      <c r="AO502" s="298"/>
      <c r="AP502" s="298"/>
      <c r="AQ502" s="298"/>
      <c r="AR502" s="298"/>
      <c r="AS502" s="298"/>
      <c r="BI502" s="56"/>
      <c r="BJ502" s="56"/>
      <c r="BK502" s="56"/>
      <c r="BL502" s="56"/>
      <c r="BM502" s="56"/>
      <c r="BN502" s="56"/>
      <c r="BO502" s="56"/>
      <c r="BP502" s="56"/>
      <c r="BQ502" s="56"/>
      <c r="BR502" s="56"/>
      <c r="BS502" s="56"/>
      <c r="BT502" s="56"/>
      <c r="BU502" s="56"/>
      <c r="BV502" s="56"/>
      <c r="BW502" s="56"/>
    </row>
    <row r="503" spans="3:75" ht="21" customHeight="1">
      <c r="C503" s="265"/>
      <c r="D503" s="419"/>
      <c r="E503" s="430"/>
      <c r="F503" s="287" t="s">
        <v>2377</v>
      </c>
      <c r="G503" s="249"/>
      <c r="H503" s="220" t="s">
        <v>0</v>
      </c>
      <c r="I503" s="220" t="s">
        <v>64</v>
      </c>
      <c r="J503" s="220" t="s">
        <v>0</v>
      </c>
      <c r="K503" s="220" t="s">
        <v>65</v>
      </c>
      <c r="L503" s="220" t="s">
        <v>0</v>
      </c>
      <c r="M503" s="220" t="s">
        <v>146</v>
      </c>
      <c r="N503" s="47" t="s">
        <v>67</v>
      </c>
      <c r="O503" s="47" t="s">
        <v>0</v>
      </c>
      <c r="P503" s="47" t="s">
        <v>378</v>
      </c>
      <c r="Q503" s="47"/>
      <c r="R503" s="47"/>
      <c r="S503" s="47"/>
      <c r="T503" s="47"/>
      <c r="U503" s="103"/>
      <c r="V503" s="21" t="str">
        <f t="shared" si="0"/>
        <v/>
      </c>
      <c r="W503" s="22" t="str">
        <f t="shared" si="1"/>
        <v/>
      </c>
      <c r="X503" s="23"/>
      <c r="Y503" s="297"/>
      <c r="Z503" s="297"/>
      <c r="AD503" s="298"/>
      <c r="AE503" s="298"/>
      <c r="AF503" s="298"/>
      <c r="AG503" s="298"/>
      <c r="AH503" s="298"/>
      <c r="AI503" s="298"/>
      <c r="AJ503" s="298"/>
      <c r="AK503" s="298"/>
      <c r="AL503" s="298"/>
      <c r="AM503" s="298"/>
      <c r="AN503" s="298"/>
      <c r="AO503" s="298"/>
      <c r="AP503" s="298"/>
      <c r="AQ503" s="298"/>
      <c r="AR503" s="298"/>
      <c r="AS503" s="298"/>
      <c r="BI503" s="56"/>
      <c r="BJ503" s="56"/>
      <c r="BK503" s="56"/>
      <c r="BL503" s="56"/>
      <c r="BM503" s="56"/>
      <c r="BN503" s="56"/>
      <c r="BO503" s="56"/>
      <c r="BP503" s="56"/>
      <c r="BQ503" s="56"/>
      <c r="BR503" s="56"/>
      <c r="BS503" s="56"/>
      <c r="BT503" s="56"/>
      <c r="BU503" s="56"/>
      <c r="BV503" s="56"/>
      <c r="BW503" s="56"/>
    </row>
    <row r="504" spans="3:75" ht="21" customHeight="1">
      <c r="C504" s="265"/>
      <c r="D504" s="419"/>
      <c r="E504" s="430"/>
      <c r="F504" s="287" t="s">
        <v>2378</v>
      </c>
      <c r="G504" s="249"/>
      <c r="H504" s="220" t="s">
        <v>0</v>
      </c>
      <c r="I504" s="220" t="s">
        <v>64</v>
      </c>
      <c r="J504" s="220" t="s">
        <v>0</v>
      </c>
      <c r="K504" s="220" t="s">
        <v>65</v>
      </c>
      <c r="L504" s="220" t="s">
        <v>0</v>
      </c>
      <c r="M504" s="220" t="s">
        <v>147</v>
      </c>
      <c r="N504" s="47" t="s">
        <v>67</v>
      </c>
      <c r="O504" s="47" t="s">
        <v>0</v>
      </c>
      <c r="P504" s="47" t="s">
        <v>378</v>
      </c>
      <c r="Q504" s="47"/>
      <c r="R504" s="47"/>
      <c r="S504" s="47"/>
      <c r="T504" s="47"/>
      <c r="U504" s="103"/>
      <c r="V504" s="21" t="str">
        <f t="shared" si="0"/>
        <v/>
      </c>
      <c r="W504" s="22" t="str">
        <f t="shared" si="1"/>
        <v/>
      </c>
      <c r="X504" s="23"/>
      <c r="Y504" s="297"/>
      <c r="Z504" s="297"/>
      <c r="AD504" s="298"/>
      <c r="AE504" s="298"/>
      <c r="AF504" s="298"/>
      <c r="AG504" s="298"/>
      <c r="AH504" s="298"/>
      <c r="AI504" s="298"/>
      <c r="AJ504" s="298"/>
      <c r="AK504" s="298"/>
      <c r="AL504" s="298"/>
      <c r="AM504" s="298"/>
      <c r="AN504" s="298"/>
      <c r="AO504" s="298"/>
      <c r="AP504" s="298"/>
      <c r="AQ504" s="298"/>
      <c r="AR504" s="298"/>
      <c r="AS504" s="298"/>
      <c r="BI504" s="56"/>
      <c r="BJ504" s="56"/>
      <c r="BK504" s="56"/>
      <c r="BL504" s="56"/>
      <c r="BM504" s="56"/>
      <c r="BN504" s="56"/>
      <c r="BO504" s="56"/>
      <c r="BP504" s="56"/>
      <c r="BQ504" s="56"/>
      <c r="BR504" s="56"/>
      <c r="BS504" s="56"/>
      <c r="BT504" s="56"/>
      <c r="BU504" s="56"/>
      <c r="BV504" s="56"/>
      <c r="BW504" s="56"/>
    </row>
    <row r="505" spans="3:75" ht="21" customHeight="1">
      <c r="C505" s="265"/>
      <c r="D505" s="419"/>
      <c r="E505" s="430"/>
      <c r="F505" s="287" t="s">
        <v>2379</v>
      </c>
      <c r="G505" s="249"/>
      <c r="H505" s="220" t="s">
        <v>0</v>
      </c>
      <c r="I505" s="220" t="s">
        <v>64</v>
      </c>
      <c r="J505" s="220" t="s">
        <v>0</v>
      </c>
      <c r="K505" s="220" t="s">
        <v>65</v>
      </c>
      <c r="L505" s="220" t="s">
        <v>0</v>
      </c>
      <c r="M505" s="220" t="s">
        <v>148</v>
      </c>
      <c r="N505" s="47" t="s">
        <v>67</v>
      </c>
      <c r="O505" s="47" t="s">
        <v>0</v>
      </c>
      <c r="P505" s="47" t="s">
        <v>378</v>
      </c>
      <c r="Q505" s="47"/>
      <c r="R505" s="47"/>
      <c r="S505" s="47"/>
      <c r="T505" s="47"/>
      <c r="U505" s="103"/>
      <c r="V505" s="21" t="str">
        <f t="shared" si="0"/>
        <v/>
      </c>
      <c r="W505" s="22" t="str">
        <f t="shared" si="1"/>
        <v/>
      </c>
      <c r="X505" s="23"/>
      <c r="Y505" s="297"/>
      <c r="Z505" s="297"/>
      <c r="AD505" s="298"/>
      <c r="AE505" s="298"/>
      <c r="AF505" s="298"/>
      <c r="AG505" s="298"/>
      <c r="AH505" s="298"/>
      <c r="AI505" s="298"/>
      <c r="AJ505" s="298"/>
      <c r="AK505" s="298"/>
      <c r="AL505" s="298"/>
      <c r="AM505" s="298"/>
      <c r="AN505" s="298"/>
      <c r="AO505" s="298"/>
      <c r="AP505" s="298"/>
      <c r="AQ505" s="298"/>
      <c r="AR505" s="298"/>
      <c r="AS505" s="298"/>
      <c r="BI505" s="56"/>
      <c r="BJ505" s="56"/>
      <c r="BK505" s="56"/>
      <c r="BL505" s="56"/>
      <c r="BM505" s="56"/>
      <c r="BN505" s="56"/>
      <c r="BO505" s="56"/>
      <c r="BP505" s="56"/>
      <c r="BQ505" s="56"/>
      <c r="BR505" s="56"/>
      <c r="BS505" s="56"/>
      <c r="BT505" s="56"/>
      <c r="BU505" s="56"/>
      <c r="BV505" s="56"/>
      <c r="BW505" s="56"/>
    </row>
    <row r="506" spans="3:75" ht="21" customHeight="1">
      <c r="C506" s="265"/>
      <c r="D506" s="419"/>
      <c r="E506" s="430"/>
      <c r="F506" s="287" t="s">
        <v>2380</v>
      </c>
      <c r="G506" s="249"/>
      <c r="H506" s="220" t="s">
        <v>0</v>
      </c>
      <c r="I506" s="220" t="s">
        <v>64</v>
      </c>
      <c r="J506" s="220" t="s">
        <v>0</v>
      </c>
      <c r="K506" s="220" t="s">
        <v>65</v>
      </c>
      <c r="L506" s="220" t="s">
        <v>0</v>
      </c>
      <c r="M506" s="220" t="s">
        <v>149</v>
      </c>
      <c r="N506" s="47" t="s">
        <v>67</v>
      </c>
      <c r="O506" s="47" t="s">
        <v>0</v>
      </c>
      <c r="P506" s="47" t="s">
        <v>378</v>
      </c>
      <c r="Q506" s="47"/>
      <c r="R506" s="47"/>
      <c r="S506" s="47"/>
      <c r="T506" s="47"/>
      <c r="U506" s="103"/>
      <c r="V506" s="21" t="str">
        <f t="shared" si="0"/>
        <v/>
      </c>
      <c r="W506" s="22" t="str">
        <f t="shared" si="1"/>
        <v/>
      </c>
      <c r="X506" s="23"/>
      <c r="Y506" s="297"/>
      <c r="Z506" s="297"/>
      <c r="AD506" s="298"/>
      <c r="AE506" s="298"/>
      <c r="AF506" s="298"/>
      <c r="AG506" s="298"/>
      <c r="AH506" s="298"/>
      <c r="AI506" s="298"/>
      <c r="AJ506" s="298"/>
      <c r="AK506" s="298"/>
      <c r="AL506" s="298"/>
      <c r="AM506" s="298"/>
      <c r="AN506" s="298"/>
      <c r="AO506" s="298"/>
      <c r="AP506" s="298"/>
      <c r="AQ506" s="298"/>
      <c r="AR506" s="298"/>
      <c r="AS506" s="298"/>
      <c r="BI506" s="56"/>
      <c r="BJ506" s="56"/>
      <c r="BK506" s="56"/>
      <c r="BL506" s="56"/>
      <c r="BM506" s="56"/>
      <c r="BN506" s="56"/>
      <c r="BO506" s="56"/>
      <c r="BP506" s="56"/>
      <c r="BQ506" s="56"/>
      <c r="BR506" s="56"/>
      <c r="BS506" s="56"/>
      <c r="BT506" s="56"/>
      <c r="BU506" s="56"/>
      <c r="BV506" s="56"/>
      <c r="BW506" s="56"/>
    </row>
    <row r="507" spans="3:75" ht="21" customHeight="1">
      <c r="C507" s="265"/>
      <c r="D507" s="419"/>
      <c r="E507" s="430"/>
      <c r="F507" s="287" t="s">
        <v>2381</v>
      </c>
      <c r="G507" s="249"/>
      <c r="H507" s="220" t="s">
        <v>0</v>
      </c>
      <c r="I507" s="220" t="s">
        <v>64</v>
      </c>
      <c r="J507" s="220" t="s">
        <v>0</v>
      </c>
      <c r="K507" s="220" t="s">
        <v>65</v>
      </c>
      <c r="L507" s="220" t="s">
        <v>0</v>
      </c>
      <c r="M507" s="220" t="s">
        <v>150</v>
      </c>
      <c r="N507" s="47" t="s">
        <v>67</v>
      </c>
      <c r="O507" s="47" t="s">
        <v>0</v>
      </c>
      <c r="P507" s="47" t="s">
        <v>378</v>
      </c>
      <c r="Q507" s="47"/>
      <c r="R507" s="47"/>
      <c r="S507" s="47"/>
      <c r="T507" s="47"/>
      <c r="U507" s="103"/>
      <c r="V507" s="21" t="str">
        <f t="shared" si="0"/>
        <v/>
      </c>
      <c r="W507" s="22" t="str">
        <f t="shared" si="1"/>
        <v/>
      </c>
      <c r="X507" s="23"/>
      <c r="Y507" s="297"/>
      <c r="Z507" s="297"/>
      <c r="AD507" s="298"/>
      <c r="AE507" s="298"/>
      <c r="AF507" s="298"/>
      <c r="AG507" s="298"/>
      <c r="AH507" s="298"/>
      <c r="AI507" s="298"/>
      <c r="AJ507" s="298"/>
      <c r="AK507" s="298"/>
      <c r="AL507" s="298"/>
      <c r="AM507" s="298"/>
      <c r="AN507" s="298"/>
      <c r="AO507" s="298"/>
      <c r="AP507" s="298"/>
      <c r="AQ507" s="298"/>
      <c r="AR507" s="298"/>
      <c r="AS507" s="298"/>
      <c r="BI507" s="56"/>
      <c r="BJ507" s="56"/>
      <c r="BK507" s="56"/>
      <c r="BL507" s="56"/>
      <c r="BM507" s="56"/>
      <c r="BN507" s="56"/>
      <c r="BO507" s="56"/>
      <c r="BP507" s="56"/>
      <c r="BQ507" s="56"/>
      <c r="BR507" s="56"/>
      <c r="BS507" s="56"/>
      <c r="BT507" s="56"/>
      <c r="BU507" s="56"/>
      <c r="BV507" s="56"/>
      <c r="BW507" s="56"/>
    </row>
    <row r="508" spans="3:75" ht="21" customHeight="1">
      <c r="C508" s="265"/>
      <c r="D508" s="419"/>
      <c r="E508" s="430"/>
      <c r="F508" s="287" t="s">
        <v>2382</v>
      </c>
      <c r="G508" s="249"/>
      <c r="H508" s="220" t="s">
        <v>0</v>
      </c>
      <c r="I508" s="220" t="s">
        <v>64</v>
      </c>
      <c r="J508" s="220" t="s">
        <v>0</v>
      </c>
      <c r="K508" s="220" t="s">
        <v>65</v>
      </c>
      <c r="L508" s="220" t="s">
        <v>0</v>
      </c>
      <c r="M508" s="220" t="s">
        <v>151</v>
      </c>
      <c r="N508" s="47" t="s">
        <v>67</v>
      </c>
      <c r="O508" s="47" t="s">
        <v>0</v>
      </c>
      <c r="P508" s="47" t="s">
        <v>378</v>
      </c>
      <c r="Q508" s="47"/>
      <c r="R508" s="47"/>
      <c r="S508" s="47"/>
      <c r="T508" s="47"/>
      <c r="U508" s="103"/>
      <c r="V508" s="21" t="str">
        <f t="shared" si="0"/>
        <v/>
      </c>
      <c r="W508" s="22" t="str">
        <f t="shared" si="1"/>
        <v/>
      </c>
      <c r="X508" s="23"/>
      <c r="Y508" s="297"/>
      <c r="Z508" s="297"/>
      <c r="AD508" s="298"/>
      <c r="AE508" s="298"/>
      <c r="AF508" s="298"/>
      <c r="AG508" s="298"/>
      <c r="AH508" s="298"/>
      <c r="AI508" s="298"/>
      <c r="AJ508" s="298"/>
      <c r="AK508" s="298"/>
      <c r="AL508" s="298"/>
      <c r="AM508" s="298"/>
      <c r="AN508" s="298"/>
      <c r="AO508" s="298"/>
      <c r="AP508" s="298"/>
      <c r="AQ508" s="298"/>
      <c r="AR508" s="298"/>
      <c r="AS508" s="298"/>
      <c r="BI508" s="56"/>
      <c r="BJ508" s="56"/>
      <c r="BK508" s="56"/>
      <c r="BL508" s="56"/>
      <c r="BM508" s="56"/>
      <c r="BN508" s="56"/>
      <c r="BO508" s="56"/>
      <c r="BP508" s="56"/>
      <c r="BQ508" s="56"/>
      <c r="BR508" s="56"/>
      <c r="BS508" s="56"/>
      <c r="BT508" s="56"/>
      <c r="BU508" s="56"/>
      <c r="BV508" s="56"/>
      <c r="BW508" s="56"/>
    </row>
    <row r="509" spans="3:75" ht="21" customHeight="1">
      <c r="C509" s="265"/>
      <c r="D509" s="419"/>
      <c r="E509" s="430"/>
      <c r="F509" s="287" t="s">
        <v>2383</v>
      </c>
      <c r="G509" s="249"/>
      <c r="H509" s="220" t="s">
        <v>0</v>
      </c>
      <c r="I509" s="220" t="s">
        <v>64</v>
      </c>
      <c r="J509" s="220" t="s">
        <v>0</v>
      </c>
      <c r="K509" s="220" t="s">
        <v>65</v>
      </c>
      <c r="L509" s="220" t="s">
        <v>0</v>
      </c>
      <c r="M509" s="220" t="s">
        <v>152</v>
      </c>
      <c r="N509" s="47" t="s">
        <v>67</v>
      </c>
      <c r="O509" s="47" t="s">
        <v>0</v>
      </c>
      <c r="P509" s="47" t="s">
        <v>378</v>
      </c>
      <c r="Q509" s="47"/>
      <c r="R509" s="47"/>
      <c r="S509" s="47"/>
      <c r="T509" s="47"/>
      <c r="U509" s="103"/>
      <c r="V509" s="21" t="str">
        <f t="shared" si="0"/>
        <v/>
      </c>
      <c r="W509" s="22" t="str">
        <f t="shared" si="1"/>
        <v/>
      </c>
      <c r="X509" s="23"/>
      <c r="Y509" s="297"/>
      <c r="Z509" s="297"/>
      <c r="AD509" s="298"/>
      <c r="AE509" s="298"/>
      <c r="AF509" s="298"/>
      <c r="AG509" s="298"/>
      <c r="AH509" s="298"/>
      <c r="AI509" s="298"/>
      <c r="AJ509" s="298"/>
      <c r="AK509" s="298"/>
      <c r="AL509" s="298"/>
      <c r="AM509" s="298"/>
      <c r="AN509" s="298"/>
      <c r="AO509" s="298"/>
      <c r="AP509" s="298"/>
      <c r="AQ509" s="298"/>
      <c r="AR509" s="298"/>
      <c r="AS509" s="298"/>
      <c r="BI509" s="56"/>
      <c r="BJ509" s="56"/>
      <c r="BK509" s="56"/>
      <c r="BL509" s="56"/>
      <c r="BM509" s="56"/>
      <c r="BN509" s="56"/>
      <c r="BO509" s="56"/>
      <c r="BP509" s="56"/>
      <c r="BQ509" s="56"/>
      <c r="BR509" s="56"/>
      <c r="BS509" s="56"/>
      <c r="BT509" s="56"/>
      <c r="BU509" s="56"/>
      <c r="BV509" s="56"/>
      <c r="BW509" s="56"/>
    </row>
    <row r="510" spans="3:75" ht="21" customHeight="1">
      <c r="C510" s="265"/>
      <c r="D510" s="419"/>
      <c r="E510" s="430"/>
      <c r="F510" s="287" t="s">
        <v>2384</v>
      </c>
      <c r="G510" s="249"/>
      <c r="H510" s="220" t="s">
        <v>0</v>
      </c>
      <c r="I510" s="220" t="s">
        <v>64</v>
      </c>
      <c r="J510" s="220" t="s">
        <v>0</v>
      </c>
      <c r="K510" s="220" t="s">
        <v>65</v>
      </c>
      <c r="L510" s="220" t="s">
        <v>0</v>
      </c>
      <c r="M510" s="220" t="s">
        <v>153</v>
      </c>
      <c r="N510" s="47" t="s">
        <v>67</v>
      </c>
      <c r="O510" s="47" t="s">
        <v>0</v>
      </c>
      <c r="P510" s="47" t="s">
        <v>378</v>
      </c>
      <c r="Q510" s="47"/>
      <c r="R510" s="47"/>
      <c r="S510" s="47"/>
      <c r="T510" s="47"/>
      <c r="U510" s="103"/>
      <c r="V510" s="21" t="str">
        <f t="shared" si="0"/>
        <v/>
      </c>
      <c r="W510" s="22" t="str">
        <f t="shared" si="1"/>
        <v/>
      </c>
      <c r="X510" s="23"/>
      <c r="Y510" s="297"/>
      <c r="Z510" s="297"/>
      <c r="AD510" s="298"/>
      <c r="AE510" s="298"/>
      <c r="AF510" s="298"/>
      <c r="AG510" s="298"/>
      <c r="AH510" s="298"/>
      <c r="AI510" s="298"/>
      <c r="AJ510" s="298"/>
      <c r="AK510" s="298"/>
      <c r="AL510" s="298"/>
      <c r="AM510" s="298"/>
      <c r="AN510" s="298"/>
      <c r="AO510" s="298"/>
      <c r="AP510" s="298"/>
      <c r="AQ510" s="298"/>
      <c r="AR510" s="298"/>
      <c r="AS510" s="298"/>
      <c r="BI510" s="56"/>
      <c r="BJ510" s="56"/>
      <c r="BK510" s="56"/>
      <c r="BL510" s="56"/>
      <c r="BM510" s="56"/>
      <c r="BN510" s="56"/>
      <c r="BO510" s="56"/>
      <c r="BP510" s="56"/>
      <c r="BQ510" s="56"/>
      <c r="BR510" s="56"/>
      <c r="BS510" s="56"/>
      <c r="BT510" s="56"/>
      <c r="BU510" s="56"/>
      <c r="BV510" s="56"/>
      <c r="BW510" s="56"/>
    </row>
    <row r="511" spans="3:75" ht="21" customHeight="1">
      <c r="C511" s="265"/>
      <c r="D511" s="419"/>
      <c r="E511" s="430"/>
      <c r="F511" s="287" t="s">
        <v>2385</v>
      </c>
      <c r="G511" s="249"/>
      <c r="H511" s="220" t="s">
        <v>0</v>
      </c>
      <c r="I511" s="220" t="s">
        <v>64</v>
      </c>
      <c r="J511" s="220" t="s">
        <v>0</v>
      </c>
      <c r="K511" s="220" t="s">
        <v>65</v>
      </c>
      <c r="L511" s="220" t="s">
        <v>0</v>
      </c>
      <c r="M511" s="220" t="s">
        <v>154</v>
      </c>
      <c r="N511" s="47" t="s">
        <v>67</v>
      </c>
      <c r="O511" s="47" t="s">
        <v>0</v>
      </c>
      <c r="P511" s="47" t="s">
        <v>378</v>
      </c>
      <c r="Q511" s="47"/>
      <c r="R511" s="47"/>
      <c r="S511" s="47"/>
      <c r="T511" s="47"/>
      <c r="U511" s="103"/>
      <c r="V511" s="21" t="str">
        <f t="shared" si="0"/>
        <v/>
      </c>
      <c r="W511" s="22" t="str">
        <f t="shared" si="1"/>
        <v/>
      </c>
      <c r="X511" s="23"/>
      <c r="Y511" s="297"/>
      <c r="Z511" s="299"/>
      <c r="AD511" s="263"/>
      <c r="AE511" s="263"/>
      <c r="AF511" s="263"/>
      <c r="AG511" s="263"/>
      <c r="AH511" s="263"/>
      <c r="AI511" s="263"/>
      <c r="AJ511" s="263"/>
      <c r="AK511" s="263"/>
      <c r="AL511" s="263"/>
      <c r="AM511" s="263"/>
      <c r="AN511" s="263"/>
      <c r="AO511" s="263"/>
      <c r="AP511" s="263"/>
      <c r="AQ511" s="263"/>
      <c r="AR511" s="263"/>
      <c r="AS511" s="263"/>
      <c r="BI511" s="56"/>
      <c r="BJ511" s="56"/>
      <c r="BK511" s="56"/>
      <c r="BL511" s="56"/>
      <c r="BM511" s="56"/>
      <c r="BN511" s="56"/>
      <c r="BO511" s="56"/>
      <c r="BP511" s="56"/>
      <c r="BQ511" s="56"/>
      <c r="BR511" s="56"/>
      <c r="BS511" s="56"/>
      <c r="BT511" s="56"/>
      <c r="BU511" s="56"/>
      <c r="BV511" s="56"/>
      <c r="BW511" s="56"/>
    </row>
    <row r="512" spans="3:75" ht="21" customHeight="1">
      <c r="C512" s="265"/>
      <c r="D512" s="419"/>
      <c r="E512" s="430"/>
      <c r="F512" s="287" t="s">
        <v>2386</v>
      </c>
      <c r="G512" s="249"/>
      <c r="H512" s="220" t="s">
        <v>0</v>
      </c>
      <c r="I512" s="220" t="s">
        <v>64</v>
      </c>
      <c r="J512" s="220" t="s">
        <v>0</v>
      </c>
      <c r="K512" s="220" t="s">
        <v>65</v>
      </c>
      <c r="L512" s="220" t="s">
        <v>0</v>
      </c>
      <c r="M512" s="220" t="s">
        <v>155</v>
      </c>
      <c r="N512" s="47" t="s">
        <v>67</v>
      </c>
      <c r="O512" s="47" t="s">
        <v>0</v>
      </c>
      <c r="P512" s="47" t="s">
        <v>378</v>
      </c>
      <c r="Q512" s="47"/>
      <c r="R512" s="47"/>
      <c r="S512" s="47"/>
      <c r="T512" s="47"/>
      <c r="U512" s="103"/>
      <c r="V512" s="21" t="str">
        <f t="shared" si="0"/>
        <v/>
      </c>
      <c r="W512" s="22" t="str">
        <f t="shared" si="1"/>
        <v/>
      </c>
      <c r="X512" s="23"/>
      <c r="Y512" s="297"/>
      <c r="Z512" s="297"/>
      <c r="AD512" s="298"/>
      <c r="AE512" s="298"/>
      <c r="AF512" s="298"/>
      <c r="AG512" s="298"/>
      <c r="AH512" s="298"/>
      <c r="AI512" s="298"/>
      <c r="AJ512" s="298"/>
      <c r="AK512" s="298"/>
      <c r="AL512" s="298"/>
      <c r="AM512" s="298"/>
      <c r="AN512" s="298"/>
      <c r="AO512" s="298"/>
      <c r="AP512" s="298"/>
      <c r="AQ512" s="298"/>
      <c r="AR512" s="298"/>
      <c r="AS512" s="298"/>
      <c r="BI512" s="56"/>
      <c r="BJ512" s="56"/>
      <c r="BK512" s="56"/>
      <c r="BL512" s="56"/>
      <c r="BM512" s="56"/>
      <c r="BN512" s="56"/>
      <c r="BO512" s="56"/>
      <c r="BP512" s="56"/>
      <c r="BQ512" s="56"/>
      <c r="BR512" s="56"/>
      <c r="BS512" s="56"/>
      <c r="BT512" s="56"/>
      <c r="BU512" s="56"/>
      <c r="BV512" s="56"/>
      <c r="BW512" s="56"/>
    </row>
    <row r="513" spans="3:75" ht="21" customHeight="1">
      <c r="C513" s="265"/>
      <c r="D513" s="419"/>
      <c r="E513" s="430"/>
      <c r="F513" s="287" t="s">
        <v>2387</v>
      </c>
      <c r="G513" s="249"/>
      <c r="H513" s="220" t="s">
        <v>0</v>
      </c>
      <c r="I513" s="220" t="s">
        <v>64</v>
      </c>
      <c r="J513" s="220" t="s">
        <v>0</v>
      </c>
      <c r="K513" s="220" t="s">
        <v>65</v>
      </c>
      <c r="L513" s="220" t="s">
        <v>0</v>
      </c>
      <c r="M513" s="220" t="s">
        <v>156</v>
      </c>
      <c r="N513" s="47" t="s">
        <v>67</v>
      </c>
      <c r="O513" s="47" t="s">
        <v>0</v>
      </c>
      <c r="P513" s="47" t="s">
        <v>378</v>
      </c>
      <c r="Q513" s="47"/>
      <c r="R513" s="47"/>
      <c r="S513" s="47"/>
      <c r="T513" s="47"/>
      <c r="U513" s="103"/>
      <c r="V513" s="21" t="str">
        <f t="shared" si="0"/>
        <v/>
      </c>
      <c r="W513" s="22" t="str">
        <f t="shared" si="1"/>
        <v/>
      </c>
      <c r="X513" s="23"/>
      <c r="Y513" s="297"/>
      <c r="Z513" s="297"/>
      <c r="AD513" s="298"/>
      <c r="AE513" s="298"/>
      <c r="AF513" s="298"/>
      <c r="AG513" s="298"/>
      <c r="AH513" s="298"/>
      <c r="AI513" s="298"/>
      <c r="AJ513" s="298"/>
      <c r="AK513" s="298"/>
      <c r="AL513" s="298"/>
      <c r="AM513" s="298"/>
      <c r="AN513" s="298"/>
      <c r="AO513" s="298"/>
      <c r="AP513" s="298"/>
      <c r="AQ513" s="298"/>
      <c r="AR513" s="298"/>
      <c r="AS513" s="298"/>
      <c r="BI513" s="56"/>
      <c r="BJ513" s="56"/>
      <c r="BK513" s="56"/>
      <c r="BL513" s="56"/>
      <c r="BM513" s="56"/>
      <c r="BN513" s="56"/>
      <c r="BO513" s="56"/>
      <c r="BP513" s="56"/>
      <c r="BQ513" s="56"/>
      <c r="BR513" s="56"/>
      <c r="BS513" s="56"/>
      <c r="BT513" s="56"/>
      <c r="BU513" s="56"/>
      <c r="BV513" s="56"/>
      <c r="BW513" s="56"/>
    </row>
    <row r="514" spans="3:75" ht="21" customHeight="1">
      <c r="C514" s="265"/>
      <c r="D514" s="419"/>
      <c r="E514" s="430"/>
      <c r="F514" s="287" t="s">
        <v>2389</v>
      </c>
      <c r="G514" s="249"/>
      <c r="H514" s="220" t="s">
        <v>0</v>
      </c>
      <c r="I514" s="220" t="s">
        <v>64</v>
      </c>
      <c r="J514" s="220" t="s">
        <v>0</v>
      </c>
      <c r="K514" s="220" t="s">
        <v>65</v>
      </c>
      <c r="L514" s="220" t="s">
        <v>0</v>
      </c>
      <c r="M514" s="220" t="s">
        <v>158</v>
      </c>
      <c r="N514" s="47" t="s">
        <v>67</v>
      </c>
      <c r="O514" s="47" t="s">
        <v>0</v>
      </c>
      <c r="P514" s="47" t="s">
        <v>378</v>
      </c>
      <c r="Q514" s="47"/>
      <c r="R514" s="47"/>
      <c r="S514" s="47"/>
      <c r="T514" s="47"/>
      <c r="U514" s="103"/>
      <c r="V514" s="21" t="str">
        <f t="shared" si="0"/>
        <v/>
      </c>
      <c r="W514" s="22" t="str">
        <f t="shared" si="1"/>
        <v/>
      </c>
      <c r="X514" s="23"/>
      <c r="Y514" s="297"/>
      <c r="Z514" s="297"/>
      <c r="AD514" s="298"/>
      <c r="AE514" s="298"/>
      <c r="AF514" s="298"/>
      <c r="AG514" s="298"/>
      <c r="AH514" s="298"/>
      <c r="AI514" s="298"/>
      <c r="AJ514" s="298"/>
      <c r="AK514" s="298"/>
      <c r="AL514" s="298"/>
      <c r="AM514" s="298"/>
      <c r="AN514" s="298"/>
      <c r="AO514" s="298"/>
      <c r="AP514" s="298"/>
      <c r="AQ514" s="298"/>
      <c r="AR514" s="298"/>
      <c r="AS514" s="298"/>
      <c r="BI514" s="56"/>
      <c r="BJ514" s="56"/>
      <c r="BK514" s="56"/>
      <c r="BL514" s="56"/>
      <c r="BM514" s="56"/>
      <c r="BN514" s="56"/>
      <c r="BO514" s="56"/>
      <c r="BP514" s="56"/>
      <c r="BQ514" s="56"/>
      <c r="BR514" s="56"/>
      <c r="BS514" s="56"/>
      <c r="BT514" s="56"/>
      <c r="BU514" s="56"/>
      <c r="BV514" s="56"/>
      <c r="BW514" s="56"/>
    </row>
    <row r="515" spans="3:75" ht="21" customHeight="1">
      <c r="C515" s="265"/>
      <c r="D515" s="419"/>
      <c r="E515" s="430"/>
      <c r="F515" s="287" t="s">
        <v>2390</v>
      </c>
      <c r="G515" s="249"/>
      <c r="H515" s="220" t="s">
        <v>0</v>
      </c>
      <c r="I515" s="220" t="s">
        <v>64</v>
      </c>
      <c r="J515" s="220" t="s">
        <v>0</v>
      </c>
      <c r="K515" s="220" t="s">
        <v>65</v>
      </c>
      <c r="L515" s="220" t="s">
        <v>0</v>
      </c>
      <c r="M515" s="220" t="s">
        <v>159</v>
      </c>
      <c r="N515" s="47" t="s">
        <v>67</v>
      </c>
      <c r="O515" s="47" t="s">
        <v>0</v>
      </c>
      <c r="P515" s="47" t="s">
        <v>378</v>
      </c>
      <c r="Q515" s="47"/>
      <c r="R515" s="47"/>
      <c r="S515" s="47"/>
      <c r="T515" s="47"/>
      <c r="U515" s="103"/>
      <c r="V515" s="21" t="str">
        <f t="shared" si="0"/>
        <v/>
      </c>
      <c r="W515" s="22" t="str">
        <f t="shared" si="1"/>
        <v/>
      </c>
      <c r="X515" s="23"/>
      <c r="Y515" s="297"/>
      <c r="Z515" s="297"/>
      <c r="AD515" s="298"/>
      <c r="AE515" s="298"/>
      <c r="AF515" s="298"/>
      <c r="AG515" s="298"/>
      <c r="AH515" s="298"/>
      <c r="AI515" s="298"/>
      <c r="AJ515" s="298"/>
      <c r="AK515" s="298"/>
      <c r="AL515" s="298"/>
      <c r="AM515" s="298"/>
      <c r="AN515" s="298"/>
      <c r="AO515" s="298"/>
      <c r="AP515" s="298"/>
      <c r="AQ515" s="298"/>
      <c r="AR515" s="298"/>
      <c r="AS515" s="298"/>
      <c r="BI515" s="56"/>
      <c r="BJ515" s="56"/>
      <c r="BK515" s="56"/>
      <c r="BL515" s="56"/>
      <c r="BM515" s="56"/>
      <c r="BN515" s="56"/>
      <c r="BO515" s="56"/>
      <c r="BP515" s="56"/>
      <c r="BQ515" s="56"/>
      <c r="BR515" s="56"/>
      <c r="BS515" s="56"/>
      <c r="BT515" s="56"/>
      <c r="BU515" s="56"/>
      <c r="BV515" s="56"/>
      <c r="BW515" s="56"/>
    </row>
    <row r="516" spans="3:75" ht="21" customHeight="1">
      <c r="C516" s="265"/>
      <c r="D516" s="419"/>
      <c r="E516" s="430"/>
      <c r="F516" s="287" t="s">
        <v>2391</v>
      </c>
      <c r="G516" s="249"/>
      <c r="H516" s="220" t="s">
        <v>0</v>
      </c>
      <c r="I516" s="220" t="s">
        <v>64</v>
      </c>
      <c r="J516" s="220" t="s">
        <v>0</v>
      </c>
      <c r="K516" s="220" t="s">
        <v>65</v>
      </c>
      <c r="L516" s="220" t="s">
        <v>0</v>
      </c>
      <c r="M516" s="220" t="s">
        <v>160</v>
      </c>
      <c r="N516" s="47" t="s">
        <v>67</v>
      </c>
      <c r="O516" s="47" t="s">
        <v>0</v>
      </c>
      <c r="P516" s="47" t="s">
        <v>378</v>
      </c>
      <c r="Q516" s="47"/>
      <c r="R516" s="47"/>
      <c r="S516" s="47"/>
      <c r="T516" s="47"/>
      <c r="U516" s="103"/>
      <c r="V516" s="21" t="str">
        <f t="shared" si="0"/>
        <v/>
      </c>
      <c r="W516" s="22" t="str">
        <f t="shared" si="1"/>
        <v/>
      </c>
      <c r="X516" s="23"/>
      <c r="Y516" s="297"/>
      <c r="Z516" s="297"/>
      <c r="AD516" s="298"/>
      <c r="AE516" s="298"/>
      <c r="AF516" s="298"/>
      <c r="AG516" s="298"/>
      <c r="AH516" s="298"/>
      <c r="AI516" s="298"/>
      <c r="AJ516" s="298"/>
      <c r="AK516" s="298"/>
      <c r="AL516" s="298"/>
      <c r="AM516" s="298"/>
      <c r="AN516" s="298"/>
      <c r="AO516" s="298"/>
      <c r="AP516" s="298"/>
      <c r="AQ516" s="298"/>
      <c r="AR516" s="298"/>
      <c r="AS516" s="298"/>
      <c r="BI516" s="56"/>
      <c r="BJ516" s="56"/>
      <c r="BK516" s="56"/>
      <c r="BL516" s="56"/>
      <c r="BM516" s="56"/>
      <c r="BN516" s="56"/>
      <c r="BO516" s="56"/>
      <c r="BP516" s="56"/>
      <c r="BQ516" s="56"/>
      <c r="BR516" s="56"/>
      <c r="BS516" s="56"/>
      <c r="BT516" s="56"/>
      <c r="BU516" s="56"/>
      <c r="BV516" s="56"/>
      <c r="BW516" s="56"/>
    </row>
    <row r="517" spans="3:75" ht="21" customHeight="1">
      <c r="C517" s="265"/>
      <c r="D517" s="419"/>
      <c r="E517" s="430"/>
      <c r="F517" s="287" t="s">
        <v>2392</v>
      </c>
      <c r="G517" s="249"/>
      <c r="H517" s="220" t="s">
        <v>0</v>
      </c>
      <c r="I517" s="220" t="s">
        <v>64</v>
      </c>
      <c r="J517" s="220" t="s">
        <v>0</v>
      </c>
      <c r="K517" s="220" t="s">
        <v>65</v>
      </c>
      <c r="L517" s="220" t="s">
        <v>0</v>
      </c>
      <c r="M517" s="220" t="s">
        <v>161</v>
      </c>
      <c r="N517" s="47" t="s">
        <v>67</v>
      </c>
      <c r="O517" s="47" t="s">
        <v>0</v>
      </c>
      <c r="P517" s="47" t="s">
        <v>378</v>
      </c>
      <c r="Q517" s="47"/>
      <c r="R517" s="47"/>
      <c r="S517" s="47"/>
      <c r="T517" s="47"/>
      <c r="U517" s="103"/>
      <c r="V517" s="21" t="str">
        <f t="shared" si="0"/>
        <v/>
      </c>
      <c r="W517" s="22" t="str">
        <f t="shared" si="1"/>
        <v/>
      </c>
      <c r="X517" s="23"/>
      <c r="Y517" s="297"/>
      <c r="Z517" s="297"/>
      <c r="AD517" s="298"/>
      <c r="AE517" s="298"/>
      <c r="AF517" s="298"/>
      <c r="AG517" s="298"/>
      <c r="AH517" s="298"/>
      <c r="AI517" s="298"/>
      <c r="AJ517" s="298"/>
      <c r="AK517" s="298"/>
      <c r="AL517" s="298"/>
      <c r="AM517" s="298"/>
      <c r="AN517" s="298"/>
      <c r="AO517" s="298"/>
      <c r="AP517" s="298"/>
      <c r="AQ517" s="298"/>
      <c r="AR517" s="298"/>
      <c r="AS517" s="298"/>
      <c r="BI517" s="56"/>
      <c r="BJ517" s="56"/>
      <c r="BK517" s="56"/>
      <c r="BL517" s="56"/>
      <c r="BM517" s="56"/>
      <c r="BN517" s="56"/>
      <c r="BO517" s="56"/>
      <c r="BP517" s="56"/>
      <c r="BQ517" s="56"/>
      <c r="BR517" s="56"/>
      <c r="BS517" s="56"/>
      <c r="BT517" s="56"/>
      <c r="BU517" s="56"/>
      <c r="BV517" s="56"/>
      <c r="BW517" s="56"/>
    </row>
    <row r="518" spans="3:75" ht="21" customHeight="1">
      <c r="C518" s="265"/>
      <c r="D518" s="419"/>
      <c r="E518" s="430"/>
      <c r="F518" s="287" t="s">
        <v>2393</v>
      </c>
      <c r="G518" s="249"/>
      <c r="H518" s="220" t="s">
        <v>0</v>
      </c>
      <c r="I518" s="220" t="s">
        <v>64</v>
      </c>
      <c r="J518" s="220" t="s">
        <v>0</v>
      </c>
      <c r="K518" s="220" t="s">
        <v>65</v>
      </c>
      <c r="L518" s="220" t="s">
        <v>0</v>
      </c>
      <c r="M518" s="220" t="s">
        <v>162</v>
      </c>
      <c r="N518" s="47" t="s">
        <v>67</v>
      </c>
      <c r="O518" s="47" t="s">
        <v>0</v>
      </c>
      <c r="P518" s="47" t="s">
        <v>378</v>
      </c>
      <c r="Q518" s="47"/>
      <c r="R518" s="47"/>
      <c r="S518" s="47"/>
      <c r="T518" s="47"/>
      <c r="U518" s="103"/>
      <c r="V518" s="21" t="str">
        <f t="shared" si="0"/>
        <v/>
      </c>
      <c r="W518" s="22" t="str">
        <f t="shared" si="1"/>
        <v/>
      </c>
      <c r="X518" s="23"/>
      <c r="Y518" s="297"/>
      <c r="Z518" s="297"/>
      <c r="AD518" s="298"/>
      <c r="AE518" s="298"/>
      <c r="AF518" s="298"/>
      <c r="AG518" s="298"/>
      <c r="AH518" s="298"/>
      <c r="AI518" s="298"/>
      <c r="AJ518" s="298"/>
      <c r="AK518" s="298"/>
      <c r="AL518" s="298"/>
      <c r="AM518" s="298"/>
      <c r="AN518" s="298"/>
      <c r="AO518" s="298"/>
      <c r="AP518" s="298"/>
      <c r="AQ518" s="298"/>
      <c r="AR518" s="298"/>
      <c r="AS518" s="298"/>
      <c r="BI518" s="56"/>
      <c r="BJ518" s="56"/>
      <c r="BK518" s="56"/>
      <c r="BL518" s="56"/>
      <c r="BM518" s="56"/>
      <c r="BN518" s="56"/>
      <c r="BO518" s="56"/>
      <c r="BP518" s="56"/>
      <c r="BQ518" s="56"/>
      <c r="BR518" s="56"/>
      <c r="BS518" s="56"/>
      <c r="BT518" s="56"/>
      <c r="BU518" s="56"/>
      <c r="BV518" s="56"/>
      <c r="BW518" s="56"/>
    </row>
    <row r="519" spans="3:75" ht="21" customHeight="1">
      <c r="C519" s="265"/>
      <c r="D519" s="419"/>
      <c r="E519" s="430"/>
      <c r="F519" s="287" t="s">
        <v>2394</v>
      </c>
      <c r="G519" s="249"/>
      <c r="H519" s="220" t="s">
        <v>0</v>
      </c>
      <c r="I519" s="220" t="s">
        <v>64</v>
      </c>
      <c r="J519" s="220" t="s">
        <v>0</v>
      </c>
      <c r="K519" s="220" t="s">
        <v>65</v>
      </c>
      <c r="L519" s="220" t="s">
        <v>0</v>
      </c>
      <c r="M519" s="220" t="s">
        <v>163</v>
      </c>
      <c r="N519" s="47" t="s">
        <v>67</v>
      </c>
      <c r="O519" s="47" t="s">
        <v>0</v>
      </c>
      <c r="P519" s="47" t="s">
        <v>378</v>
      </c>
      <c r="Q519" s="47"/>
      <c r="R519" s="47"/>
      <c r="S519" s="47"/>
      <c r="T519" s="47"/>
      <c r="U519" s="103"/>
      <c r="V519" s="21" t="str">
        <f t="shared" si="0"/>
        <v/>
      </c>
      <c r="W519" s="22" t="str">
        <f t="shared" si="1"/>
        <v/>
      </c>
      <c r="X519" s="23"/>
      <c r="Y519" s="297"/>
      <c r="Z519" s="297"/>
      <c r="AD519" s="298"/>
      <c r="AE519" s="298"/>
      <c r="AF519" s="298"/>
      <c r="AG519" s="298"/>
      <c r="AH519" s="298"/>
      <c r="AI519" s="298"/>
      <c r="AJ519" s="298"/>
      <c r="AK519" s="298"/>
      <c r="AL519" s="298"/>
      <c r="AM519" s="298"/>
      <c r="AN519" s="298"/>
      <c r="AO519" s="298"/>
      <c r="AP519" s="298"/>
      <c r="AQ519" s="298"/>
      <c r="AR519" s="298"/>
      <c r="AS519" s="298"/>
      <c r="BI519" s="56"/>
      <c r="BJ519" s="56"/>
      <c r="BK519" s="56"/>
      <c r="BL519" s="56"/>
      <c r="BM519" s="56"/>
      <c r="BN519" s="56"/>
      <c r="BO519" s="56"/>
      <c r="BP519" s="56"/>
      <c r="BQ519" s="56"/>
      <c r="BR519" s="56"/>
      <c r="BS519" s="56"/>
      <c r="BT519" s="56"/>
      <c r="BU519" s="56"/>
      <c r="BV519" s="56"/>
      <c r="BW519" s="56"/>
    </row>
    <row r="520" spans="3:75" ht="21" customHeight="1">
      <c r="C520" s="265"/>
      <c r="D520" s="419"/>
      <c r="E520" s="430"/>
      <c r="F520" s="287" t="s">
        <v>2395</v>
      </c>
      <c r="G520" s="249"/>
      <c r="H520" s="220" t="s">
        <v>0</v>
      </c>
      <c r="I520" s="220" t="s">
        <v>64</v>
      </c>
      <c r="J520" s="220" t="s">
        <v>0</v>
      </c>
      <c r="K520" s="220" t="s">
        <v>65</v>
      </c>
      <c r="L520" s="220" t="s">
        <v>0</v>
      </c>
      <c r="M520" s="220" t="s">
        <v>164</v>
      </c>
      <c r="N520" s="47" t="s">
        <v>67</v>
      </c>
      <c r="O520" s="47" t="s">
        <v>0</v>
      </c>
      <c r="P520" s="47" t="s">
        <v>378</v>
      </c>
      <c r="Q520" s="47"/>
      <c r="R520" s="47"/>
      <c r="S520" s="47"/>
      <c r="T520" s="47"/>
      <c r="U520" s="103"/>
      <c r="V520" s="21" t="str">
        <f t="shared" si="0"/>
        <v/>
      </c>
      <c r="W520" s="22" t="str">
        <f t="shared" si="1"/>
        <v/>
      </c>
      <c r="X520" s="23"/>
      <c r="Y520" s="297"/>
      <c r="Z520" s="297"/>
      <c r="AD520" s="298"/>
      <c r="AE520" s="298"/>
      <c r="AF520" s="298"/>
      <c r="AG520" s="298"/>
      <c r="AH520" s="298"/>
      <c r="AI520" s="298"/>
      <c r="AJ520" s="298"/>
      <c r="AK520" s="298"/>
      <c r="AL520" s="298"/>
      <c r="AM520" s="298"/>
      <c r="AN520" s="298"/>
      <c r="AO520" s="298"/>
      <c r="AP520" s="298"/>
      <c r="AQ520" s="298"/>
      <c r="AR520" s="298"/>
      <c r="AS520" s="298"/>
      <c r="BI520" s="56"/>
      <c r="BJ520" s="56"/>
      <c r="BK520" s="56"/>
      <c r="BL520" s="56"/>
      <c r="BM520" s="56"/>
      <c r="BN520" s="56"/>
      <c r="BO520" s="56"/>
      <c r="BP520" s="56"/>
      <c r="BQ520" s="56"/>
      <c r="BR520" s="56"/>
      <c r="BS520" s="56"/>
      <c r="BT520" s="56"/>
      <c r="BU520" s="56"/>
      <c r="BV520" s="56"/>
      <c r="BW520" s="56"/>
    </row>
    <row r="521" spans="3:75" ht="21" customHeight="1">
      <c r="C521" s="265"/>
      <c r="D521" s="419"/>
      <c r="E521" s="431"/>
      <c r="F521" s="293" t="s">
        <v>2304</v>
      </c>
      <c r="G521" s="249"/>
      <c r="H521" s="220" t="s">
        <v>0</v>
      </c>
      <c r="I521" s="220" t="s">
        <v>64</v>
      </c>
      <c r="J521" s="220" t="s">
        <v>0</v>
      </c>
      <c r="K521" s="220" t="s">
        <v>65</v>
      </c>
      <c r="L521" s="220" t="s">
        <v>0</v>
      </c>
      <c r="M521" s="220" t="s">
        <v>165</v>
      </c>
      <c r="N521" s="47" t="s">
        <v>67</v>
      </c>
      <c r="O521" s="47" t="s">
        <v>0</v>
      </c>
      <c r="P521" s="47" t="s">
        <v>378</v>
      </c>
      <c r="Q521" s="47"/>
      <c r="R521" s="47"/>
      <c r="S521" s="47"/>
      <c r="T521" s="47"/>
      <c r="U521" s="103"/>
      <c r="V521" s="21" t="str">
        <f t="shared" si="0"/>
        <v/>
      </c>
      <c r="W521" s="22" t="str">
        <f t="shared" si="1"/>
        <v/>
      </c>
      <c r="X521" s="23"/>
      <c r="Y521" s="269"/>
      <c r="Z521" s="270"/>
      <c r="AD521" s="281"/>
      <c r="AE521" s="281"/>
      <c r="AF521" s="281"/>
      <c r="AG521" s="281"/>
      <c r="AH521" s="281"/>
      <c r="AI521" s="281"/>
      <c r="AJ521" s="281"/>
      <c r="AK521" s="281"/>
      <c r="AL521" s="281"/>
      <c r="AM521" s="281"/>
      <c r="AN521" s="281"/>
      <c r="AO521" s="281"/>
      <c r="AP521" s="281"/>
      <c r="AQ521" s="281"/>
      <c r="AR521" s="281"/>
      <c r="AS521" s="281"/>
      <c r="BI521" s="56"/>
      <c r="BJ521" s="56"/>
      <c r="BK521" s="56"/>
      <c r="BL521" s="56"/>
      <c r="BM521" s="56"/>
      <c r="BN521" s="56"/>
      <c r="BO521" s="56"/>
      <c r="BP521" s="56"/>
      <c r="BQ521" s="56"/>
      <c r="BR521" s="56"/>
      <c r="BS521" s="56"/>
      <c r="BT521" s="56"/>
      <c r="BU521" s="56"/>
      <c r="BV521" s="56"/>
      <c r="BW521" s="56"/>
    </row>
    <row r="522" spans="3:75" ht="21" customHeight="1">
      <c r="C522" s="265"/>
      <c r="D522" s="419" t="s">
        <v>2556</v>
      </c>
      <c r="E522" s="429" t="s">
        <v>2305</v>
      </c>
      <c r="F522" s="303" t="s">
        <v>2396</v>
      </c>
      <c r="G522" s="249"/>
      <c r="H522" s="220" t="s">
        <v>0</v>
      </c>
      <c r="I522" s="220" t="s">
        <v>64</v>
      </c>
      <c r="J522" s="220" t="s">
        <v>0</v>
      </c>
      <c r="K522" s="220" t="s">
        <v>65</v>
      </c>
      <c r="L522" s="220" t="s">
        <v>0</v>
      </c>
      <c r="M522" s="220" t="s">
        <v>166</v>
      </c>
      <c r="N522" s="47" t="s">
        <v>67</v>
      </c>
      <c r="O522" s="47" t="s">
        <v>0</v>
      </c>
      <c r="P522" s="47" t="s">
        <v>378</v>
      </c>
      <c r="Q522" s="47"/>
      <c r="R522" s="47"/>
      <c r="S522" s="47"/>
      <c r="T522" s="47"/>
      <c r="U522" s="103"/>
      <c r="V522" s="21" t="str">
        <f t="shared" si="0"/>
        <v/>
      </c>
      <c r="W522" s="22" t="str">
        <f t="shared" si="1"/>
        <v/>
      </c>
      <c r="X522" s="23"/>
      <c r="Y522" s="297"/>
      <c r="Z522" s="297"/>
      <c r="AD522" s="298"/>
      <c r="AE522" s="298"/>
      <c r="AF522" s="298"/>
      <c r="AG522" s="298"/>
      <c r="AH522" s="298"/>
      <c r="AI522" s="298"/>
      <c r="AJ522" s="298"/>
      <c r="AK522" s="298"/>
      <c r="AL522" s="298"/>
      <c r="AM522" s="298"/>
      <c r="AN522" s="298"/>
      <c r="AO522" s="298"/>
      <c r="AP522" s="298"/>
      <c r="AQ522" s="298"/>
      <c r="AR522" s="298"/>
      <c r="AS522" s="298"/>
      <c r="BI522" s="56"/>
      <c r="BJ522" s="56"/>
      <c r="BK522" s="56"/>
      <c r="BL522" s="56"/>
      <c r="BM522" s="56"/>
      <c r="BN522" s="56"/>
      <c r="BO522" s="56"/>
      <c r="BP522" s="56"/>
      <c r="BQ522" s="56"/>
      <c r="BR522" s="56"/>
      <c r="BS522" s="56"/>
      <c r="BT522" s="56"/>
      <c r="BU522" s="56"/>
      <c r="BV522" s="56"/>
      <c r="BW522" s="56"/>
    </row>
    <row r="523" spans="3:75" ht="21" customHeight="1">
      <c r="C523" s="265"/>
      <c r="D523" s="419"/>
      <c r="E523" s="430"/>
      <c r="F523" s="303" t="s">
        <v>2397</v>
      </c>
      <c r="G523" s="249"/>
      <c r="H523" s="220" t="s">
        <v>0</v>
      </c>
      <c r="I523" s="220" t="s">
        <v>64</v>
      </c>
      <c r="J523" s="220" t="s">
        <v>0</v>
      </c>
      <c r="K523" s="220" t="s">
        <v>65</v>
      </c>
      <c r="L523" s="220" t="s">
        <v>0</v>
      </c>
      <c r="M523" s="220" t="s">
        <v>167</v>
      </c>
      <c r="N523" s="47" t="s">
        <v>67</v>
      </c>
      <c r="O523" s="47" t="s">
        <v>0</v>
      </c>
      <c r="P523" s="47" t="s">
        <v>378</v>
      </c>
      <c r="Q523" s="47"/>
      <c r="R523" s="47"/>
      <c r="S523" s="47"/>
      <c r="T523" s="47"/>
      <c r="U523" s="103"/>
      <c r="V523" s="21" t="str">
        <f t="shared" si="0"/>
        <v/>
      </c>
      <c r="W523" s="22" t="str">
        <f t="shared" si="1"/>
        <v/>
      </c>
      <c r="X523" s="23"/>
      <c r="Y523" s="297"/>
      <c r="Z523" s="297"/>
      <c r="AD523" s="298"/>
      <c r="AE523" s="298"/>
      <c r="AF523" s="298"/>
      <c r="AG523" s="298"/>
      <c r="AH523" s="298"/>
      <c r="AI523" s="298"/>
      <c r="AJ523" s="298"/>
      <c r="AK523" s="298"/>
      <c r="AL523" s="298"/>
      <c r="AM523" s="298"/>
      <c r="AN523" s="298"/>
      <c r="AO523" s="298"/>
      <c r="AP523" s="298"/>
      <c r="AQ523" s="298"/>
      <c r="AR523" s="298"/>
      <c r="AS523" s="298"/>
      <c r="BI523" s="56"/>
      <c r="BJ523" s="56"/>
      <c r="BK523" s="56"/>
      <c r="BL523" s="56"/>
      <c r="BM523" s="56"/>
      <c r="BN523" s="56"/>
      <c r="BO523" s="56"/>
      <c r="BP523" s="56"/>
      <c r="BQ523" s="56"/>
      <c r="BR523" s="56"/>
      <c r="BS523" s="56"/>
      <c r="BT523" s="56"/>
      <c r="BU523" s="56"/>
      <c r="BV523" s="56"/>
      <c r="BW523" s="56"/>
    </row>
    <row r="524" spans="3:75" ht="21" customHeight="1">
      <c r="C524" s="265"/>
      <c r="D524" s="419"/>
      <c r="E524" s="430"/>
      <c r="F524" s="303" t="s">
        <v>2398</v>
      </c>
      <c r="G524" s="249"/>
      <c r="H524" s="220" t="s">
        <v>0</v>
      </c>
      <c r="I524" s="220" t="s">
        <v>64</v>
      </c>
      <c r="J524" s="220" t="s">
        <v>0</v>
      </c>
      <c r="K524" s="220" t="s">
        <v>65</v>
      </c>
      <c r="L524" s="220" t="s">
        <v>0</v>
      </c>
      <c r="M524" s="220" t="s">
        <v>168</v>
      </c>
      <c r="N524" s="47" t="s">
        <v>67</v>
      </c>
      <c r="O524" s="47" t="s">
        <v>0</v>
      </c>
      <c r="P524" s="47" t="s">
        <v>378</v>
      </c>
      <c r="Q524" s="47"/>
      <c r="R524" s="47"/>
      <c r="S524" s="47"/>
      <c r="T524" s="47"/>
      <c r="U524" s="103"/>
      <c r="V524" s="21" t="str">
        <f t="shared" si="0"/>
        <v/>
      </c>
      <c r="W524" s="22" t="str">
        <f t="shared" si="1"/>
        <v/>
      </c>
      <c r="X524" s="23"/>
      <c r="Y524" s="297"/>
      <c r="Z524" s="297"/>
      <c r="AD524" s="298"/>
      <c r="AE524" s="298"/>
      <c r="AF524" s="298"/>
      <c r="AG524" s="298"/>
      <c r="AH524" s="298"/>
      <c r="AI524" s="298"/>
      <c r="AJ524" s="298"/>
      <c r="AK524" s="298"/>
      <c r="AL524" s="298"/>
      <c r="AM524" s="298"/>
      <c r="AN524" s="298"/>
      <c r="AO524" s="298"/>
      <c r="AP524" s="298"/>
      <c r="AQ524" s="298"/>
      <c r="AR524" s="298"/>
      <c r="AS524" s="298"/>
      <c r="BI524" s="56"/>
      <c r="BJ524" s="56"/>
      <c r="BK524" s="56"/>
      <c r="BL524" s="56"/>
      <c r="BM524" s="56"/>
      <c r="BN524" s="56"/>
      <c r="BO524" s="56"/>
      <c r="BP524" s="56"/>
      <c r="BQ524" s="56"/>
      <c r="BR524" s="56"/>
      <c r="BS524" s="56"/>
      <c r="BT524" s="56"/>
      <c r="BU524" s="56"/>
      <c r="BV524" s="56"/>
      <c r="BW524" s="56"/>
    </row>
    <row r="525" spans="3:75" ht="21" customHeight="1">
      <c r="C525" s="265"/>
      <c r="D525" s="419"/>
      <c r="E525" s="430"/>
      <c r="F525" s="303" t="s">
        <v>2306</v>
      </c>
      <c r="G525" s="249"/>
      <c r="H525" s="220" t="s">
        <v>0</v>
      </c>
      <c r="I525" s="220" t="s">
        <v>64</v>
      </c>
      <c r="J525" s="220" t="s">
        <v>0</v>
      </c>
      <c r="K525" s="220" t="s">
        <v>65</v>
      </c>
      <c r="L525" s="220" t="s">
        <v>0</v>
      </c>
      <c r="M525" s="220" t="s">
        <v>169</v>
      </c>
      <c r="N525" s="47" t="s">
        <v>67</v>
      </c>
      <c r="O525" s="47" t="s">
        <v>0</v>
      </c>
      <c r="P525" s="47" t="s">
        <v>378</v>
      </c>
      <c r="Q525" s="47"/>
      <c r="R525" s="47"/>
      <c r="S525" s="47"/>
      <c r="T525" s="47"/>
      <c r="U525" s="103"/>
      <c r="V525" s="21" t="str">
        <f t="shared" si="0"/>
        <v/>
      </c>
      <c r="W525" s="22" t="str">
        <f t="shared" si="1"/>
        <v/>
      </c>
      <c r="X525" s="23"/>
      <c r="Y525" s="297"/>
      <c r="Z525" s="297"/>
      <c r="AD525" s="298"/>
      <c r="AE525" s="298"/>
      <c r="AF525" s="298"/>
      <c r="AG525" s="298"/>
      <c r="AH525" s="298"/>
      <c r="AI525" s="298"/>
      <c r="AJ525" s="298"/>
      <c r="AK525" s="298"/>
      <c r="AL525" s="298"/>
      <c r="AM525" s="298"/>
      <c r="AN525" s="298"/>
      <c r="AO525" s="298"/>
      <c r="AP525" s="298"/>
      <c r="AQ525" s="298"/>
      <c r="AR525" s="298"/>
      <c r="AS525" s="298"/>
      <c r="BI525" s="56"/>
      <c r="BJ525" s="56"/>
      <c r="BK525" s="56"/>
      <c r="BL525" s="56"/>
      <c r="BM525" s="56"/>
      <c r="BN525" s="56"/>
      <c r="BO525" s="56"/>
      <c r="BP525" s="56"/>
      <c r="BQ525" s="56"/>
      <c r="BR525" s="56"/>
      <c r="BS525" s="56"/>
      <c r="BT525" s="56"/>
      <c r="BU525" s="56"/>
      <c r="BV525" s="56"/>
      <c r="BW525" s="56"/>
    </row>
    <row r="526" spans="3:75" ht="21" customHeight="1">
      <c r="C526" s="265"/>
      <c r="D526" s="419"/>
      <c r="E526" s="431"/>
      <c r="F526" s="293" t="s">
        <v>2307</v>
      </c>
      <c r="G526" s="249"/>
      <c r="H526" s="220" t="s">
        <v>0</v>
      </c>
      <c r="I526" s="220" t="s">
        <v>64</v>
      </c>
      <c r="J526" s="220" t="s">
        <v>0</v>
      </c>
      <c r="K526" s="220" t="s">
        <v>65</v>
      </c>
      <c r="L526" s="220" t="s">
        <v>0</v>
      </c>
      <c r="M526" s="220" t="s">
        <v>74</v>
      </c>
      <c r="N526" s="47" t="s">
        <v>67</v>
      </c>
      <c r="O526" s="47" t="s">
        <v>0</v>
      </c>
      <c r="P526" s="47" t="s">
        <v>378</v>
      </c>
      <c r="Q526" s="47"/>
      <c r="R526" s="47"/>
      <c r="S526" s="47"/>
      <c r="T526" s="47"/>
      <c r="U526" s="103"/>
      <c r="V526" s="21" t="str">
        <f t="shared" si="0"/>
        <v/>
      </c>
      <c r="W526" s="22" t="str">
        <f t="shared" si="1"/>
        <v/>
      </c>
      <c r="X526" s="23"/>
      <c r="Y526" s="297"/>
      <c r="Z526" s="299"/>
      <c r="AD526" s="263"/>
      <c r="AE526" s="263"/>
      <c r="AF526" s="263"/>
      <c r="AG526" s="263"/>
      <c r="AH526" s="263"/>
      <c r="AI526" s="263"/>
      <c r="AJ526" s="263"/>
      <c r="AK526" s="263"/>
      <c r="AL526" s="263"/>
      <c r="AM526" s="263"/>
      <c r="AN526" s="263"/>
      <c r="AO526" s="263"/>
      <c r="AP526" s="263"/>
      <c r="AQ526" s="263"/>
      <c r="AR526" s="263"/>
      <c r="AS526" s="263"/>
      <c r="BI526" s="56"/>
      <c r="BJ526" s="56"/>
      <c r="BK526" s="56"/>
      <c r="BL526" s="56"/>
      <c r="BM526" s="56"/>
      <c r="BN526" s="56"/>
      <c r="BO526" s="56"/>
      <c r="BP526" s="56"/>
      <c r="BQ526" s="56"/>
      <c r="BR526" s="56"/>
      <c r="BS526" s="56"/>
      <c r="BT526" s="56"/>
      <c r="BU526" s="56"/>
      <c r="BV526" s="56"/>
      <c r="BW526" s="56"/>
    </row>
    <row r="527" spans="3:75" ht="21" customHeight="1">
      <c r="C527" s="265"/>
      <c r="D527" s="419" t="s">
        <v>2556</v>
      </c>
      <c r="E527" s="429" t="s">
        <v>2308</v>
      </c>
      <c r="F527" s="303" t="s">
        <v>2399</v>
      </c>
      <c r="G527" s="249"/>
      <c r="H527" s="220" t="s">
        <v>0</v>
      </c>
      <c r="I527" s="220" t="s">
        <v>64</v>
      </c>
      <c r="J527" s="220" t="s">
        <v>0</v>
      </c>
      <c r="K527" s="220" t="s">
        <v>65</v>
      </c>
      <c r="L527" s="220" t="s">
        <v>0</v>
      </c>
      <c r="M527" s="220" t="s">
        <v>170</v>
      </c>
      <c r="N527" s="47" t="s">
        <v>67</v>
      </c>
      <c r="O527" s="47" t="s">
        <v>0</v>
      </c>
      <c r="P527" s="47" t="s">
        <v>378</v>
      </c>
      <c r="Q527" s="47"/>
      <c r="R527" s="47"/>
      <c r="S527" s="47"/>
      <c r="T527" s="47"/>
      <c r="U527" s="103"/>
      <c r="V527" s="21" t="str">
        <f t="shared" si="0"/>
        <v/>
      </c>
      <c r="W527" s="22" t="str">
        <f t="shared" si="1"/>
        <v/>
      </c>
      <c r="X527" s="23"/>
      <c r="Y527" s="297"/>
      <c r="Z527" s="297"/>
      <c r="AD527" s="298"/>
      <c r="AE527" s="298"/>
      <c r="AF527" s="298"/>
      <c r="AG527" s="298"/>
      <c r="AH527" s="298"/>
      <c r="AI527" s="298"/>
      <c r="AJ527" s="298"/>
      <c r="AK527" s="298"/>
      <c r="AL527" s="298"/>
      <c r="AM527" s="298"/>
      <c r="AN527" s="298"/>
      <c r="AO527" s="298"/>
      <c r="AP527" s="298"/>
      <c r="AQ527" s="298"/>
      <c r="AR527" s="298"/>
      <c r="AS527" s="298"/>
      <c r="BI527" s="56"/>
      <c r="BJ527" s="56"/>
      <c r="BK527" s="56"/>
      <c r="BL527" s="56"/>
      <c r="BM527" s="56"/>
      <c r="BN527" s="56"/>
      <c r="BO527" s="56"/>
      <c r="BP527" s="56"/>
      <c r="BQ527" s="56"/>
      <c r="BR527" s="56"/>
      <c r="BS527" s="56"/>
      <c r="BT527" s="56"/>
      <c r="BU527" s="56"/>
      <c r="BV527" s="56"/>
      <c r="BW527" s="56"/>
    </row>
    <row r="528" spans="3:75" ht="21" customHeight="1">
      <c r="C528" s="265"/>
      <c r="D528" s="419"/>
      <c r="E528" s="430"/>
      <c r="F528" s="303" t="s">
        <v>2400</v>
      </c>
      <c r="G528" s="249"/>
      <c r="H528" s="220" t="s">
        <v>0</v>
      </c>
      <c r="I528" s="220" t="s">
        <v>64</v>
      </c>
      <c r="J528" s="220" t="s">
        <v>0</v>
      </c>
      <c r="K528" s="220" t="s">
        <v>65</v>
      </c>
      <c r="L528" s="220" t="s">
        <v>0</v>
      </c>
      <c r="M528" s="220" t="s">
        <v>171</v>
      </c>
      <c r="N528" s="47" t="s">
        <v>67</v>
      </c>
      <c r="O528" s="47" t="s">
        <v>0</v>
      </c>
      <c r="P528" s="47" t="s">
        <v>378</v>
      </c>
      <c r="Q528" s="47"/>
      <c r="R528" s="47"/>
      <c r="S528" s="47"/>
      <c r="T528" s="47"/>
      <c r="U528" s="103"/>
      <c r="V528" s="21" t="str">
        <f t="shared" si="0"/>
        <v/>
      </c>
      <c r="W528" s="22" t="str">
        <f t="shared" si="1"/>
        <v/>
      </c>
      <c r="X528" s="23"/>
      <c r="Y528" s="297"/>
      <c r="Z528" s="297"/>
      <c r="AD528" s="298"/>
      <c r="AE528" s="298"/>
      <c r="AF528" s="298"/>
      <c r="AG528" s="298"/>
      <c r="AH528" s="298"/>
      <c r="AI528" s="298"/>
      <c r="AJ528" s="298"/>
      <c r="AK528" s="298"/>
      <c r="AL528" s="298"/>
      <c r="AM528" s="298"/>
      <c r="AN528" s="298"/>
      <c r="AO528" s="298"/>
      <c r="AP528" s="298"/>
      <c r="AQ528" s="298"/>
      <c r="AR528" s="298"/>
      <c r="AS528" s="298"/>
      <c r="BI528" s="56"/>
      <c r="BJ528" s="56"/>
      <c r="BK528" s="56"/>
      <c r="BL528" s="56"/>
      <c r="BM528" s="56"/>
      <c r="BN528" s="56"/>
      <c r="BO528" s="56"/>
      <c r="BP528" s="56"/>
      <c r="BQ528" s="56"/>
      <c r="BR528" s="56"/>
      <c r="BS528" s="56"/>
      <c r="BT528" s="56"/>
      <c r="BU528" s="56"/>
      <c r="BV528" s="56"/>
      <c r="BW528" s="56"/>
    </row>
    <row r="529" spans="3:75" ht="21" customHeight="1">
      <c r="C529" s="265"/>
      <c r="D529" s="419"/>
      <c r="E529" s="430"/>
      <c r="F529" s="303" t="s">
        <v>2401</v>
      </c>
      <c r="G529" s="249"/>
      <c r="H529" s="220" t="s">
        <v>0</v>
      </c>
      <c r="I529" s="220" t="s">
        <v>64</v>
      </c>
      <c r="J529" s="220" t="s">
        <v>0</v>
      </c>
      <c r="K529" s="220" t="s">
        <v>65</v>
      </c>
      <c r="L529" s="220" t="s">
        <v>0</v>
      </c>
      <c r="M529" s="220" t="s">
        <v>172</v>
      </c>
      <c r="N529" s="47" t="s">
        <v>67</v>
      </c>
      <c r="O529" s="47" t="s">
        <v>0</v>
      </c>
      <c r="P529" s="47" t="s">
        <v>378</v>
      </c>
      <c r="Q529" s="47"/>
      <c r="R529" s="47"/>
      <c r="S529" s="47"/>
      <c r="T529" s="47"/>
      <c r="U529" s="103"/>
      <c r="V529" s="21" t="str">
        <f t="shared" si="0"/>
        <v/>
      </c>
      <c r="W529" s="22" t="str">
        <f t="shared" si="1"/>
        <v/>
      </c>
      <c r="X529" s="23"/>
      <c r="Y529" s="297"/>
      <c r="Z529" s="297"/>
      <c r="AD529" s="298"/>
      <c r="AE529" s="298"/>
      <c r="AF529" s="298"/>
      <c r="AG529" s="298"/>
      <c r="AH529" s="298"/>
      <c r="AI529" s="298"/>
      <c r="AJ529" s="298"/>
      <c r="AK529" s="298"/>
      <c r="AL529" s="298"/>
      <c r="AM529" s="298"/>
      <c r="AN529" s="298"/>
      <c r="AO529" s="298"/>
      <c r="AP529" s="298"/>
      <c r="AQ529" s="298"/>
      <c r="AR529" s="298"/>
      <c r="AS529" s="298"/>
      <c r="BI529" s="56"/>
      <c r="BJ529" s="56"/>
      <c r="BK529" s="56"/>
      <c r="BL529" s="56"/>
      <c r="BM529" s="56"/>
      <c r="BN529" s="56"/>
      <c r="BO529" s="56"/>
      <c r="BP529" s="56"/>
      <c r="BQ529" s="56"/>
      <c r="BR529" s="56"/>
      <c r="BS529" s="56"/>
      <c r="BT529" s="56"/>
      <c r="BU529" s="56"/>
      <c r="BV529" s="56"/>
      <c r="BW529" s="56"/>
    </row>
    <row r="530" spans="3:75" ht="21" customHeight="1">
      <c r="C530" s="265"/>
      <c r="D530" s="419"/>
      <c r="E530" s="430"/>
      <c r="F530" s="303" t="s">
        <v>2402</v>
      </c>
      <c r="G530" s="249"/>
      <c r="H530" s="220" t="s">
        <v>0</v>
      </c>
      <c r="I530" s="220" t="s">
        <v>64</v>
      </c>
      <c r="J530" s="220" t="s">
        <v>0</v>
      </c>
      <c r="K530" s="220" t="s">
        <v>65</v>
      </c>
      <c r="L530" s="220" t="s">
        <v>0</v>
      </c>
      <c r="M530" s="220" t="s">
        <v>173</v>
      </c>
      <c r="N530" s="47" t="s">
        <v>67</v>
      </c>
      <c r="O530" s="47" t="s">
        <v>0</v>
      </c>
      <c r="P530" s="47" t="s">
        <v>378</v>
      </c>
      <c r="Q530" s="47"/>
      <c r="R530" s="47"/>
      <c r="S530" s="47"/>
      <c r="T530" s="47"/>
      <c r="U530" s="103"/>
      <c r="V530" s="21" t="str">
        <f t="shared" ref="V530:V593" si="2">IF(OR(AND(V78="",W78=""),AND(V304="",W304=""),AND(W78="X",W304="X"),OR(W78="M",W304="M")),"",SUM(V78,V304))</f>
        <v/>
      </c>
      <c r="W530" s="22" t="str">
        <f t="shared" ref="W530:W593" si="3">IF(AND(AND(W78="X",W304="X"),SUM(V78,V304)=0,ISNUMBER(V530)),"",IF(OR(W78="M",W304="M"),"M",IF(AND(W78=W304,OR(W78="X",W78="W",W78="Z")),UPPER(W78),"")))</f>
        <v/>
      </c>
      <c r="X530" s="23"/>
      <c r="Y530" s="297"/>
      <c r="Z530" s="300"/>
      <c r="BI530" s="56"/>
      <c r="BJ530" s="56"/>
      <c r="BK530" s="56"/>
      <c r="BL530" s="56"/>
      <c r="BM530" s="56"/>
      <c r="BN530" s="56"/>
      <c r="BO530" s="56"/>
      <c r="BP530" s="56"/>
      <c r="BQ530" s="56"/>
      <c r="BR530" s="56"/>
      <c r="BS530" s="56"/>
      <c r="BT530" s="56"/>
      <c r="BU530" s="56"/>
      <c r="BV530" s="56"/>
      <c r="BW530" s="56"/>
    </row>
    <row r="531" spans="3:75" ht="21" customHeight="1">
      <c r="C531" s="265"/>
      <c r="D531" s="419"/>
      <c r="E531" s="430"/>
      <c r="F531" s="303" t="s">
        <v>2403</v>
      </c>
      <c r="G531" s="249"/>
      <c r="H531" s="220" t="s">
        <v>0</v>
      </c>
      <c r="I531" s="220" t="s">
        <v>64</v>
      </c>
      <c r="J531" s="220" t="s">
        <v>0</v>
      </c>
      <c r="K531" s="220" t="s">
        <v>65</v>
      </c>
      <c r="L531" s="220" t="s">
        <v>0</v>
      </c>
      <c r="M531" s="220" t="s">
        <v>174</v>
      </c>
      <c r="N531" s="47" t="s">
        <v>67</v>
      </c>
      <c r="O531" s="47" t="s">
        <v>0</v>
      </c>
      <c r="P531" s="47" t="s">
        <v>378</v>
      </c>
      <c r="Q531" s="47"/>
      <c r="R531" s="47"/>
      <c r="S531" s="47"/>
      <c r="T531" s="47"/>
      <c r="U531" s="103"/>
      <c r="V531" s="21" t="str">
        <f t="shared" si="2"/>
        <v/>
      </c>
      <c r="W531" s="22" t="str">
        <f t="shared" si="3"/>
        <v/>
      </c>
      <c r="X531" s="23"/>
      <c r="Y531" s="297"/>
      <c r="Z531" s="300"/>
      <c r="BI531" s="56"/>
      <c r="BJ531" s="56"/>
      <c r="BK531" s="56"/>
      <c r="BL531" s="56"/>
      <c r="BM531" s="56"/>
      <c r="BN531" s="56"/>
      <c r="BO531" s="56"/>
      <c r="BP531" s="56"/>
      <c r="BQ531" s="56"/>
      <c r="BR531" s="56"/>
      <c r="BS531" s="56"/>
      <c r="BT531" s="56"/>
      <c r="BU531" s="56"/>
      <c r="BV531" s="56"/>
      <c r="BW531" s="56"/>
    </row>
    <row r="532" spans="3:75" ht="21" customHeight="1">
      <c r="C532" s="265"/>
      <c r="D532" s="419"/>
      <c r="E532" s="430"/>
      <c r="F532" s="303" t="s">
        <v>2404</v>
      </c>
      <c r="G532" s="249"/>
      <c r="H532" s="220" t="s">
        <v>0</v>
      </c>
      <c r="I532" s="220" t="s">
        <v>64</v>
      </c>
      <c r="J532" s="220" t="s">
        <v>0</v>
      </c>
      <c r="K532" s="220" t="s">
        <v>65</v>
      </c>
      <c r="L532" s="220" t="s">
        <v>0</v>
      </c>
      <c r="M532" s="220" t="s">
        <v>175</v>
      </c>
      <c r="N532" s="47" t="s">
        <v>67</v>
      </c>
      <c r="O532" s="47" t="s">
        <v>0</v>
      </c>
      <c r="P532" s="47" t="s">
        <v>378</v>
      </c>
      <c r="Q532" s="47"/>
      <c r="R532" s="47"/>
      <c r="S532" s="47"/>
      <c r="T532" s="47"/>
      <c r="U532" s="103"/>
      <c r="V532" s="21" t="str">
        <f t="shared" si="2"/>
        <v/>
      </c>
      <c r="W532" s="22" t="str">
        <f t="shared" si="3"/>
        <v/>
      </c>
      <c r="X532" s="23"/>
      <c r="Y532" s="297"/>
      <c r="Z532" s="300"/>
      <c r="BI532" s="56"/>
      <c r="BJ532" s="56"/>
      <c r="BK532" s="56"/>
      <c r="BL532" s="56"/>
      <c r="BM532" s="56"/>
      <c r="BN532" s="56"/>
      <c r="BO532" s="56"/>
      <c r="BP532" s="56"/>
      <c r="BQ532" s="56"/>
      <c r="BR532" s="56"/>
      <c r="BS532" s="56"/>
      <c r="BT532" s="56"/>
      <c r="BU532" s="56"/>
      <c r="BV532" s="56"/>
      <c r="BW532" s="56"/>
    </row>
    <row r="533" spans="3:75" ht="21" customHeight="1">
      <c r="C533" s="265"/>
      <c r="D533" s="419"/>
      <c r="E533" s="430"/>
      <c r="F533" s="303" t="s">
        <v>2405</v>
      </c>
      <c r="G533" s="249"/>
      <c r="H533" s="220" t="s">
        <v>0</v>
      </c>
      <c r="I533" s="220" t="s">
        <v>64</v>
      </c>
      <c r="J533" s="220" t="s">
        <v>0</v>
      </c>
      <c r="K533" s="220" t="s">
        <v>65</v>
      </c>
      <c r="L533" s="220" t="s">
        <v>0</v>
      </c>
      <c r="M533" s="220" t="s">
        <v>176</v>
      </c>
      <c r="N533" s="47" t="s">
        <v>67</v>
      </c>
      <c r="O533" s="47" t="s">
        <v>0</v>
      </c>
      <c r="P533" s="47" t="s">
        <v>378</v>
      </c>
      <c r="Q533" s="47"/>
      <c r="R533" s="47"/>
      <c r="S533" s="47"/>
      <c r="T533" s="47"/>
      <c r="U533" s="103"/>
      <c r="V533" s="21" t="str">
        <f t="shared" si="2"/>
        <v/>
      </c>
      <c r="W533" s="22" t="str">
        <f t="shared" si="3"/>
        <v/>
      </c>
      <c r="X533" s="23"/>
      <c r="Y533" s="297"/>
      <c r="Z533" s="300"/>
      <c r="BI533" s="56"/>
      <c r="BJ533" s="56"/>
      <c r="BK533" s="56"/>
      <c r="BL533" s="56"/>
      <c r="BM533" s="56"/>
      <c r="BN533" s="56"/>
      <c r="BO533" s="56"/>
      <c r="BP533" s="56"/>
      <c r="BQ533" s="56"/>
      <c r="BR533" s="56"/>
      <c r="BS533" s="56"/>
      <c r="BT533" s="56"/>
      <c r="BU533" s="56"/>
      <c r="BV533" s="56"/>
      <c r="BW533" s="56"/>
    </row>
    <row r="534" spans="3:75" ht="21" customHeight="1">
      <c r="C534" s="265"/>
      <c r="D534" s="419"/>
      <c r="E534" s="430"/>
      <c r="F534" s="303" t="s">
        <v>2406</v>
      </c>
      <c r="G534" s="249"/>
      <c r="H534" s="220" t="s">
        <v>0</v>
      </c>
      <c r="I534" s="220" t="s">
        <v>64</v>
      </c>
      <c r="J534" s="220" t="s">
        <v>0</v>
      </c>
      <c r="K534" s="220" t="s">
        <v>65</v>
      </c>
      <c r="L534" s="220" t="s">
        <v>0</v>
      </c>
      <c r="M534" s="220" t="s">
        <v>177</v>
      </c>
      <c r="N534" s="47" t="s">
        <v>67</v>
      </c>
      <c r="O534" s="47" t="s">
        <v>0</v>
      </c>
      <c r="P534" s="47" t="s">
        <v>378</v>
      </c>
      <c r="Q534" s="47"/>
      <c r="R534" s="47"/>
      <c r="S534" s="47"/>
      <c r="T534" s="47"/>
      <c r="U534" s="103"/>
      <c r="V534" s="21" t="str">
        <f t="shared" si="2"/>
        <v/>
      </c>
      <c r="W534" s="22" t="str">
        <f t="shared" si="3"/>
        <v/>
      </c>
      <c r="X534" s="23"/>
      <c r="Y534" s="297"/>
      <c r="Z534" s="300"/>
      <c r="BI534" s="56"/>
      <c r="BJ534" s="56"/>
      <c r="BK534" s="56"/>
      <c r="BL534" s="56"/>
      <c r="BM534" s="56"/>
      <c r="BN534" s="56"/>
      <c r="BO534" s="56"/>
      <c r="BP534" s="56"/>
      <c r="BQ534" s="56"/>
      <c r="BR534" s="56"/>
      <c r="BS534" s="56"/>
      <c r="BT534" s="56"/>
      <c r="BU534" s="56"/>
      <c r="BV534" s="56"/>
      <c r="BW534" s="56"/>
    </row>
    <row r="535" spans="3:75" ht="21" customHeight="1">
      <c r="C535" s="265"/>
      <c r="D535" s="419"/>
      <c r="E535" s="430"/>
      <c r="F535" s="303" t="s">
        <v>2407</v>
      </c>
      <c r="G535" s="249"/>
      <c r="H535" s="220" t="s">
        <v>0</v>
      </c>
      <c r="I535" s="220" t="s">
        <v>64</v>
      </c>
      <c r="J535" s="220" t="s">
        <v>0</v>
      </c>
      <c r="K535" s="220" t="s">
        <v>65</v>
      </c>
      <c r="L535" s="220" t="s">
        <v>0</v>
      </c>
      <c r="M535" s="220" t="s">
        <v>178</v>
      </c>
      <c r="N535" s="47" t="s">
        <v>67</v>
      </c>
      <c r="O535" s="47" t="s">
        <v>0</v>
      </c>
      <c r="P535" s="47" t="s">
        <v>378</v>
      </c>
      <c r="Q535" s="47"/>
      <c r="R535" s="47"/>
      <c r="S535" s="47"/>
      <c r="T535" s="47"/>
      <c r="U535" s="103"/>
      <c r="V535" s="21" t="str">
        <f t="shared" si="2"/>
        <v/>
      </c>
      <c r="W535" s="22" t="str">
        <f t="shared" si="3"/>
        <v/>
      </c>
      <c r="X535" s="23"/>
      <c r="Y535" s="297"/>
      <c r="Z535" s="300"/>
      <c r="BI535" s="56"/>
      <c r="BJ535" s="56"/>
      <c r="BK535" s="56"/>
      <c r="BL535" s="56"/>
      <c r="BM535" s="56"/>
      <c r="BN535" s="56"/>
      <c r="BO535" s="56"/>
      <c r="BP535" s="56"/>
      <c r="BQ535" s="56"/>
      <c r="BR535" s="56"/>
      <c r="BS535" s="56"/>
      <c r="BT535" s="56"/>
      <c r="BU535" s="56"/>
      <c r="BV535" s="56"/>
      <c r="BW535" s="56"/>
    </row>
    <row r="536" spans="3:75" ht="21" customHeight="1">
      <c r="C536" s="265"/>
      <c r="D536" s="419"/>
      <c r="E536" s="430"/>
      <c r="F536" s="303" t="s">
        <v>2408</v>
      </c>
      <c r="G536" s="249"/>
      <c r="H536" s="220" t="s">
        <v>0</v>
      </c>
      <c r="I536" s="220" t="s">
        <v>64</v>
      </c>
      <c r="J536" s="220" t="s">
        <v>0</v>
      </c>
      <c r="K536" s="220" t="s">
        <v>65</v>
      </c>
      <c r="L536" s="220" t="s">
        <v>0</v>
      </c>
      <c r="M536" s="220" t="s">
        <v>179</v>
      </c>
      <c r="N536" s="47" t="s">
        <v>67</v>
      </c>
      <c r="O536" s="47" t="s">
        <v>0</v>
      </c>
      <c r="P536" s="47" t="s">
        <v>378</v>
      </c>
      <c r="Q536" s="47"/>
      <c r="R536" s="47"/>
      <c r="S536" s="47"/>
      <c r="T536" s="47"/>
      <c r="U536" s="103"/>
      <c r="V536" s="21" t="str">
        <f t="shared" si="2"/>
        <v/>
      </c>
      <c r="W536" s="22" t="str">
        <f t="shared" si="3"/>
        <v/>
      </c>
      <c r="X536" s="23"/>
      <c r="Y536" s="297"/>
      <c r="Z536" s="300"/>
      <c r="BI536" s="56"/>
      <c r="BJ536" s="56"/>
      <c r="BK536" s="56"/>
      <c r="BL536" s="56"/>
      <c r="BM536" s="56"/>
      <c r="BN536" s="56"/>
      <c r="BO536" s="56"/>
      <c r="BP536" s="56"/>
      <c r="BQ536" s="56"/>
      <c r="BR536" s="56"/>
      <c r="BS536" s="56"/>
      <c r="BT536" s="56"/>
      <c r="BU536" s="56"/>
      <c r="BV536" s="56"/>
      <c r="BW536" s="56"/>
    </row>
    <row r="537" spans="3:75" ht="21" customHeight="1">
      <c r="C537" s="265"/>
      <c r="D537" s="419"/>
      <c r="E537" s="430"/>
      <c r="F537" s="303" t="s">
        <v>2409</v>
      </c>
      <c r="G537" s="249"/>
      <c r="H537" s="220" t="s">
        <v>0</v>
      </c>
      <c r="I537" s="220" t="s">
        <v>64</v>
      </c>
      <c r="J537" s="220" t="s">
        <v>0</v>
      </c>
      <c r="K537" s="220" t="s">
        <v>65</v>
      </c>
      <c r="L537" s="220" t="s">
        <v>0</v>
      </c>
      <c r="M537" s="220" t="s">
        <v>180</v>
      </c>
      <c r="N537" s="47" t="s">
        <v>67</v>
      </c>
      <c r="O537" s="47" t="s">
        <v>0</v>
      </c>
      <c r="P537" s="47" t="s">
        <v>378</v>
      </c>
      <c r="Q537" s="47"/>
      <c r="R537" s="47"/>
      <c r="S537" s="47"/>
      <c r="T537" s="47"/>
      <c r="U537" s="103"/>
      <c r="V537" s="21" t="str">
        <f t="shared" si="2"/>
        <v/>
      </c>
      <c r="W537" s="22" t="str">
        <f t="shared" si="3"/>
        <v/>
      </c>
      <c r="X537" s="23"/>
      <c r="Y537" s="297"/>
      <c r="Z537" s="300"/>
      <c r="BI537" s="56"/>
      <c r="BJ537" s="56"/>
      <c r="BK537" s="56"/>
      <c r="BL537" s="56"/>
      <c r="BM537" s="56"/>
      <c r="BN537" s="56"/>
      <c r="BO537" s="56"/>
      <c r="BP537" s="56"/>
      <c r="BQ537" s="56"/>
      <c r="BR537" s="56"/>
      <c r="BS537" s="56"/>
      <c r="BT537" s="56"/>
      <c r="BU537" s="56"/>
      <c r="BV537" s="56"/>
      <c r="BW537" s="56"/>
    </row>
    <row r="538" spans="3:75" ht="21" customHeight="1">
      <c r="C538" s="265"/>
      <c r="D538" s="419"/>
      <c r="E538" s="430"/>
      <c r="F538" s="303" t="s">
        <v>2410</v>
      </c>
      <c r="G538" s="249"/>
      <c r="H538" s="220" t="s">
        <v>0</v>
      </c>
      <c r="I538" s="220" t="s">
        <v>64</v>
      </c>
      <c r="J538" s="220" t="s">
        <v>0</v>
      </c>
      <c r="K538" s="220" t="s">
        <v>65</v>
      </c>
      <c r="L538" s="220" t="s">
        <v>0</v>
      </c>
      <c r="M538" s="220" t="s">
        <v>181</v>
      </c>
      <c r="N538" s="47" t="s">
        <v>67</v>
      </c>
      <c r="O538" s="47" t="s">
        <v>0</v>
      </c>
      <c r="P538" s="47" t="s">
        <v>378</v>
      </c>
      <c r="Q538" s="47"/>
      <c r="R538" s="47"/>
      <c r="S538" s="47"/>
      <c r="T538" s="47"/>
      <c r="U538" s="103"/>
      <c r="V538" s="21" t="str">
        <f t="shared" si="2"/>
        <v/>
      </c>
      <c r="W538" s="22" t="str">
        <f t="shared" si="3"/>
        <v/>
      </c>
      <c r="X538" s="23"/>
      <c r="Y538" s="297"/>
      <c r="Z538" s="300"/>
      <c r="BI538" s="56"/>
      <c r="BJ538" s="56"/>
      <c r="BK538" s="56"/>
      <c r="BL538" s="56"/>
      <c r="BM538" s="56"/>
      <c r="BN538" s="56"/>
      <c r="BO538" s="56"/>
      <c r="BP538" s="56"/>
      <c r="BQ538" s="56"/>
      <c r="BR538" s="56"/>
      <c r="BS538" s="56"/>
      <c r="BT538" s="56"/>
      <c r="BU538" s="56"/>
      <c r="BV538" s="56"/>
      <c r="BW538" s="56"/>
    </row>
    <row r="539" spans="3:75" ht="21" customHeight="1">
      <c r="C539" s="265"/>
      <c r="D539" s="419"/>
      <c r="E539" s="430"/>
      <c r="F539" s="303" t="s">
        <v>2411</v>
      </c>
      <c r="G539" s="249"/>
      <c r="H539" s="220" t="s">
        <v>0</v>
      </c>
      <c r="I539" s="220" t="s">
        <v>64</v>
      </c>
      <c r="J539" s="220" t="s">
        <v>0</v>
      </c>
      <c r="K539" s="220" t="s">
        <v>65</v>
      </c>
      <c r="L539" s="220" t="s">
        <v>0</v>
      </c>
      <c r="M539" s="220" t="s">
        <v>182</v>
      </c>
      <c r="N539" s="47" t="s">
        <v>67</v>
      </c>
      <c r="O539" s="47" t="s">
        <v>0</v>
      </c>
      <c r="P539" s="47" t="s">
        <v>378</v>
      </c>
      <c r="Q539" s="47"/>
      <c r="R539" s="47"/>
      <c r="S539" s="47"/>
      <c r="T539" s="47"/>
      <c r="U539" s="103"/>
      <c r="V539" s="21" t="str">
        <f t="shared" si="2"/>
        <v/>
      </c>
      <c r="W539" s="22" t="str">
        <f t="shared" si="3"/>
        <v/>
      </c>
      <c r="X539" s="23"/>
      <c r="Y539" s="297"/>
      <c r="Z539" s="300"/>
      <c r="BI539" s="56"/>
      <c r="BJ539" s="56"/>
      <c r="BK539" s="56"/>
      <c r="BL539" s="56"/>
      <c r="BM539" s="56"/>
      <c r="BN539" s="56"/>
      <c r="BO539" s="56"/>
      <c r="BP539" s="56"/>
      <c r="BQ539" s="56"/>
      <c r="BR539" s="56"/>
      <c r="BS539" s="56"/>
      <c r="BT539" s="56"/>
      <c r="BU539" s="56"/>
      <c r="BV539" s="56"/>
      <c r="BW539" s="56"/>
    </row>
    <row r="540" spans="3:75" ht="21" customHeight="1">
      <c r="C540" s="265"/>
      <c r="D540" s="419"/>
      <c r="E540" s="430"/>
      <c r="F540" s="303" t="s">
        <v>2412</v>
      </c>
      <c r="G540" s="249"/>
      <c r="H540" s="220" t="s">
        <v>0</v>
      </c>
      <c r="I540" s="220" t="s">
        <v>64</v>
      </c>
      <c r="J540" s="220" t="s">
        <v>0</v>
      </c>
      <c r="K540" s="220" t="s">
        <v>65</v>
      </c>
      <c r="L540" s="220" t="s">
        <v>0</v>
      </c>
      <c r="M540" s="220" t="s">
        <v>183</v>
      </c>
      <c r="N540" s="47" t="s">
        <v>67</v>
      </c>
      <c r="O540" s="47" t="s">
        <v>0</v>
      </c>
      <c r="P540" s="47" t="s">
        <v>378</v>
      </c>
      <c r="Q540" s="47"/>
      <c r="R540" s="47"/>
      <c r="S540" s="47"/>
      <c r="T540" s="47"/>
      <c r="U540" s="103"/>
      <c r="V540" s="21" t="str">
        <f t="shared" si="2"/>
        <v/>
      </c>
      <c r="W540" s="22" t="str">
        <f t="shared" si="3"/>
        <v/>
      </c>
      <c r="X540" s="23"/>
      <c r="Y540" s="297"/>
      <c r="Z540" s="300"/>
      <c r="BI540" s="56"/>
      <c r="BJ540" s="56"/>
      <c r="BK540" s="56"/>
      <c r="BL540" s="56"/>
      <c r="BM540" s="56"/>
      <c r="BN540" s="56"/>
      <c r="BO540" s="56"/>
      <c r="BP540" s="56"/>
      <c r="BQ540" s="56"/>
      <c r="BR540" s="56"/>
      <c r="BS540" s="56"/>
      <c r="BT540" s="56"/>
      <c r="BU540" s="56"/>
      <c r="BV540" s="56"/>
      <c r="BW540" s="56"/>
    </row>
    <row r="541" spans="3:75" ht="21" customHeight="1">
      <c r="C541" s="265"/>
      <c r="D541" s="419"/>
      <c r="E541" s="430"/>
      <c r="F541" s="303" t="s">
        <v>2413</v>
      </c>
      <c r="G541" s="249"/>
      <c r="H541" s="220" t="s">
        <v>0</v>
      </c>
      <c r="I541" s="220" t="s">
        <v>64</v>
      </c>
      <c r="J541" s="220" t="s">
        <v>0</v>
      </c>
      <c r="K541" s="220" t="s">
        <v>65</v>
      </c>
      <c r="L541" s="220" t="s">
        <v>0</v>
      </c>
      <c r="M541" s="220" t="s">
        <v>184</v>
      </c>
      <c r="N541" s="47" t="s">
        <v>67</v>
      </c>
      <c r="O541" s="47" t="s">
        <v>0</v>
      </c>
      <c r="P541" s="47" t="s">
        <v>378</v>
      </c>
      <c r="Q541" s="47"/>
      <c r="R541" s="47"/>
      <c r="S541" s="47"/>
      <c r="T541" s="47"/>
      <c r="U541" s="103"/>
      <c r="V541" s="21" t="str">
        <f t="shared" si="2"/>
        <v/>
      </c>
      <c r="W541" s="22" t="str">
        <f t="shared" si="3"/>
        <v/>
      </c>
      <c r="X541" s="23"/>
      <c r="Y541" s="297"/>
      <c r="Z541" s="300"/>
      <c r="BI541" s="56"/>
      <c r="BJ541" s="56"/>
      <c r="BK541" s="56"/>
      <c r="BL541" s="56"/>
      <c r="BM541" s="56"/>
      <c r="BN541" s="56"/>
      <c r="BO541" s="56"/>
      <c r="BP541" s="56"/>
      <c r="BQ541" s="56"/>
      <c r="BR541" s="56"/>
      <c r="BS541" s="56"/>
      <c r="BT541" s="56"/>
      <c r="BU541" s="56"/>
      <c r="BV541" s="56"/>
      <c r="BW541" s="56"/>
    </row>
    <row r="542" spans="3:75" ht="21" customHeight="1">
      <c r="C542" s="265"/>
      <c r="D542" s="419"/>
      <c r="E542" s="430"/>
      <c r="F542" s="303" t="s">
        <v>2414</v>
      </c>
      <c r="G542" s="249"/>
      <c r="H542" s="220" t="s">
        <v>0</v>
      </c>
      <c r="I542" s="220" t="s">
        <v>64</v>
      </c>
      <c r="J542" s="220" t="s">
        <v>0</v>
      </c>
      <c r="K542" s="220" t="s">
        <v>65</v>
      </c>
      <c r="L542" s="220" t="s">
        <v>0</v>
      </c>
      <c r="M542" s="220" t="s">
        <v>185</v>
      </c>
      <c r="N542" s="47" t="s">
        <v>67</v>
      </c>
      <c r="O542" s="47" t="s">
        <v>0</v>
      </c>
      <c r="P542" s="47" t="s">
        <v>378</v>
      </c>
      <c r="Q542" s="47"/>
      <c r="R542" s="47"/>
      <c r="S542" s="47"/>
      <c r="T542" s="47"/>
      <c r="U542" s="103"/>
      <c r="V542" s="21" t="str">
        <f t="shared" si="2"/>
        <v/>
      </c>
      <c r="W542" s="22" t="str">
        <f t="shared" si="3"/>
        <v/>
      </c>
      <c r="X542" s="23"/>
      <c r="Y542" s="297"/>
      <c r="Z542" s="300"/>
      <c r="BI542" s="56"/>
      <c r="BJ542" s="56"/>
      <c r="BK542" s="56"/>
      <c r="BL542" s="56"/>
      <c r="BM542" s="56"/>
      <c r="BN542" s="56"/>
      <c r="BO542" s="56"/>
      <c r="BP542" s="56"/>
      <c r="BQ542" s="56"/>
      <c r="BR542" s="56"/>
      <c r="BS542" s="56"/>
      <c r="BT542" s="56"/>
      <c r="BU542" s="56"/>
      <c r="BV542" s="56"/>
      <c r="BW542" s="56"/>
    </row>
    <row r="543" spans="3:75" ht="21" customHeight="1">
      <c r="C543" s="265"/>
      <c r="D543" s="419"/>
      <c r="E543" s="430"/>
      <c r="F543" s="303" t="s">
        <v>2415</v>
      </c>
      <c r="G543" s="249"/>
      <c r="H543" s="220" t="s">
        <v>0</v>
      </c>
      <c r="I543" s="220" t="s">
        <v>64</v>
      </c>
      <c r="J543" s="220" t="s">
        <v>0</v>
      </c>
      <c r="K543" s="220" t="s">
        <v>65</v>
      </c>
      <c r="L543" s="220" t="s">
        <v>0</v>
      </c>
      <c r="M543" s="220" t="s">
        <v>186</v>
      </c>
      <c r="N543" s="47" t="s">
        <v>67</v>
      </c>
      <c r="O543" s="47" t="s">
        <v>0</v>
      </c>
      <c r="P543" s="47" t="s">
        <v>378</v>
      </c>
      <c r="Q543" s="47"/>
      <c r="R543" s="47"/>
      <c r="S543" s="47"/>
      <c r="T543" s="47"/>
      <c r="U543" s="103"/>
      <c r="V543" s="21" t="str">
        <f t="shared" si="2"/>
        <v/>
      </c>
      <c r="W543" s="22" t="str">
        <f t="shared" si="3"/>
        <v/>
      </c>
      <c r="X543" s="23"/>
      <c r="Y543" s="297"/>
      <c r="Z543" s="300"/>
      <c r="BI543" s="56"/>
      <c r="BJ543" s="56"/>
      <c r="BK543" s="56"/>
      <c r="BL543" s="56"/>
      <c r="BM543" s="56"/>
      <c r="BN543" s="56"/>
      <c r="BO543" s="56"/>
      <c r="BP543" s="56"/>
      <c r="BQ543" s="56"/>
      <c r="BR543" s="56"/>
      <c r="BS543" s="56"/>
      <c r="BT543" s="56"/>
      <c r="BU543" s="56"/>
      <c r="BV543" s="56"/>
      <c r="BW543" s="56"/>
    </row>
    <row r="544" spans="3:75" ht="21" customHeight="1">
      <c r="C544" s="265"/>
      <c r="D544" s="419"/>
      <c r="E544" s="430"/>
      <c r="F544" s="303" t="s">
        <v>2416</v>
      </c>
      <c r="G544" s="249"/>
      <c r="H544" s="220" t="s">
        <v>0</v>
      </c>
      <c r="I544" s="220" t="s">
        <v>64</v>
      </c>
      <c r="J544" s="220" t="s">
        <v>0</v>
      </c>
      <c r="K544" s="220" t="s">
        <v>65</v>
      </c>
      <c r="L544" s="220" t="s">
        <v>0</v>
      </c>
      <c r="M544" s="220" t="s">
        <v>187</v>
      </c>
      <c r="N544" s="47" t="s">
        <v>67</v>
      </c>
      <c r="O544" s="47" t="s">
        <v>0</v>
      </c>
      <c r="P544" s="47" t="s">
        <v>378</v>
      </c>
      <c r="Q544" s="47"/>
      <c r="R544" s="47"/>
      <c r="S544" s="47"/>
      <c r="T544" s="47"/>
      <c r="U544" s="103"/>
      <c r="V544" s="21" t="str">
        <f t="shared" si="2"/>
        <v/>
      </c>
      <c r="W544" s="22" t="str">
        <f t="shared" si="3"/>
        <v/>
      </c>
      <c r="X544" s="23"/>
      <c r="Y544" s="297"/>
      <c r="Z544" s="300"/>
      <c r="BI544" s="56"/>
      <c r="BJ544" s="56"/>
      <c r="BK544" s="56"/>
      <c r="BL544" s="56"/>
      <c r="BM544" s="56"/>
      <c r="BN544" s="56"/>
      <c r="BO544" s="56"/>
      <c r="BP544" s="56"/>
      <c r="BQ544" s="56"/>
      <c r="BR544" s="56"/>
      <c r="BS544" s="56"/>
      <c r="BT544" s="56"/>
      <c r="BU544" s="56"/>
      <c r="BV544" s="56"/>
      <c r="BW544" s="56"/>
    </row>
    <row r="545" spans="3:75" ht="21" customHeight="1">
      <c r="C545" s="265"/>
      <c r="D545" s="419"/>
      <c r="E545" s="430"/>
      <c r="F545" s="303" t="s">
        <v>2417</v>
      </c>
      <c r="G545" s="249"/>
      <c r="H545" s="220" t="s">
        <v>0</v>
      </c>
      <c r="I545" s="220" t="s">
        <v>64</v>
      </c>
      <c r="J545" s="220" t="s">
        <v>0</v>
      </c>
      <c r="K545" s="220" t="s">
        <v>65</v>
      </c>
      <c r="L545" s="220" t="s">
        <v>0</v>
      </c>
      <c r="M545" s="220" t="s">
        <v>188</v>
      </c>
      <c r="N545" s="47" t="s">
        <v>67</v>
      </c>
      <c r="O545" s="47" t="s">
        <v>0</v>
      </c>
      <c r="P545" s="47" t="s">
        <v>378</v>
      </c>
      <c r="Q545" s="47"/>
      <c r="R545" s="47"/>
      <c r="S545" s="47"/>
      <c r="T545" s="47"/>
      <c r="U545" s="103"/>
      <c r="V545" s="21" t="str">
        <f t="shared" si="2"/>
        <v/>
      </c>
      <c r="W545" s="22" t="str">
        <f t="shared" si="3"/>
        <v/>
      </c>
      <c r="X545" s="23"/>
      <c r="Y545" s="297"/>
      <c r="Z545" s="300"/>
      <c r="BI545" s="56"/>
      <c r="BJ545" s="56"/>
      <c r="BK545" s="56"/>
      <c r="BL545" s="56"/>
      <c r="BM545" s="56"/>
      <c r="BN545" s="56"/>
      <c r="BO545" s="56"/>
      <c r="BP545" s="56"/>
      <c r="BQ545" s="56"/>
      <c r="BR545" s="56"/>
      <c r="BS545" s="56"/>
      <c r="BT545" s="56"/>
      <c r="BU545" s="56"/>
      <c r="BV545" s="56"/>
      <c r="BW545" s="56"/>
    </row>
    <row r="546" spans="3:75" ht="21" customHeight="1">
      <c r="C546" s="265"/>
      <c r="D546" s="419"/>
      <c r="E546" s="430"/>
      <c r="F546" s="303" t="s">
        <v>2418</v>
      </c>
      <c r="G546" s="249"/>
      <c r="H546" s="220" t="s">
        <v>0</v>
      </c>
      <c r="I546" s="220" t="s">
        <v>64</v>
      </c>
      <c r="J546" s="220" t="s">
        <v>0</v>
      </c>
      <c r="K546" s="220" t="s">
        <v>65</v>
      </c>
      <c r="L546" s="220" t="s">
        <v>0</v>
      </c>
      <c r="M546" s="220" t="s">
        <v>189</v>
      </c>
      <c r="N546" s="47" t="s">
        <v>67</v>
      </c>
      <c r="O546" s="47" t="s">
        <v>0</v>
      </c>
      <c r="P546" s="47" t="s">
        <v>378</v>
      </c>
      <c r="Q546" s="47"/>
      <c r="R546" s="47"/>
      <c r="S546" s="47"/>
      <c r="T546" s="47"/>
      <c r="U546" s="103"/>
      <c r="V546" s="21" t="str">
        <f t="shared" si="2"/>
        <v/>
      </c>
      <c r="W546" s="22" t="str">
        <f t="shared" si="3"/>
        <v/>
      </c>
      <c r="X546" s="23"/>
      <c r="Y546" s="297"/>
      <c r="Z546" s="300"/>
      <c r="BI546" s="56"/>
      <c r="BJ546" s="56"/>
      <c r="BK546" s="56"/>
      <c r="BL546" s="56"/>
      <c r="BM546" s="56"/>
      <c r="BN546" s="56"/>
      <c r="BO546" s="56"/>
      <c r="BP546" s="56"/>
      <c r="BQ546" s="56"/>
      <c r="BR546" s="56"/>
      <c r="BS546" s="56"/>
      <c r="BT546" s="56"/>
      <c r="BU546" s="56"/>
      <c r="BV546" s="56"/>
      <c r="BW546" s="56"/>
    </row>
    <row r="547" spans="3:75" ht="21" customHeight="1">
      <c r="C547" s="265"/>
      <c r="D547" s="419"/>
      <c r="E547" s="430"/>
      <c r="F547" s="303" t="s">
        <v>2419</v>
      </c>
      <c r="G547" s="249"/>
      <c r="H547" s="220" t="s">
        <v>0</v>
      </c>
      <c r="I547" s="220" t="s">
        <v>64</v>
      </c>
      <c r="J547" s="220" t="s">
        <v>0</v>
      </c>
      <c r="K547" s="220" t="s">
        <v>65</v>
      </c>
      <c r="L547" s="220" t="s">
        <v>0</v>
      </c>
      <c r="M547" s="220" t="s">
        <v>190</v>
      </c>
      <c r="N547" s="47" t="s">
        <v>67</v>
      </c>
      <c r="O547" s="47" t="s">
        <v>0</v>
      </c>
      <c r="P547" s="47" t="s">
        <v>378</v>
      </c>
      <c r="Q547" s="47"/>
      <c r="R547" s="47"/>
      <c r="S547" s="47"/>
      <c r="T547" s="47"/>
      <c r="U547" s="103"/>
      <c r="V547" s="21" t="str">
        <f t="shared" si="2"/>
        <v/>
      </c>
      <c r="W547" s="22" t="str">
        <f t="shared" si="3"/>
        <v/>
      </c>
      <c r="X547" s="23"/>
      <c r="Y547" s="297"/>
      <c r="Z547" s="300"/>
      <c r="BI547" s="56"/>
      <c r="BJ547" s="56"/>
      <c r="BK547" s="56"/>
      <c r="BL547" s="56"/>
      <c r="BM547" s="56"/>
      <c r="BN547" s="56"/>
      <c r="BO547" s="56"/>
      <c r="BP547" s="56"/>
      <c r="BQ547" s="56"/>
      <c r="BR547" s="56"/>
      <c r="BS547" s="56"/>
      <c r="BT547" s="56"/>
      <c r="BU547" s="56"/>
      <c r="BV547" s="56"/>
      <c r="BW547" s="56"/>
    </row>
    <row r="548" spans="3:75" ht="21" customHeight="1">
      <c r="C548" s="265"/>
      <c r="D548" s="419"/>
      <c r="E548" s="430"/>
      <c r="F548" s="303" t="s">
        <v>2420</v>
      </c>
      <c r="G548" s="249"/>
      <c r="H548" s="220" t="s">
        <v>0</v>
      </c>
      <c r="I548" s="220" t="s">
        <v>64</v>
      </c>
      <c r="J548" s="220" t="s">
        <v>0</v>
      </c>
      <c r="K548" s="220" t="s">
        <v>65</v>
      </c>
      <c r="L548" s="220" t="s">
        <v>0</v>
      </c>
      <c r="M548" s="220" t="s">
        <v>191</v>
      </c>
      <c r="N548" s="47" t="s">
        <v>67</v>
      </c>
      <c r="O548" s="47" t="s">
        <v>0</v>
      </c>
      <c r="P548" s="47" t="s">
        <v>378</v>
      </c>
      <c r="Q548" s="47"/>
      <c r="R548" s="47"/>
      <c r="S548" s="47"/>
      <c r="T548" s="47"/>
      <c r="U548" s="103"/>
      <c r="V548" s="21" t="str">
        <f t="shared" si="2"/>
        <v/>
      </c>
      <c r="W548" s="22" t="str">
        <f t="shared" si="3"/>
        <v/>
      </c>
      <c r="X548" s="23"/>
      <c r="Y548" s="297"/>
      <c r="Z548" s="300"/>
      <c r="BI548" s="56"/>
      <c r="BJ548" s="56"/>
      <c r="BK548" s="56"/>
      <c r="BL548" s="56"/>
      <c r="BM548" s="56"/>
      <c r="BN548" s="56"/>
      <c r="BO548" s="56"/>
      <c r="BP548" s="56"/>
      <c r="BQ548" s="56"/>
      <c r="BR548" s="56"/>
      <c r="BS548" s="56"/>
      <c r="BT548" s="56"/>
      <c r="BU548" s="56"/>
      <c r="BV548" s="56"/>
      <c r="BW548" s="56"/>
    </row>
    <row r="549" spans="3:75" ht="21" customHeight="1">
      <c r="C549" s="265"/>
      <c r="D549" s="419"/>
      <c r="E549" s="430"/>
      <c r="F549" s="303" t="s">
        <v>2421</v>
      </c>
      <c r="G549" s="249"/>
      <c r="H549" s="220" t="s">
        <v>0</v>
      </c>
      <c r="I549" s="220" t="s">
        <v>64</v>
      </c>
      <c r="J549" s="220" t="s">
        <v>0</v>
      </c>
      <c r="K549" s="220" t="s">
        <v>65</v>
      </c>
      <c r="L549" s="220" t="s">
        <v>0</v>
      </c>
      <c r="M549" s="220" t="s">
        <v>192</v>
      </c>
      <c r="N549" s="47" t="s">
        <v>67</v>
      </c>
      <c r="O549" s="47" t="s">
        <v>0</v>
      </c>
      <c r="P549" s="47" t="s">
        <v>378</v>
      </c>
      <c r="Q549" s="47"/>
      <c r="R549" s="47"/>
      <c r="S549" s="47"/>
      <c r="T549" s="47"/>
      <c r="U549" s="103"/>
      <c r="V549" s="21" t="str">
        <f t="shared" si="2"/>
        <v/>
      </c>
      <c r="W549" s="22" t="str">
        <f t="shared" si="3"/>
        <v/>
      </c>
      <c r="X549" s="23"/>
      <c r="Y549" s="297"/>
      <c r="Z549" s="300"/>
      <c r="BI549" s="56"/>
      <c r="BJ549" s="56"/>
      <c r="BK549" s="56"/>
      <c r="BL549" s="56"/>
      <c r="BM549" s="56"/>
      <c r="BN549" s="56"/>
      <c r="BO549" s="56"/>
      <c r="BP549" s="56"/>
      <c r="BQ549" s="56"/>
      <c r="BR549" s="56"/>
      <c r="BS549" s="56"/>
      <c r="BT549" s="56"/>
      <c r="BU549" s="56"/>
      <c r="BV549" s="56"/>
      <c r="BW549" s="56"/>
    </row>
    <row r="550" spans="3:75" ht="21" customHeight="1">
      <c r="C550" s="265"/>
      <c r="D550" s="419"/>
      <c r="E550" s="430"/>
      <c r="F550" s="303" t="s">
        <v>2422</v>
      </c>
      <c r="G550" s="249"/>
      <c r="H550" s="220" t="s">
        <v>0</v>
      </c>
      <c r="I550" s="220" t="s">
        <v>64</v>
      </c>
      <c r="J550" s="220" t="s">
        <v>0</v>
      </c>
      <c r="K550" s="220" t="s">
        <v>65</v>
      </c>
      <c r="L550" s="220" t="s">
        <v>0</v>
      </c>
      <c r="M550" s="220" t="s">
        <v>193</v>
      </c>
      <c r="N550" s="47" t="s">
        <v>67</v>
      </c>
      <c r="O550" s="47" t="s">
        <v>0</v>
      </c>
      <c r="P550" s="47" t="s">
        <v>378</v>
      </c>
      <c r="Q550" s="47"/>
      <c r="R550" s="47"/>
      <c r="S550" s="47"/>
      <c r="T550" s="47"/>
      <c r="U550" s="103"/>
      <c r="V550" s="21" t="str">
        <f t="shared" si="2"/>
        <v/>
      </c>
      <c r="W550" s="22" t="str">
        <f t="shared" si="3"/>
        <v/>
      </c>
      <c r="X550" s="23"/>
      <c r="Y550" s="297"/>
      <c r="Z550" s="300"/>
      <c r="BI550" s="56"/>
      <c r="BJ550" s="56"/>
      <c r="BK550" s="56"/>
      <c r="BL550" s="56"/>
      <c r="BM550" s="56"/>
      <c r="BN550" s="56"/>
      <c r="BO550" s="56"/>
      <c r="BP550" s="56"/>
      <c r="BQ550" s="56"/>
      <c r="BR550" s="56"/>
      <c r="BS550" s="56"/>
      <c r="BT550" s="56"/>
      <c r="BU550" s="56"/>
      <c r="BV550" s="56"/>
      <c r="BW550" s="56"/>
    </row>
    <row r="551" spans="3:75" ht="21" customHeight="1">
      <c r="C551" s="265"/>
      <c r="D551" s="419"/>
      <c r="E551" s="430"/>
      <c r="F551" s="303" t="s">
        <v>2423</v>
      </c>
      <c r="G551" s="249"/>
      <c r="H551" s="220" t="s">
        <v>0</v>
      </c>
      <c r="I551" s="220" t="s">
        <v>64</v>
      </c>
      <c r="J551" s="220" t="s">
        <v>0</v>
      </c>
      <c r="K551" s="220" t="s">
        <v>65</v>
      </c>
      <c r="L551" s="220" t="s">
        <v>0</v>
      </c>
      <c r="M551" s="220" t="s">
        <v>194</v>
      </c>
      <c r="N551" s="47" t="s">
        <v>67</v>
      </c>
      <c r="O551" s="47" t="s">
        <v>0</v>
      </c>
      <c r="P551" s="47" t="s">
        <v>378</v>
      </c>
      <c r="Q551" s="47"/>
      <c r="R551" s="47"/>
      <c r="S551" s="47"/>
      <c r="T551" s="47"/>
      <c r="U551" s="103"/>
      <c r="V551" s="21" t="str">
        <f t="shared" si="2"/>
        <v/>
      </c>
      <c r="W551" s="22" t="str">
        <f t="shared" si="3"/>
        <v/>
      </c>
      <c r="X551" s="23"/>
      <c r="Y551" s="297"/>
      <c r="Z551" s="300"/>
      <c r="BI551" s="56"/>
      <c r="BJ551" s="56"/>
      <c r="BK551" s="56"/>
      <c r="BL551" s="56"/>
      <c r="BM551" s="56"/>
      <c r="BN551" s="56"/>
      <c r="BO551" s="56"/>
      <c r="BP551" s="56"/>
      <c r="BQ551" s="56"/>
      <c r="BR551" s="56"/>
      <c r="BS551" s="56"/>
      <c r="BT551" s="56"/>
      <c r="BU551" s="56"/>
      <c r="BV551" s="56"/>
      <c r="BW551" s="56"/>
    </row>
    <row r="552" spans="3:75" ht="21" customHeight="1">
      <c r="C552" s="265"/>
      <c r="D552" s="419"/>
      <c r="E552" s="430"/>
      <c r="F552" s="303" t="s">
        <v>2424</v>
      </c>
      <c r="G552" s="249"/>
      <c r="H552" s="220" t="s">
        <v>0</v>
      </c>
      <c r="I552" s="220" t="s">
        <v>64</v>
      </c>
      <c r="J552" s="220" t="s">
        <v>0</v>
      </c>
      <c r="K552" s="220" t="s">
        <v>65</v>
      </c>
      <c r="L552" s="220" t="s">
        <v>0</v>
      </c>
      <c r="M552" s="220" t="s">
        <v>195</v>
      </c>
      <c r="N552" s="47" t="s">
        <v>67</v>
      </c>
      <c r="O552" s="47" t="s">
        <v>0</v>
      </c>
      <c r="P552" s="47" t="s">
        <v>378</v>
      </c>
      <c r="Q552" s="47"/>
      <c r="R552" s="47"/>
      <c r="S552" s="47"/>
      <c r="T552" s="47"/>
      <c r="U552" s="103"/>
      <c r="V552" s="21" t="str">
        <f t="shared" si="2"/>
        <v/>
      </c>
      <c r="W552" s="22" t="str">
        <f t="shared" si="3"/>
        <v/>
      </c>
      <c r="X552" s="23"/>
      <c r="Y552" s="297"/>
      <c r="Z552" s="300"/>
      <c r="BI552" s="56"/>
      <c r="BJ552" s="56"/>
      <c r="BK552" s="56"/>
      <c r="BL552" s="56"/>
      <c r="BM552" s="56"/>
      <c r="BN552" s="56"/>
      <c r="BO552" s="56"/>
      <c r="BP552" s="56"/>
      <c r="BQ552" s="56"/>
      <c r="BR552" s="56"/>
      <c r="BS552" s="56"/>
      <c r="BT552" s="56"/>
      <c r="BU552" s="56"/>
      <c r="BV552" s="56"/>
      <c r="BW552" s="56"/>
    </row>
    <row r="553" spans="3:75" ht="21" customHeight="1">
      <c r="C553" s="265"/>
      <c r="D553" s="419"/>
      <c r="E553" s="430"/>
      <c r="F553" s="303" t="s">
        <v>2425</v>
      </c>
      <c r="G553" s="249"/>
      <c r="H553" s="220" t="s">
        <v>0</v>
      </c>
      <c r="I553" s="220" t="s">
        <v>64</v>
      </c>
      <c r="J553" s="220" t="s">
        <v>0</v>
      </c>
      <c r="K553" s="220" t="s">
        <v>65</v>
      </c>
      <c r="L553" s="220" t="s">
        <v>0</v>
      </c>
      <c r="M553" s="220" t="s">
        <v>196</v>
      </c>
      <c r="N553" s="47" t="s">
        <v>67</v>
      </c>
      <c r="O553" s="47" t="s">
        <v>0</v>
      </c>
      <c r="P553" s="47" t="s">
        <v>378</v>
      </c>
      <c r="Q553" s="47"/>
      <c r="R553" s="47"/>
      <c r="S553" s="47"/>
      <c r="T553" s="47"/>
      <c r="U553" s="103"/>
      <c r="V553" s="21" t="str">
        <f t="shared" si="2"/>
        <v/>
      </c>
      <c r="W553" s="22" t="str">
        <f t="shared" si="3"/>
        <v/>
      </c>
      <c r="X553" s="23"/>
      <c r="Y553" s="297"/>
      <c r="Z553" s="300"/>
      <c r="BI553" s="56"/>
      <c r="BJ553" s="56"/>
      <c r="BK553" s="56"/>
      <c r="BL553" s="56"/>
      <c r="BM553" s="56"/>
      <c r="BN553" s="56"/>
      <c r="BO553" s="56"/>
      <c r="BP553" s="56"/>
      <c r="BQ553" s="56"/>
      <c r="BR553" s="56"/>
      <c r="BS553" s="56"/>
      <c r="BT553" s="56"/>
      <c r="BU553" s="56"/>
      <c r="BV553" s="56"/>
      <c r="BW553" s="56"/>
    </row>
    <row r="554" spans="3:75" ht="21" customHeight="1">
      <c r="C554" s="265"/>
      <c r="D554" s="419"/>
      <c r="E554" s="430"/>
      <c r="F554" s="303" t="s">
        <v>2426</v>
      </c>
      <c r="G554" s="249"/>
      <c r="H554" s="220" t="s">
        <v>0</v>
      </c>
      <c r="I554" s="220" t="s">
        <v>64</v>
      </c>
      <c r="J554" s="220" t="s">
        <v>0</v>
      </c>
      <c r="K554" s="220" t="s">
        <v>65</v>
      </c>
      <c r="L554" s="220" t="s">
        <v>0</v>
      </c>
      <c r="M554" s="220" t="s">
        <v>197</v>
      </c>
      <c r="N554" s="47" t="s">
        <v>67</v>
      </c>
      <c r="O554" s="47" t="s">
        <v>0</v>
      </c>
      <c r="P554" s="47" t="s">
        <v>378</v>
      </c>
      <c r="Q554" s="47"/>
      <c r="R554" s="47"/>
      <c r="S554" s="47"/>
      <c r="T554" s="47"/>
      <c r="U554" s="103"/>
      <c r="V554" s="21" t="str">
        <f t="shared" si="2"/>
        <v/>
      </c>
      <c r="W554" s="22" t="str">
        <f t="shared" si="3"/>
        <v/>
      </c>
      <c r="X554" s="23"/>
      <c r="Y554" s="297"/>
      <c r="Z554" s="300"/>
      <c r="BI554" s="56"/>
      <c r="BJ554" s="56"/>
      <c r="BK554" s="56"/>
      <c r="BL554" s="56"/>
      <c r="BM554" s="56"/>
      <c r="BN554" s="56"/>
      <c r="BO554" s="56"/>
      <c r="BP554" s="56"/>
      <c r="BQ554" s="56"/>
      <c r="BR554" s="56"/>
      <c r="BS554" s="56"/>
      <c r="BT554" s="56"/>
      <c r="BU554" s="56"/>
      <c r="BV554" s="56"/>
      <c r="BW554" s="56"/>
    </row>
    <row r="555" spans="3:75" ht="21" customHeight="1">
      <c r="C555" s="265"/>
      <c r="D555" s="419"/>
      <c r="E555" s="430"/>
      <c r="F555" s="303" t="s">
        <v>2427</v>
      </c>
      <c r="G555" s="249"/>
      <c r="H555" s="220" t="s">
        <v>0</v>
      </c>
      <c r="I555" s="220" t="s">
        <v>64</v>
      </c>
      <c r="J555" s="220" t="s">
        <v>0</v>
      </c>
      <c r="K555" s="220" t="s">
        <v>65</v>
      </c>
      <c r="L555" s="220" t="s">
        <v>0</v>
      </c>
      <c r="M555" s="220" t="s">
        <v>198</v>
      </c>
      <c r="N555" s="47" t="s">
        <v>67</v>
      </c>
      <c r="O555" s="47" t="s">
        <v>0</v>
      </c>
      <c r="P555" s="47" t="s">
        <v>378</v>
      </c>
      <c r="Q555" s="47"/>
      <c r="R555" s="47"/>
      <c r="S555" s="47"/>
      <c r="T555" s="47"/>
      <c r="U555" s="103"/>
      <c r="V555" s="21" t="str">
        <f t="shared" si="2"/>
        <v/>
      </c>
      <c r="W555" s="22" t="str">
        <f t="shared" si="3"/>
        <v/>
      </c>
      <c r="X555" s="23"/>
      <c r="Y555" s="297"/>
      <c r="Z555" s="300"/>
      <c r="BI555" s="56"/>
      <c r="BJ555" s="56"/>
      <c r="BK555" s="56"/>
      <c r="BL555" s="56"/>
      <c r="BM555" s="56"/>
      <c r="BN555" s="56"/>
      <c r="BO555" s="56"/>
      <c r="BP555" s="56"/>
      <c r="BQ555" s="56"/>
      <c r="BR555" s="56"/>
      <c r="BS555" s="56"/>
      <c r="BT555" s="56"/>
      <c r="BU555" s="56"/>
      <c r="BV555" s="56"/>
      <c r="BW555" s="56"/>
    </row>
    <row r="556" spans="3:75" ht="21" customHeight="1">
      <c r="C556" s="265"/>
      <c r="D556" s="419"/>
      <c r="E556" s="430"/>
      <c r="F556" s="303" t="s">
        <v>2428</v>
      </c>
      <c r="G556" s="249"/>
      <c r="H556" s="220" t="s">
        <v>0</v>
      </c>
      <c r="I556" s="220" t="s">
        <v>64</v>
      </c>
      <c r="J556" s="220" t="s">
        <v>0</v>
      </c>
      <c r="K556" s="220" t="s">
        <v>65</v>
      </c>
      <c r="L556" s="220" t="s">
        <v>0</v>
      </c>
      <c r="M556" s="220" t="s">
        <v>199</v>
      </c>
      <c r="N556" s="47" t="s">
        <v>67</v>
      </c>
      <c r="O556" s="47" t="s">
        <v>0</v>
      </c>
      <c r="P556" s="47" t="s">
        <v>378</v>
      </c>
      <c r="Q556" s="47"/>
      <c r="R556" s="47"/>
      <c r="S556" s="47"/>
      <c r="T556" s="47"/>
      <c r="U556" s="103"/>
      <c r="V556" s="21" t="str">
        <f t="shared" si="2"/>
        <v/>
      </c>
      <c r="W556" s="22" t="str">
        <f t="shared" si="3"/>
        <v/>
      </c>
      <c r="X556" s="23"/>
      <c r="Y556" s="297"/>
      <c r="Z556" s="300"/>
      <c r="BI556" s="56"/>
      <c r="BJ556" s="56"/>
      <c r="BK556" s="56"/>
      <c r="BL556" s="56"/>
      <c r="BM556" s="56"/>
      <c r="BN556" s="56"/>
      <c r="BO556" s="56"/>
      <c r="BP556" s="56"/>
      <c r="BQ556" s="56"/>
      <c r="BR556" s="56"/>
      <c r="BS556" s="56"/>
      <c r="BT556" s="56"/>
      <c r="BU556" s="56"/>
      <c r="BV556" s="56"/>
      <c r="BW556" s="56"/>
    </row>
    <row r="557" spans="3:75" ht="21" customHeight="1">
      <c r="C557" s="265"/>
      <c r="D557" s="419"/>
      <c r="E557" s="430"/>
      <c r="F557" s="303" t="s">
        <v>2429</v>
      </c>
      <c r="G557" s="249"/>
      <c r="H557" s="220" t="s">
        <v>0</v>
      </c>
      <c r="I557" s="220" t="s">
        <v>64</v>
      </c>
      <c r="J557" s="220" t="s">
        <v>0</v>
      </c>
      <c r="K557" s="220" t="s">
        <v>65</v>
      </c>
      <c r="L557" s="220" t="s">
        <v>0</v>
      </c>
      <c r="M557" s="220" t="s">
        <v>200</v>
      </c>
      <c r="N557" s="47" t="s">
        <v>67</v>
      </c>
      <c r="O557" s="47" t="s">
        <v>0</v>
      </c>
      <c r="P557" s="47" t="s">
        <v>378</v>
      </c>
      <c r="Q557" s="47"/>
      <c r="R557" s="47"/>
      <c r="S557" s="47"/>
      <c r="T557" s="47"/>
      <c r="U557" s="103"/>
      <c r="V557" s="21" t="str">
        <f t="shared" si="2"/>
        <v/>
      </c>
      <c r="W557" s="22" t="str">
        <f t="shared" si="3"/>
        <v/>
      </c>
      <c r="X557" s="23"/>
      <c r="Y557" s="297"/>
      <c r="Z557" s="300"/>
      <c r="BI557" s="56"/>
      <c r="BJ557" s="56"/>
      <c r="BK557" s="56"/>
      <c r="BL557" s="56"/>
      <c r="BM557" s="56"/>
      <c r="BN557" s="56"/>
      <c r="BO557" s="56"/>
      <c r="BP557" s="56"/>
      <c r="BQ557" s="56"/>
      <c r="BR557" s="56"/>
      <c r="BS557" s="56"/>
      <c r="BT557" s="56"/>
      <c r="BU557" s="56"/>
      <c r="BV557" s="56"/>
      <c r="BW557" s="56"/>
    </row>
    <row r="558" spans="3:75" ht="21" customHeight="1">
      <c r="C558" s="265"/>
      <c r="D558" s="419"/>
      <c r="E558" s="430"/>
      <c r="F558" s="303" t="s">
        <v>2430</v>
      </c>
      <c r="G558" s="249"/>
      <c r="H558" s="220" t="s">
        <v>0</v>
      </c>
      <c r="I558" s="220" t="s">
        <v>64</v>
      </c>
      <c r="J558" s="220" t="s">
        <v>0</v>
      </c>
      <c r="K558" s="220" t="s">
        <v>65</v>
      </c>
      <c r="L558" s="220" t="s">
        <v>0</v>
      </c>
      <c r="M558" s="220" t="s">
        <v>201</v>
      </c>
      <c r="N558" s="47" t="s">
        <v>67</v>
      </c>
      <c r="O558" s="47" t="s">
        <v>0</v>
      </c>
      <c r="P558" s="47" t="s">
        <v>378</v>
      </c>
      <c r="Q558" s="47"/>
      <c r="R558" s="47"/>
      <c r="S558" s="47"/>
      <c r="T558" s="47"/>
      <c r="U558" s="103"/>
      <c r="V558" s="21" t="str">
        <f t="shared" si="2"/>
        <v/>
      </c>
      <c r="W558" s="22" t="str">
        <f t="shared" si="3"/>
        <v/>
      </c>
      <c r="X558" s="23"/>
      <c r="Y558" s="297"/>
      <c r="Z558" s="300"/>
      <c r="BI558" s="56"/>
      <c r="BJ558" s="56"/>
      <c r="BK558" s="56"/>
      <c r="BL558" s="56"/>
      <c r="BM558" s="56"/>
      <c r="BN558" s="56"/>
      <c r="BO558" s="56"/>
      <c r="BP558" s="56"/>
      <c r="BQ558" s="56"/>
      <c r="BR558" s="56"/>
      <c r="BS558" s="56"/>
      <c r="BT558" s="56"/>
      <c r="BU558" s="56"/>
      <c r="BV558" s="56"/>
      <c r="BW558" s="56"/>
    </row>
    <row r="559" spans="3:75" ht="21" customHeight="1">
      <c r="C559" s="265"/>
      <c r="D559" s="419"/>
      <c r="E559" s="430"/>
      <c r="F559" s="303" t="s">
        <v>2431</v>
      </c>
      <c r="G559" s="249"/>
      <c r="H559" s="220" t="s">
        <v>0</v>
      </c>
      <c r="I559" s="220" t="s">
        <v>64</v>
      </c>
      <c r="J559" s="220" t="s">
        <v>0</v>
      </c>
      <c r="K559" s="220" t="s">
        <v>65</v>
      </c>
      <c r="L559" s="220" t="s">
        <v>0</v>
      </c>
      <c r="M559" s="220" t="s">
        <v>202</v>
      </c>
      <c r="N559" s="47" t="s">
        <v>67</v>
      </c>
      <c r="O559" s="47" t="s">
        <v>0</v>
      </c>
      <c r="P559" s="47" t="s">
        <v>378</v>
      </c>
      <c r="Q559" s="47"/>
      <c r="R559" s="47"/>
      <c r="S559" s="47"/>
      <c r="T559" s="47"/>
      <c r="U559" s="103"/>
      <c r="V559" s="21" t="str">
        <f t="shared" si="2"/>
        <v/>
      </c>
      <c r="W559" s="22" t="str">
        <f t="shared" si="3"/>
        <v/>
      </c>
      <c r="X559" s="23"/>
      <c r="Y559" s="297"/>
      <c r="Z559" s="300"/>
      <c r="BI559" s="56"/>
      <c r="BJ559" s="56"/>
      <c r="BK559" s="56"/>
      <c r="BL559" s="56"/>
      <c r="BM559" s="56"/>
      <c r="BN559" s="56"/>
      <c r="BO559" s="56"/>
      <c r="BP559" s="56"/>
      <c r="BQ559" s="56"/>
      <c r="BR559" s="56"/>
      <c r="BS559" s="56"/>
      <c r="BT559" s="56"/>
      <c r="BU559" s="56"/>
      <c r="BV559" s="56"/>
      <c r="BW559" s="56"/>
    </row>
    <row r="560" spans="3:75" ht="21" customHeight="1">
      <c r="C560" s="265"/>
      <c r="D560" s="419"/>
      <c r="E560" s="430"/>
      <c r="F560" s="303" t="s">
        <v>2432</v>
      </c>
      <c r="G560" s="249"/>
      <c r="H560" s="220" t="s">
        <v>0</v>
      </c>
      <c r="I560" s="220" t="s">
        <v>64</v>
      </c>
      <c r="J560" s="220" t="s">
        <v>0</v>
      </c>
      <c r="K560" s="220" t="s">
        <v>65</v>
      </c>
      <c r="L560" s="220" t="s">
        <v>0</v>
      </c>
      <c r="M560" s="220" t="s">
        <v>203</v>
      </c>
      <c r="N560" s="47" t="s">
        <v>67</v>
      </c>
      <c r="O560" s="47" t="s">
        <v>0</v>
      </c>
      <c r="P560" s="47" t="s">
        <v>378</v>
      </c>
      <c r="Q560" s="47"/>
      <c r="R560" s="47"/>
      <c r="S560" s="47"/>
      <c r="T560" s="47"/>
      <c r="U560" s="103"/>
      <c r="V560" s="21" t="str">
        <f t="shared" si="2"/>
        <v/>
      </c>
      <c r="W560" s="22" t="str">
        <f t="shared" si="3"/>
        <v/>
      </c>
      <c r="X560" s="23"/>
      <c r="Y560" s="297"/>
      <c r="Z560" s="300"/>
      <c r="BI560" s="56"/>
      <c r="BJ560" s="56"/>
      <c r="BK560" s="56"/>
      <c r="BL560" s="56"/>
      <c r="BM560" s="56"/>
      <c r="BN560" s="56"/>
      <c r="BO560" s="56"/>
      <c r="BP560" s="56"/>
      <c r="BQ560" s="56"/>
      <c r="BR560" s="56"/>
      <c r="BS560" s="56"/>
      <c r="BT560" s="56"/>
      <c r="BU560" s="56"/>
      <c r="BV560" s="56"/>
      <c r="BW560" s="56"/>
    </row>
    <row r="561" spans="3:75" ht="21" customHeight="1">
      <c r="C561" s="265"/>
      <c r="D561" s="419"/>
      <c r="E561" s="430"/>
      <c r="F561" s="303" t="s">
        <v>2433</v>
      </c>
      <c r="G561" s="249"/>
      <c r="H561" s="220" t="s">
        <v>0</v>
      </c>
      <c r="I561" s="220" t="s">
        <v>64</v>
      </c>
      <c r="J561" s="220" t="s">
        <v>0</v>
      </c>
      <c r="K561" s="220" t="s">
        <v>65</v>
      </c>
      <c r="L561" s="220" t="s">
        <v>0</v>
      </c>
      <c r="M561" s="220" t="s">
        <v>204</v>
      </c>
      <c r="N561" s="47" t="s">
        <v>67</v>
      </c>
      <c r="O561" s="47" t="s">
        <v>0</v>
      </c>
      <c r="P561" s="47" t="s">
        <v>378</v>
      </c>
      <c r="Q561" s="47"/>
      <c r="R561" s="47"/>
      <c r="S561" s="47"/>
      <c r="T561" s="47"/>
      <c r="U561" s="103"/>
      <c r="V561" s="21" t="str">
        <f t="shared" si="2"/>
        <v/>
      </c>
      <c r="W561" s="22" t="str">
        <f t="shared" si="3"/>
        <v/>
      </c>
      <c r="X561" s="23"/>
      <c r="Y561" s="297"/>
      <c r="Z561" s="300"/>
      <c r="BI561" s="56"/>
      <c r="BJ561" s="56"/>
      <c r="BK561" s="56"/>
      <c r="BL561" s="56"/>
      <c r="BM561" s="56"/>
      <c r="BN561" s="56"/>
      <c r="BO561" s="56"/>
      <c r="BP561" s="56"/>
      <c r="BQ561" s="56"/>
      <c r="BR561" s="56"/>
      <c r="BS561" s="56"/>
      <c r="BT561" s="56"/>
      <c r="BU561" s="56"/>
      <c r="BV561" s="56"/>
      <c r="BW561" s="56"/>
    </row>
    <row r="562" spans="3:75" ht="21" customHeight="1">
      <c r="C562" s="265"/>
      <c r="D562" s="419"/>
      <c r="E562" s="430"/>
      <c r="F562" s="303" t="s">
        <v>2434</v>
      </c>
      <c r="G562" s="249"/>
      <c r="H562" s="220" t="s">
        <v>0</v>
      </c>
      <c r="I562" s="220" t="s">
        <v>64</v>
      </c>
      <c r="J562" s="220" t="s">
        <v>0</v>
      </c>
      <c r="K562" s="220" t="s">
        <v>65</v>
      </c>
      <c r="L562" s="220" t="s">
        <v>0</v>
      </c>
      <c r="M562" s="220" t="s">
        <v>205</v>
      </c>
      <c r="N562" s="47" t="s">
        <v>67</v>
      </c>
      <c r="O562" s="47" t="s">
        <v>0</v>
      </c>
      <c r="P562" s="47" t="s">
        <v>378</v>
      </c>
      <c r="Q562" s="47"/>
      <c r="R562" s="47"/>
      <c r="S562" s="47"/>
      <c r="T562" s="47"/>
      <c r="U562" s="103"/>
      <c r="V562" s="21" t="str">
        <f t="shared" si="2"/>
        <v/>
      </c>
      <c r="W562" s="22" t="str">
        <f t="shared" si="3"/>
        <v/>
      </c>
      <c r="X562" s="23"/>
      <c r="Y562" s="297"/>
      <c r="Z562" s="297"/>
      <c r="AD562" s="298"/>
      <c r="AE562" s="298"/>
      <c r="AF562" s="298"/>
      <c r="AG562" s="298"/>
      <c r="AH562" s="298"/>
      <c r="AI562" s="298"/>
      <c r="AJ562" s="298"/>
      <c r="AK562" s="298"/>
      <c r="AL562" s="298"/>
      <c r="AM562" s="298"/>
      <c r="AN562" s="298"/>
      <c r="AO562" s="298"/>
      <c r="AP562" s="298"/>
      <c r="AQ562" s="298"/>
      <c r="AR562" s="298"/>
      <c r="AS562" s="298"/>
      <c r="BI562" s="56"/>
      <c r="BJ562" s="56"/>
      <c r="BK562" s="56"/>
      <c r="BL562" s="56"/>
      <c r="BM562" s="56"/>
      <c r="BN562" s="56"/>
      <c r="BO562" s="56"/>
      <c r="BP562" s="56"/>
      <c r="BQ562" s="56"/>
      <c r="BR562" s="56"/>
      <c r="BS562" s="56"/>
      <c r="BT562" s="56"/>
      <c r="BU562" s="56"/>
      <c r="BV562" s="56"/>
      <c r="BW562" s="56"/>
    </row>
    <row r="563" spans="3:75" ht="21" customHeight="1">
      <c r="C563" s="265"/>
      <c r="D563" s="419"/>
      <c r="E563" s="430"/>
      <c r="F563" s="303" t="s">
        <v>2435</v>
      </c>
      <c r="G563" s="249"/>
      <c r="H563" s="220" t="s">
        <v>0</v>
      </c>
      <c r="I563" s="220" t="s">
        <v>64</v>
      </c>
      <c r="J563" s="220" t="s">
        <v>0</v>
      </c>
      <c r="K563" s="220" t="s">
        <v>65</v>
      </c>
      <c r="L563" s="220" t="s">
        <v>0</v>
      </c>
      <c r="M563" s="220" t="s">
        <v>206</v>
      </c>
      <c r="N563" s="47" t="s">
        <v>67</v>
      </c>
      <c r="O563" s="47" t="s">
        <v>0</v>
      </c>
      <c r="P563" s="47" t="s">
        <v>378</v>
      </c>
      <c r="Q563" s="47"/>
      <c r="R563" s="47"/>
      <c r="S563" s="47"/>
      <c r="T563" s="47"/>
      <c r="U563" s="103"/>
      <c r="V563" s="21" t="str">
        <f t="shared" si="2"/>
        <v/>
      </c>
      <c r="W563" s="22" t="str">
        <f t="shared" si="3"/>
        <v/>
      </c>
      <c r="X563" s="23"/>
      <c r="Y563" s="297"/>
      <c r="Z563" s="297"/>
      <c r="AD563" s="298"/>
      <c r="AE563" s="298"/>
      <c r="AF563" s="298"/>
      <c r="AG563" s="298"/>
      <c r="AH563" s="298"/>
      <c r="AI563" s="298"/>
      <c r="AJ563" s="298"/>
      <c r="AK563" s="298"/>
      <c r="AL563" s="298"/>
      <c r="AM563" s="298"/>
      <c r="AN563" s="298"/>
      <c r="AO563" s="298"/>
      <c r="AP563" s="298"/>
      <c r="AQ563" s="298"/>
      <c r="AR563" s="298"/>
      <c r="AS563" s="298"/>
      <c r="BI563" s="56"/>
      <c r="BJ563" s="56"/>
      <c r="BK563" s="56"/>
      <c r="BL563" s="56"/>
      <c r="BM563" s="56"/>
      <c r="BN563" s="56"/>
      <c r="BO563" s="56"/>
      <c r="BP563" s="56"/>
      <c r="BQ563" s="56"/>
      <c r="BR563" s="56"/>
      <c r="BS563" s="56"/>
      <c r="BT563" s="56"/>
      <c r="BU563" s="56"/>
      <c r="BV563" s="56"/>
      <c r="BW563" s="56"/>
    </row>
    <row r="564" spans="3:75" ht="21" customHeight="1">
      <c r="C564" s="265"/>
      <c r="D564" s="419"/>
      <c r="E564" s="430"/>
      <c r="F564" s="303" t="s">
        <v>2436</v>
      </c>
      <c r="G564" s="249"/>
      <c r="H564" s="220" t="s">
        <v>0</v>
      </c>
      <c r="I564" s="220" t="s">
        <v>64</v>
      </c>
      <c r="J564" s="220" t="s">
        <v>0</v>
      </c>
      <c r="K564" s="220" t="s">
        <v>65</v>
      </c>
      <c r="L564" s="220" t="s">
        <v>0</v>
      </c>
      <c r="M564" s="220" t="s">
        <v>207</v>
      </c>
      <c r="N564" s="47" t="s">
        <v>67</v>
      </c>
      <c r="O564" s="47" t="s">
        <v>0</v>
      </c>
      <c r="P564" s="47" t="s">
        <v>378</v>
      </c>
      <c r="Q564" s="47"/>
      <c r="R564" s="47"/>
      <c r="S564" s="47"/>
      <c r="T564" s="47"/>
      <c r="U564" s="103"/>
      <c r="V564" s="21" t="str">
        <f t="shared" si="2"/>
        <v/>
      </c>
      <c r="W564" s="22" t="str">
        <f t="shared" si="3"/>
        <v/>
      </c>
      <c r="X564" s="23"/>
      <c r="Y564" s="297"/>
      <c r="Z564" s="297"/>
      <c r="AD564" s="298"/>
      <c r="AE564" s="298"/>
      <c r="AF564" s="298"/>
      <c r="AG564" s="298"/>
      <c r="AH564" s="298"/>
      <c r="AI564" s="298"/>
      <c r="AJ564" s="298"/>
      <c r="AK564" s="298"/>
      <c r="AL564" s="298"/>
      <c r="AM564" s="298"/>
      <c r="AN564" s="298"/>
      <c r="AO564" s="298"/>
      <c r="AP564" s="298"/>
      <c r="AQ564" s="298"/>
      <c r="AR564" s="298"/>
      <c r="AS564" s="298"/>
      <c r="BI564" s="56"/>
      <c r="BJ564" s="56"/>
      <c r="BK564" s="56"/>
      <c r="BL564" s="56"/>
      <c r="BM564" s="56"/>
      <c r="BN564" s="56"/>
      <c r="BO564" s="56"/>
      <c r="BP564" s="56"/>
      <c r="BQ564" s="56"/>
      <c r="BR564" s="56"/>
      <c r="BS564" s="56"/>
      <c r="BT564" s="56"/>
      <c r="BU564" s="56"/>
      <c r="BV564" s="56"/>
      <c r="BW564" s="56"/>
    </row>
    <row r="565" spans="3:75" ht="21" customHeight="1">
      <c r="C565" s="265"/>
      <c r="D565" s="419"/>
      <c r="E565" s="430"/>
      <c r="F565" s="303" t="s">
        <v>2437</v>
      </c>
      <c r="G565" s="249"/>
      <c r="H565" s="220" t="s">
        <v>0</v>
      </c>
      <c r="I565" s="220" t="s">
        <v>64</v>
      </c>
      <c r="J565" s="220" t="s">
        <v>0</v>
      </c>
      <c r="K565" s="220" t="s">
        <v>65</v>
      </c>
      <c r="L565" s="220" t="s">
        <v>0</v>
      </c>
      <c r="M565" s="220" t="s">
        <v>208</v>
      </c>
      <c r="N565" s="47" t="s">
        <v>67</v>
      </c>
      <c r="O565" s="47" t="s">
        <v>0</v>
      </c>
      <c r="P565" s="47" t="s">
        <v>378</v>
      </c>
      <c r="Q565" s="47"/>
      <c r="R565" s="47"/>
      <c r="S565" s="47"/>
      <c r="T565" s="47"/>
      <c r="U565" s="103"/>
      <c r="V565" s="21" t="str">
        <f t="shared" si="2"/>
        <v/>
      </c>
      <c r="W565" s="22" t="str">
        <f t="shared" si="3"/>
        <v/>
      </c>
      <c r="X565" s="23"/>
      <c r="Y565" s="297"/>
      <c r="Z565" s="297"/>
      <c r="AD565" s="298"/>
      <c r="AE565" s="298"/>
      <c r="AF565" s="298"/>
      <c r="AG565" s="298"/>
      <c r="AH565" s="298"/>
      <c r="AI565" s="298"/>
      <c r="AJ565" s="298"/>
      <c r="AK565" s="298"/>
      <c r="AL565" s="298"/>
      <c r="AM565" s="298"/>
      <c r="AN565" s="298"/>
      <c r="AO565" s="298"/>
      <c r="AP565" s="298"/>
      <c r="AQ565" s="298"/>
      <c r="AR565" s="298"/>
      <c r="AS565" s="298"/>
      <c r="BI565" s="56"/>
      <c r="BJ565" s="56"/>
      <c r="BK565" s="56"/>
      <c r="BL565" s="56"/>
      <c r="BM565" s="56"/>
      <c r="BN565" s="56"/>
      <c r="BO565" s="56"/>
      <c r="BP565" s="56"/>
      <c r="BQ565" s="56"/>
      <c r="BR565" s="56"/>
      <c r="BS565" s="56"/>
      <c r="BT565" s="56"/>
      <c r="BU565" s="56"/>
      <c r="BV565" s="56"/>
      <c r="BW565" s="56"/>
    </row>
    <row r="566" spans="3:75" ht="21" customHeight="1">
      <c r="C566" s="265"/>
      <c r="D566" s="419"/>
      <c r="E566" s="430"/>
      <c r="F566" s="303" t="s">
        <v>2438</v>
      </c>
      <c r="G566" s="249"/>
      <c r="H566" s="220" t="s">
        <v>0</v>
      </c>
      <c r="I566" s="220" t="s">
        <v>64</v>
      </c>
      <c r="J566" s="220" t="s">
        <v>0</v>
      </c>
      <c r="K566" s="220" t="s">
        <v>65</v>
      </c>
      <c r="L566" s="220" t="s">
        <v>0</v>
      </c>
      <c r="M566" s="220" t="s">
        <v>209</v>
      </c>
      <c r="N566" s="47" t="s">
        <v>67</v>
      </c>
      <c r="O566" s="47" t="s">
        <v>0</v>
      </c>
      <c r="P566" s="47" t="s">
        <v>378</v>
      </c>
      <c r="Q566" s="47"/>
      <c r="R566" s="47"/>
      <c r="S566" s="47"/>
      <c r="T566" s="47"/>
      <c r="U566" s="103"/>
      <c r="V566" s="21" t="str">
        <f t="shared" si="2"/>
        <v/>
      </c>
      <c r="W566" s="22" t="str">
        <f t="shared" si="3"/>
        <v/>
      </c>
      <c r="X566" s="23"/>
      <c r="Y566" s="297"/>
      <c r="Z566" s="297"/>
      <c r="AD566" s="298"/>
      <c r="AE566" s="298"/>
      <c r="AF566" s="298"/>
      <c r="AG566" s="298"/>
      <c r="AH566" s="298"/>
      <c r="AI566" s="298"/>
      <c r="AJ566" s="298"/>
      <c r="AK566" s="298"/>
      <c r="AL566" s="298"/>
      <c r="AM566" s="298"/>
      <c r="AN566" s="298"/>
      <c r="AO566" s="298"/>
      <c r="AP566" s="298"/>
      <c r="AQ566" s="298"/>
      <c r="AR566" s="298"/>
      <c r="AS566" s="298"/>
      <c r="BI566" s="56"/>
      <c r="BJ566" s="56"/>
      <c r="BK566" s="56"/>
      <c r="BL566" s="56"/>
      <c r="BM566" s="56"/>
      <c r="BN566" s="56"/>
      <c r="BO566" s="56"/>
      <c r="BP566" s="56"/>
      <c r="BQ566" s="56"/>
      <c r="BR566" s="56"/>
      <c r="BS566" s="56"/>
      <c r="BT566" s="56"/>
      <c r="BU566" s="56"/>
      <c r="BV566" s="56"/>
      <c r="BW566" s="56"/>
    </row>
    <row r="567" spans="3:75" ht="21" customHeight="1">
      <c r="C567" s="265"/>
      <c r="D567" s="419"/>
      <c r="E567" s="430"/>
      <c r="F567" s="303" t="s">
        <v>2439</v>
      </c>
      <c r="G567" s="249"/>
      <c r="H567" s="220" t="s">
        <v>0</v>
      </c>
      <c r="I567" s="220" t="s">
        <v>64</v>
      </c>
      <c r="J567" s="220" t="s">
        <v>0</v>
      </c>
      <c r="K567" s="220" t="s">
        <v>65</v>
      </c>
      <c r="L567" s="220" t="s">
        <v>0</v>
      </c>
      <c r="M567" s="220" t="s">
        <v>210</v>
      </c>
      <c r="N567" s="47" t="s">
        <v>67</v>
      </c>
      <c r="O567" s="47" t="s">
        <v>0</v>
      </c>
      <c r="P567" s="47" t="s">
        <v>378</v>
      </c>
      <c r="Q567" s="47"/>
      <c r="R567" s="47"/>
      <c r="S567" s="47"/>
      <c r="T567" s="47"/>
      <c r="U567" s="103"/>
      <c r="V567" s="21" t="str">
        <f t="shared" si="2"/>
        <v/>
      </c>
      <c r="W567" s="22" t="str">
        <f t="shared" si="3"/>
        <v/>
      </c>
      <c r="X567" s="23"/>
      <c r="Y567" s="297"/>
      <c r="Z567" s="297"/>
      <c r="AD567" s="298"/>
      <c r="AE567" s="298"/>
      <c r="AF567" s="298"/>
      <c r="AG567" s="298"/>
      <c r="AH567" s="298"/>
      <c r="AI567" s="298"/>
      <c r="AJ567" s="298"/>
      <c r="AK567" s="298"/>
      <c r="AL567" s="298"/>
      <c r="AM567" s="298"/>
      <c r="AN567" s="298"/>
      <c r="AO567" s="298"/>
      <c r="AP567" s="298"/>
      <c r="AQ567" s="298"/>
      <c r="AR567" s="298"/>
      <c r="AS567" s="298"/>
      <c r="BI567" s="56"/>
      <c r="BJ567" s="56"/>
      <c r="BK567" s="56"/>
      <c r="BL567" s="56"/>
      <c r="BM567" s="56"/>
      <c r="BN567" s="56"/>
      <c r="BO567" s="56"/>
      <c r="BP567" s="56"/>
      <c r="BQ567" s="56"/>
      <c r="BR567" s="56"/>
      <c r="BS567" s="56"/>
      <c r="BT567" s="56"/>
      <c r="BU567" s="56"/>
      <c r="BV567" s="56"/>
      <c r="BW567" s="56"/>
    </row>
    <row r="568" spans="3:75" ht="21" customHeight="1">
      <c r="C568" s="265"/>
      <c r="D568" s="419"/>
      <c r="E568" s="430"/>
      <c r="F568" s="303" t="s">
        <v>2440</v>
      </c>
      <c r="G568" s="249"/>
      <c r="H568" s="220" t="s">
        <v>0</v>
      </c>
      <c r="I568" s="220" t="s">
        <v>64</v>
      </c>
      <c r="J568" s="220" t="s">
        <v>0</v>
      </c>
      <c r="K568" s="220" t="s">
        <v>65</v>
      </c>
      <c r="L568" s="220" t="s">
        <v>0</v>
      </c>
      <c r="M568" s="220" t="s">
        <v>211</v>
      </c>
      <c r="N568" s="47" t="s">
        <v>67</v>
      </c>
      <c r="O568" s="47" t="s">
        <v>0</v>
      </c>
      <c r="P568" s="47" t="s">
        <v>378</v>
      </c>
      <c r="Q568" s="47"/>
      <c r="R568" s="47"/>
      <c r="S568" s="47"/>
      <c r="T568" s="47"/>
      <c r="U568" s="103"/>
      <c r="V568" s="21" t="str">
        <f t="shared" si="2"/>
        <v/>
      </c>
      <c r="W568" s="22" t="str">
        <f t="shared" si="3"/>
        <v/>
      </c>
      <c r="X568" s="23"/>
      <c r="Y568" s="297"/>
      <c r="Z568" s="297"/>
      <c r="AD568" s="298"/>
      <c r="AE568" s="298"/>
      <c r="AF568" s="298"/>
      <c r="AG568" s="298"/>
      <c r="AH568" s="298"/>
      <c r="AI568" s="298"/>
      <c r="AJ568" s="298"/>
      <c r="AK568" s="298"/>
      <c r="AL568" s="298"/>
      <c r="AM568" s="298"/>
      <c r="AN568" s="298"/>
      <c r="AO568" s="298"/>
      <c r="AP568" s="298"/>
      <c r="AQ568" s="298"/>
      <c r="AR568" s="298"/>
      <c r="AS568" s="298"/>
      <c r="BI568" s="56"/>
      <c r="BJ568" s="56"/>
      <c r="BK568" s="56"/>
      <c r="BL568" s="56"/>
      <c r="BM568" s="56"/>
      <c r="BN568" s="56"/>
      <c r="BO568" s="56"/>
      <c r="BP568" s="56"/>
      <c r="BQ568" s="56"/>
      <c r="BR568" s="56"/>
      <c r="BS568" s="56"/>
      <c r="BT568" s="56"/>
      <c r="BU568" s="56"/>
      <c r="BV568" s="56"/>
      <c r="BW568" s="56"/>
    </row>
    <row r="569" spans="3:75" ht="21" customHeight="1">
      <c r="C569" s="265"/>
      <c r="D569" s="419"/>
      <c r="E569" s="430"/>
      <c r="F569" s="303" t="s">
        <v>2309</v>
      </c>
      <c r="G569" s="249"/>
      <c r="H569" s="220" t="s">
        <v>0</v>
      </c>
      <c r="I569" s="220" t="s">
        <v>64</v>
      </c>
      <c r="J569" s="220" t="s">
        <v>0</v>
      </c>
      <c r="K569" s="220" t="s">
        <v>65</v>
      </c>
      <c r="L569" s="220" t="s">
        <v>0</v>
      </c>
      <c r="M569" s="220" t="s">
        <v>212</v>
      </c>
      <c r="N569" s="47" t="s">
        <v>67</v>
      </c>
      <c r="O569" s="47" t="s">
        <v>0</v>
      </c>
      <c r="P569" s="47" t="s">
        <v>378</v>
      </c>
      <c r="Q569" s="47"/>
      <c r="R569" s="47"/>
      <c r="S569" s="47"/>
      <c r="T569" s="47"/>
      <c r="U569" s="103"/>
      <c r="V569" s="21" t="str">
        <f t="shared" si="2"/>
        <v/>
      </c>
      <c r="W569" s="22" t="str">
        <f t="shared" si="3"/>
        <v/>
      </c>
      <c r="X569" s="23"/>
      <c r="Y569" s="297"/>
      <c r="Z569" s="297"/>
      <c r="AD569" s="298"/>
      <c r="AE569" s="298"/>
      <c r="AF569" s="298"/>
      <c r="AG569" s="298"/>
      <c r="AH569" s="298"/>
      <c r="AI569" s="298"/>
      <c r="AJ569" s="298"/>
      <c r="AK569" s="298"/>
      <c r="AL569" s="298"/>
      <c r="AM569" s="298"/>
      <c r="AN569" s="298"/>
      <c r="AO569" s="298"/>
      <c r="AP569" s="298"/>
      <c r="AQ569" s="298"/>
      <c r="AR569" s="298"/>
      <c r="AS569" s="298"/>
      <c r="BI569" s="56"/>
      <c r="BJ569" s="56"/>
      <c r="BK569" s="56"/>
      <c r="BL569" s="56"/>
      <c r="BM569" s="56"/>
      <c r="BN569" s="56"/>
      <c r="BO569" s="56"/>
      <c r="BP569" s="56"/>
      <c r="BQ569" s="56"/>
      <c r="BR569" s="56"/>
      <c r="BS569" s="56"/>
      <c r="BT569" s="56"/>
      <c r="BU569" s="56"/>
      <c r="BV569" s="56"/>
      <c r="BW569" s="56"/>
    </row>
    <row r="570" spans="3:75" ht="21" customHeight="1">
      <c r="C570" s="265"/>
      <c r="D570" s="419"/>
      <c r="E570" s="431"/>
      <c r="F570" s="293" t="s">
        <v>2310</v>
      </c>
      <c r="G570" s="249"/>
      <c r="H570" s="220" t="s">
        <v>0</v>
      </c>
      <c r="I570" s="220" t="s">
        <v>64</v>
      </c>
      <c r="J570" s="220" t="s">
        <v>0</v>
      </c>
      <c r="K570" s="220" t="s">
        <v>65</v>
      </c>
      <c r="L570" s="220" t="s">
        <v>0</v>
      </c>
      <c r="M570" s="220" t="s">
        <v>213</v>
      </c>
      <c r="N570" s="47" t="s">
        <v>67</v>
      </c>
      <c r="O570" s="47" t="s">
        <v>0</v>
      </c>
      <c r="P570" s="47" t="s">
        <v>378</v>
      </c>
      <c r="Q570" s="47"/>
      <c r="R570" s="47"/>
      <c r="S570" s="47"/>
      <c r="T570" s="47"/>
      <c r="U570" s="103"/>
      <c r="V570" s="21" t="str">
        <f t="shared" si="2"/>
        <v/>
      </c>
      <c r="W570" s="22" t="str">
        <f t="shared" si="3"/>
        <v/>
      </c>
      <c r="X570" s="23"/>
      <c r="Y570" s="297"/>
      <c r="Z570" s="299"/>
      <c r="AD570" s="263"/>
      <c r="AE570" s="263"/>
      <c r="AF570" s="263"/>
      <c r="AG570" s="263"/>
      <c r="AH570" s="263"/>
      <c r="AI570" s="263"/>
      <c r="AJ570" s="263"/>
      <c r="AK570" s="263"/>
      <c r="AL570" s="263"/>
      <c r="AM570" s="263"/>
      <c r="AN570" s="263"/>
      <c r="AO570" s="263"/>
      <c r="AP570" s="263"/>
      <c r="AQ570" s="263"/>
      <c r="AR570" s="263"/>
      <c r="AS570" s="263"/>
      <c r="BI570" s="56"/>
      <c r="BJ570" s="56"/>
      <c r="BK570" s="56"/>
      <c r="BL570" s="56"/>
      <c r="BM570" s="56"/>
      <c r="BN570" s="56"/>
      <c r="BO570" s="56"/>
      <c r="BP570" s="56"/>
      <c r="BQ570" s="56"/>
      <c r="BR570" s="56"/>
      <c r="BS570" s="56"/>
      <c r="BT570" s="56"/>
      <c r="BU570" s="56"/>
      <c r="BV570" s="56"/>
      <c r="BW570" s="56"/>
    </row>
    <row r="571" spans="3:75" ht="21" customHeight="1">
      <c r="C571" s="265"/>
      <c r="D571" s="419" t="s">
        <v>2556</v>
      </c>
      <c r="E571" s="429" t="s">
        <v>2311</v>
      </c>
      <c r="F571" s="303" t="s">
        <v>2441</v>
      </c>
      <c r="G571" s="249"/>
      <c r="H571" s="220" t="s">
        <v>0</v>
      </c>
      <c r="I571" s="220" t="s">
        <v>64</v>
      </c>
      <c r="J571" s="220" t="s">
        <v>0</v>
      </c>
      <c r="K571" s="220" t="s">
        <v>65</v>
      </c>
      <c r="L571" s="220" t="s">
        <v>0</v>
      </c>
      <c r="M571" s="220" t="s">
        <v>214</v>
      </c>
      <c r="N571" s="47" t="s">
        <v>67</v>
      </c>
      <c r="O571" s="47" t="s">
        <v>0</v>
      </c>
      <c r="P571" s="47" t="s">
        <v>378</v>
      </c>
      <c r="Q571" s="47"/>
      <c r="R571" s="47"/>
      <c r="S571" s="47"/>
      <c r="T571" s="47"/>
      <c r="U571" s="103"/>
      <c r="V571" s="21" t="str">
        <f t="shared" si="2"/>
        <v/>
      </c>
      <c r="W571" s="22" t="str">
        <f t="shared" si="3"/>
        <v/>
      </c>
      <c r="X571" s="23"/>
      <c r="Y571" s="297"/>
      <c r="Z571" s="297"/>
      <c r="AD571" s="298"/>
      <c r="AE571" s="298"/>
      <c r="AF571" s="298"/>
      <c r="AG571" s="298"/>
      <c r="AH571" s="298"/>
      <c r="AI571" s="298"/>
      <c r="AJ571" s="298"/>
      <c r="AK571" s="298"/>
      <c r="AL571" s="298"/>
      <c r="AM571" s="298"/>
      <c r="AN571" s="298"/>
      <c r="AO571" s="298"/>
      <c r="AP571" s="298"/>
      <c r="AQ571" s="298"/>
      <c r="AR571" s="298"/>
      <c r="AS571" s="298"/>
      <c r="BI571" s="56"/>
      <c r="BJ571" s="56"/>
      <c r="BK571" s="56"/>
      <c r="BL571" s="56"/>
      <c r="BM571" s="56"/>
      <c r="BN571" s="56"/>
      <c r="BO571" s="56"/>
      <c r="BP571" s="56"/>
      <c r="BQ571" s="56"/>
      <c r="BR571" s="56"/>
      <c r="BS571" s="56"/>
      <c r="BT571" s="56"/>
      <c r="BU571" s="56"/>
      <c r="BV571" s="56"/>
      <c r="BW571" s="56"/>
    </row>
    <row r="572" spans="3:75" ht="21" customHeight="1">
      <c r="C572" s="265"/>
      <c r="D572" s="419"/>
      <c r="E572" s="430"/>
      <c r="F572" s="303" t="s">
        <v>2442</v>
      </c>
      <c r="G572" s="249"/>
      <c r="H572" s="220" t="s">
        <v>0</v>
      </c>
      <c r="I572" s="220" t="s">
        <v>64</v>
      </c>
      <c r="J572" s="220" t="s">
        <v>0</v>
      </c>
      <c r="K572" s="220" t="s">
        <v>65</v>
      </c>
      <c r="L572" s="220" t="s">
        <v>0</v>
      </c>
      <c r="M572" s="220" t="s">
        <v>215</v>
      </c>
      <c r="N572" s="47" t="s">
        <v>67</v>
      </c>
      <c r="O572" s="47" t="s">
        <v>0</v>
      </c>
      <c r="P572" s="47" t="s">
        <v>378</v>
      </c>
      <c r="Q572" s="47"/>
      <c r="R572" s="47"/>
      <c r="S572" s="47"/>
      <c r="T572" s="47"/>
      <c r="U572" s="103"/>
      <c r="V572" s="21" t="str">
        <f t="shared" si="2"/>
        <v/>
      </c>
      <c r="W572" s="22" t="str">
        <f t="shared" si="3"/>
        <v/>
      </c>
      <c r="X572" s="23"/>
      <c r="Y572" s="297"/>
      <c r="Z572" s="297"/>
      <c r="AD572" s="298"/>
      <c r="AE572" s="298"/>
      <c r="AF572" s="298"/>
      <c r="AG572" s="298"/>
      <c r="AH572" s="298"/>
      <c r="AI572" s="298"/>
      <c r="AJ572" s="298"/>
      <c r="AK572" s="298"/>
      <c r="AL572" s="298"/>
      <c r="AM572" s="298"/>
      <c r="AN572" s="298"/>
      <c r="AO572" s="298"/>
      <c r="AP572" s="298"/>
      <c r="AQ572" s="298"/>
      <c r="AR572" s="298"/>
      <c r="AS572" s="298"/>
      <c r="BI572" s="56"/>
      <c r="BJ572" s="56"/>
      <c r="BK572" s="56"/>
      <c r="BL572" s="56"/>
      <c r="BM572" s="56"/>
      <c r="BN572" s="56"/>
      <c r="BO572" s="56"/>
      <c r="BP572" s="56"/>
      <c r="BQ572" s="56"/>
      <c r="BR572" s="56"/>
      <c r="BS572" s="56"/>
      <c r="BT572" s="56"/>
      <c r="BU572" s="56"/>
      <c r="BV572" s="56"/>
      <c r="BW572" s="56"/>
    </row>
    <row r="573" spans="3:75" ht="21" customHeight="1">
      <c r="C573" s="265"/>
      <c r="D573" s="419"/>
      <c r="E573" s="430"/>
      <c r="F573" s="303" t="s">
        <v>2443</v>
      </c>
      <c r="G573" s="249"/>
      <c r="H573" s="220" t="s">
        <v>0</v>
      </c>
      <c r="I573" s="220" t="s">
        <v>64</v>
      </c>
      <c r="J573" s="220" t="s">
        <v>0</v>
      </c>
      <c r="K573" s="220" t="s">
        <v>65</v>
      </c>
      <c r="L573" s="220" t="s">
        <v>0</v>
      </c>
      <c r="M573" s="220" t="s">
        <v>216</v>
      </c>
      <c r="N573" s="47" t="s">
        <v>67</v>
      </c>
      <c r="O573" s="47" t="s">
        <v>0</v>
      </c>
      <c r="P573" s="47" t="s">
        <v>378</v>
      </c>
      <c r="Q573" s="47"/>
      <c r="R573" s="47"/>
      <c r="S573" s="47"/>
      <c r="T573" s="47"/>
      <c r="U573" s="103"/>
      <c r="V573" s="21" t="str">
        <f t="shared" si="2"/>
        <v/>
      </c>
      <c r="W573" s="22" t="str">
        <f t="shared" si="3"/>
        <v/>
      </c>
      <c r="X573" s="23"/>
      <c r="Y573" s="297"/>
      <c r="Z573" s="297"/>
      <c r="AD573" s="298"/>
      <c r="AE573" s="298"/>
      <c r="AF573" s="298"/>
      <c r="AG573" s="298"/>
      <c r="AH573" s="298"/>
      <c r="AI573" s="298"/>
      <c r="AJ573" s="298"/>
      <c r="AK573" s="298"/>
      <c r="AL573" s="298"/>
      <c r="AM573" s="298"/>
      <c r="AN573" s="298"/>
      <c r="AO573" s="298"/>
      <c r="AP573" s="298"/>
      <c r="AQ573" s="298"/>
      <c r="AR573" s="298"/>
      <c r="AS573" s="298"/>
      <c r="BI573" s="56"/>
      <c r="BJ573" s="56"/>
      <c r="BK573" s="56"/>
      <c r="BL573" s="56"/>
      <c r="BM573" s="56"/>
      <c r="BN573" s="56"/>
      <c r="BO573" s="56"/>
      <c r="BP573" s="56"/>
      <c r="BQ573" s="56"/>
      <c r="BR573" s="56"/>
      <c r="BS573" s="56"/>
      <c r="BT573" s="56"/>
      <c r="BU573" s="56"/>
      <c r="BV573" s="56"/>
      <c r="BW573" s="56"/>
    </row>
    <row r="574" spans="3:75" ht="21" customHeight="1">
      <c r="C574" s="265"/>
      <c r="D574" s="419"/>
      <c r="E574" s="430"/>
      <c r="F574" s="303" t="s">
        <v>2444</v>
      </c>
      <c r="G574" s="249"/>
      <c r="H574" s="220" t="s">
        <v>0</v>
      </c>
      <c r="I574" s="220" t="s">
        <v>64</v>
      </c>
      <c r="J574" s="220" t="s">
        <v>0</v>
      </c>
      <c r="K574" s="220" t="s">
        <v>65</v>
      </c>
      <c r="L574" s="220" t="s">
        <v>0</v>
      </c>
      <c r="M574" s="220" t="s">
        <v>217</v>
      </c>
      <c r="N574" s="47" t="s">
        <v>67</v>
      </c>
      <c r="O574" s="47" t="s">
        <v>0</v>
      </c>
      <c r="P574" s="47" t="s">
        <v>378</v>
      </c>
      <c r="Q574" s="47"/>
      <c r="R574" s="47"/>
      <c r="S574" s="47"/>
      <c r="T574" s="47"/>
      <c r="U574" s="103"/>
      <c r="V574" s="21" t="str">
        <f t="shared" si="2"/>
        <v/>
      </c>
      <c r="W574" s="22" t="str">
        <f t="shared" si="3"/>
        <v/>
      </c>
      <c r="X574" s="23"/>
      <c r="Y574" s="297"/>
      <c r="Z574" s="297"/>
      <c r="AD574" s="298"/>
      <c r="AE574" s="298"/>
      <c r="AF574" s="298"/>
      <c r="AG574" s="298"/>
      <c r="AH574" s="298"/>
      <c r="AI574" s="298"/>
      <c r="AJ574" s="298"/>
      <c r="AK574" s="298"/>
      <c r="AL574" s="298"/>
      <c r="AM574" s="298"/>
      <c r="AN574" s="298"/>
      <c r="AO574" s="298"/>
      <c r="AP574" s="298"/>
      <c r="AQ574" s="298"/>
      <c r="AR574" s="298"/>
      <c r="AS574" s="298"/>
      <c r="BI574" s="56"/>
      <c r="BJ574" s="56"/>
      <c r="BK574" s="56"/>
      <c r="BL574" s="56"/>
      <c r="BM574" s="56"/>
      <c r="BN574" s="56"/>
      <c r="BO574" s="56"/>
      <c r="BP574" s="56"/>
      <c r="BQ574" s="56"/>
      <c r="BR574" s="56"/>
      <c r="BS574" s="56"/>
      <c r="BT574" s="56"/>
      <c r="BU574" s="56"/>
      <c r="BV574" s="56"/>
      <c r="BW574" s="56"/>
    </row>
    <row r="575" spans="3:75" ht="21" customHeight="1">
      <c r="C575" s="265"/>
      <c r="D575" s="419"/>
      <c r="E575" s="430"/>
      <c r="F575" s="303" t="s">
        <v>2445</v>
      </c>
      <c r="G575" s="249"/>
      <c r="H575" s="220" t="s">
        <v>0</v>
      </c>
      <c r="I575" s="220" t="s">
        <v>64</v>
      </c>
      <c r="J575" s="220" t="s">
        <v>0</v>
      </c>
      <c r="K575" s="220" t="s">
        <v>65</v>
      </c>
      <c r="L575" s="220" t="s">
        <v>0</v>
      </c>
      <c r="M575" s="220" t="s">
        <v>218</v>
      </c>
      <c r="N575" s="47" t="s">
        <v>67</v>
      </c>
      <c r="O575" s="47" t="s">
        <v>0</v>
      </c>
      <c r="P575" s="47" t="s">
        <v>378</v>
      </c>
      <c r="Q575" s="47"/>
      <c r="R575" s="47"/>
      <c r="S575" s="47"/>
      <c r="T575" s="47"/>
      <c r="U575" s="103"/>
      <c r="V575" s="21" t="str">
        <f t="shared" si="2"/>
        <v/>
      </c>
      <c r="W575" s="22" t="str">
        <f t="shared" si="3"/>
        <v/>
      </c>
      <c r="X575" s="23"/>
      <c r="Y575" s="297"/>
      <c r="Z575" s="297"/>
      <c r="AD575" s="298"/>
      <c r="AE575" s="298"/>
      <c r="AF575" s="298"/>
      <c r="AG575" s="298"/>
      <c r="AH575" s="298"/>
      <c r="AI575" s="298"/>
      <c r="AJ575" s="298"/>
      <c r="AK575" s="298"/>
      <c r="AL575" s="298"/>
      <c r="AM575" s="298"/>
      <c r="AN575" s="298"/>
      <c r="AO575" s="298"/>
      <c r="AP575" s="298"/>
      <c r="AQ575" s="298"/>
      <c r="AR575" s="298"/>
      <c r="AS575" s="298"/>
      <c r="BI575" s="56"/>
      <c r="BJ575" s="56"/>
      <c r="BK575" s="56"/>
      <c r="BL575" s="56"/>
      <c r="BM575" s="56"/>
      <c r="BN575" s="56"/>
      <c r="BO575" s="56"/>
      <c r="BP575" s="56"/>
      <c r="BQ575" s="56"/>
      <c r="BR575" s="56"/>
      <c r="BS575" s="56"/>
      <c r="BT575" s="56"/>
      <c r="BU575" s="56"/>
      <c r="BV575" s="56"/>
      <c r="BW575" s="56"/>
    </row>
    <row r="576" spans="3:75" ht="21" customHeight="1">
      <c r="C576" s="265"/>
      <c r="D576" s="419"/>
      <c r="E576" s="430"/>
      <c r="F576" s="303" t="s">
        <v>2446</v>
      </c>
      <c r="G576" s="249"/>
      <c r="H576" s="220" t="s">
        <v>0</v>
      </c>
      <c r="I576" s="220" t="s">
        <v>64</v>
      </c>
      <c r="J576" s="220" t="s">
        <v>0</v>
      </c>
      <c r="K576" s="220" t="s">
        <v>65</v>
      </c>
      <c r="L576" s="220" t="s">
        <v>0</v>
      </c>
      <c r="M576" s="220" t="s">
        <v>219</v>
      </c>
      <c r="N576" s="47" t="s">
        <v>67</v>
      </c>
      <c r="O576" s="47" t="s">
        <v>0</v>
      </c>
      <c r="P576" s="47" t="s">
        <v>378</v>
      </c>
      <c r="Q576" s="47"/>
      <c r="R576" s="47"/>
      <c r="S576" s="47"/>
      <c r="T576" s="47"/>
      <c r="U576" s="103"/>
      <c r="V576" s="21" t="str">
        <f t="shared" si="2"/>
        <v/>
      </c>
      <c r="W576" s="22" t="str">
        <f t="shared" si="3"/>
        <v/>
      </c>
      <c r="X576" s="23"/>
      <c r="Y576" s="297"/>
      <c r="Z576" s="297"/>
      <c r="AD576" s="298"/>
      <c r="AE576" s="298"/>
      <c r="AF576" s="298"/>
      <c r="AG576" s="298"/>
      <c r="AH576" s="298"/>
      <c r="AI576" s="298"/>
      <c r="AJ576" s="298"/>
      <c r="AK576" s="298"/>
      <c r="AL576" s="298"/>
      <c r="AM576" s="298"/>
      <c r="AN576" s="298"/>
      <c r="AO576" s="298"/>
      <c r="AP576" s="298"/>
      <c r="AQ576" s="298"/>
      <c r="AR576" s="298"/>
      <c r="AS576" s="298"/>
      <c r="BI576" s="56"/>
      <c r="BJ576" s="56"/>
      <c r="BK576" s="56"/>
      <c r="BL576" s="56"/>
      <c r="BM576" s="56"/>
      <c r="BN576" s="56"/>
      <c r="BO576" s="56"/>
      <c r="BP576" s="56"/>
      <c r="BQ576" s="56"/>
      <c r="BR576" s="56"/>
      <c r="BS576" s="56"/>
      <c r="BT576" s="56"/>
      <c r="BU576" s="56"/>
      <c r="BV576" s="56"/>
      <c r="BW576" s="56"/>
    </row>
    <row r="577" spans="3:75" ht="21" customHeight="1">
      <c r="C577" s="265"/>
      <c r="D577" s="419"/>
      <c r="E577" s="430"/>
      <c r="F577" s="303" t="s">
        <v>2447</v>
      </c>
      <c r="G577" s="249"/>
      <c r="H577" s="220" t="s">
        <v>0</v>
      </c>
      <c r="I577" s="220" t="s">
        <v>64</v>
      </c>
      <c r="J577" s="220" t="s">
        <v>0</v>
      </c>
      <c r="K577" s="220" t="s">
        <v>65</v>
      </c>
      <c r="L577" s="220" t="s">
        <v>0</v>
      </c>
      <c r="M577" s="220" t="s">
        <v>220</v>
      </c>
      <c r="N577" s="47" t="s">
        <v>67</v>
      </c>
      <c r="O577" s="47" t="s">
        <v>0</v>
      </c>
      <c r="P577" s="47" t="s">
        <v>378</v>
      </c>
      <c r="Q577" s="47"/>
      <c r="R577" s="47"/>
      <c r="S577" s="47"/>
      <c r="T577" s="47"/>
      <c r="U577" s="103"/>
      <c r="V577" s="21" t="str">
        <f t="shared" si="2"/>
        <v/>
      </c>
      <c r="W577" s="22" t="str">
        <f t="shared" si="3"/>
        <v/>
      </c>
      <c r="X577" s="23"/>
      <c r="Y577" s="297"/>
      <c r="Z577" s="300"/>
      <c r="BI577" s="56"/>
      <c r="BJ577" s="56"/>
      <c r="BK577" s="56"/>
      <c r="BL577" s="56"/>
      <c r="BM577" s="56"/>
      <c r="BN577" s="56"/>
      <c r="BO577" s="56"/>
      <c r="BP577" s="56"/>
      <c r="BQ577" s="56"/>
      <c r="BR577" s="56"/>
      <c r="BS577" s="56"/>
      <c r="BT577" s="56"/>
      <c r="BU577" s="56"/>
      <c r="BV577" s="56"/>
      <c r="BW577" s="56"/>
    </row>
    <row r="578" spans="3:75" ht="21" customHeight="1">
      <c r="C578" s="265"/>
      <c r="D578" s="419"/>
      <c r="E578" s="430"/>
      <c r="F578" s="303" t="s">
        <v>2448</v>
      </c>
      <c r="G578" s="249"/>
      <c r="H578" s="220" t="s">
        <v>0</v>
      </c>
      <c r="I578" s="220" t="s">
        <v>64</v>
      </c>
      <c r="J578" s="220" t="s">
        <v>0</v>
      </c>
      <c r="K578" s="220" t="s">
        <v>65</v>
      </c>
      <c r="L578" s="220" t="s">
        <v>0</v>
      </c>
      <c r="M578" s="220" t="s">
        <v>221</v>
      </c>
      <c r="N578" s="47" t="s">
        <v>67</v>
      </c>
      <c r="O578" s="47" t="s">
        <v>0</v>
      </c>
      <c r="P578" s="47" t="s">
        <v>378</v>
      </c>
      <c r="Q578" s="47"/>
      <c r="R578" s="47"/>
      <c r="S578" s="47"/>
      <c r="T578" s="47"/>
      <c r="U578" s="103"/>
      <c r="V578" s="21" t="str">
        <f t="shared" si="2"/>
        <v/>
      </c>
      <c r="W578" s="22" t="str">
        <f t="shared" si="3"/>
        <v/>
      </c>
      <c r="X578" s="23"/>
      <c r="Y578" s="297"/>
      <c r="Z578" s="300"/>
      <c r="BI578" s="56"/>
      <c r="BJ578" s="56"/>
      <c r="BK578" s="56"/>
      <c r="BL578" s="56"/>
      <c r="BM578" s="56"/>
      <c r="BN578" s="56"/>
      <c r="BO578" s="56"/>
      <c r="BP578" s="56"/>
      <c r="BQ578" s="56"/>
      <c r="BR578" s="56"/>
      <c r="BS578" s="56"/>
      <c r="BT578" s="56"/>
      <c r="BU578" s="56"/>
      <c r="BV578" s="56"/>
      <c r="BW578" s="56"/>
    </row>
    <row r="579" spans="3:75" ht="21" customHeight="1">
      <c r="C579" s="265"/>
      <c r="D579" s="419"/>
      <c r="E579" s="430"/>
      <c r="F579" s="303" t="s">
        <v>2449</v>
      </c>
      <c r="G579" s="249"/>
      <c r="H579" s="220" t="s">
        <v>0</v>
      </c>
      <c r="I579" s="220" t="s">
        <v>64</v>
      </c>
      <c r="J579" s="220" t="s">
        <v>0</v>
      </c>
      <c r="K579" s="220" t="s">
        <v>65</v>
      </c>
      <c r="L579" s="220" t="s">
        <v>0</v>
      </c>
      <c r="M579" s="220" t="s">
        <v>222</v>
      </c>
      <c r="N579" s="47" t="s">
        <v>67</v>
      </c>
      <c r="O579" s="47" t="s">
        <v>0</v>
      </c>
      <c r="P579" s="47" t="s">
        <v>378</v>
      </c>
      <c r="Q579" s="47"/>
      <c r="R579" s="47"/>
      <c r="S579" s="47"/>
      <c r="T579" s="47"/>
      <c r="U579" s="103"/>
      <c r="V579" s="21" t="str">
        <f t="shared" si="2"/>
        <v/>
      </c>
      <c r="W579" s="22" t="str">
        <f t="shared" si="3"/>
        <v/>
      </c>
      <c r="X579" s="23"/>
      <c r="Y579" s="297"/>
      <c r="Z579" s="300"/>
      <c r="BI579" s="56"/>
      <c r="BJ579" s="56"/>
      <c r="BK579" s="56"/>
      <c r="BL579" s="56"/>
      <c r="BM579" s="56"/>
      <c r="BN579" s="56"/>
      <c r="BO579" s="56"/>
      <c r="BP579" s="56"/>
      <c r="BQ579" s="56"/>
      <c r="BR579" s="56"/>
      <c r="BS579" s="56"/>
      <c r="BT579" s="56"/>
      <c r="BU579" s="56"/>
      <c r="BV579" s="56"/>
      <c r="BW579" s="56"/>
    </row>
    <row r="580" spans="3:75" ht="21" customHeight="1">
      <c r="C580" s="265"/>
      <c r="D580" s="419"/>
      <c r="E580" s="430"/>
      <c r="F580" s="303" t="s">
        <v>2450</v>
      </c>
      <c r="G580" s="249"/>
      <c r="H580" s="220" t="s">
        <v>0</v>
      </c>
      <c r="I580" s="220" t="s">
        <v>64</v>
      </c>
      <c r="J580" s="220" t="s">
        <v>0</v>
      </c>
      <c r="K580" s="220" t="s">
        <v>65</v>
      </c>
      <c r="L580" s="220" t="s">
        <v>0</v>
      </c>
      <c r="M580" s="220" t="s">
        <v>223</v>
      </c>
      <c r="N580" s="47" t="s">
        <v>67</v>
      </c>
      <c r="O580" s="47" t="s">
        <v>0</v>
      </c>
      <c r="P580" s="47" t="s">
        <v>378</v>
      </c>
      <c r="Q580" s="47"/>
      <c r="R580" s="47"/>
      <c r="S580" s="47"/>
      <c r="T580" s="47"/>
      <c r="U580" s="103"/>
      <c r="V580" s="21" t="str">
        <f t="shared" si="2"/>
        <v/>
      </c>
      <c r="W580" s="22" t="str">
        <f t="shared" si="3"/>
        <v/>
      </c>
      <c r="X580" s="23"/>
      <c r="Y580" s="297"/>
      <c r="Z580" s="300"/>
      <c r="BI580" s="56"/>
      <c r="BJ580" s="56"/>
      <c r="BK580" s="56"/>
      <c r="BL580" s="56"/>
      <c r="BM580" s="56"/>
      <c r="BN580" s="56"/>
      <c r="BO580" s="56"/>
      <c r="BP580" s="56"/>
      <c r="BQ580" s="56"/>
      <c r="BR580" s="56"/>
      <c r="BS580" s="56"/>
      <c r="BT580" s="56"/>
      <c r="BU580" s="56"/>
      <c r="BV580" s="56"/>
      <c r="BW580" s="56"/>
    </row>
    <row r="581" spans="3:75" ht="21" customHeight="1">
      <c r="C581" s="265"/>
      <c r="D581" s="419"/>
      <c r="E581" s="430"/>
      <c r="F581" s="303" t="s">
        <v>2451</v>
      </c>
      <c r="G581" s="249"/>
      <c r="H581" s="220" t="s">
        <v>0</v>
      </c>
      <c r="I581" s="220" t="s">
        <v>64</v>
      </c>
      <c r="J581" s="220" t="s">
        <v>0</v>
      </c>
      <c r="K581" s="220" t="s">
        <v>65</v>
      </c>
      <c r="L581" s="220" t="s">
        <v>0</v>
      </c>
      <c r="M581" s="220" t="s">
        <v>224</v>
      </c>
      <c r="N581" s="47" t="s">
        <v>67</v>
      </c>
      <c r="O581" s="47" t="s">
        <v>0</v>
      </c>
      <c r="P581" s="47" t="s">
        <v>378</v>
      </c>
      <c r="Q581" s="47"/>
      <c r="R581" s="47"/>
      <c r="S581" s="47"/>
      <c r="T581" s="47"/>
      <c r="U581" s="103"/>
      <c r="V581" s="21" t="str">
        <f t="shared" si="2"/>
        <v/>
      </c>
      <c r="W581" s="22" t="str">
        <f t="shared" si="3"/>
        <v/>
      </c>
      <c r="X581" s="23"/>
      <c r="Y581" s="297"/>
      <c r="Z581" s="300"/>
      <c r="BI581" s="56"/>
      <c r="BJ581" s="56"/>
      <c r="BK581" s="56"/>
      <c r="BL581" s="56"/>
      <c r="BM581" s="56"/>
      <c r="BN581" s="56"/>
      <c r="BO581" s="56"/>
      <c r="BP581" s="56"/>
      <c r="BQ581" s="56"/>
      <c r="BR581" s="56"/>
      <c r="BS581" s="56"/>
      <c r="BT581" s="56"/>
      <c r="BU581" s="56"/>
      <c r="BV581" s="56"/>
      <c r="BW581" s="56"/>
    </row>
    <row r="582" spans="3:75" ht="21" customHeight="1">
      <c r="C582" s="265"/>
      <c r="D582" s="419"/>
      <c r="E582" s="430"/>
      <c r="F582" s="303" t="s">
        <v>2452</v>
      </c>
      <c r="G582" s="249"/>
      <c r="H582" s="220" t="s">
        <v>0</v>
      </c>
      <c r="I582" s="220" t="s">
        <v>64</v>
      </c>
      <c r="J582" s="220" t="s">
        <v>0</v>
      </c>
      <c r="K582" s="220" t="s">
        <v>65</v>
      </c>
      <c r="L582" s="220" t="s">
        <v>0</v>
      </c>
      <c r="M582" s="220" t="s">
        <v>225</v>
      </c>
      <c r="N582" s="47" t="s">
        <v>67</v>
      </c>
      <c r="O582" s="47" t="s">
        <v>0</v>
      </c>
      <c r="P582" s="47" t="s">
        <v>378</v>
      </c>
      <c r="Q582" s="47"/>
      <c r="R582" s="47"/>
      <c r="S582" s="47"/>
      <c r="T582" s="47"/>
      <c r="U582" s="103"/>
      <c r="V582" s="21" t="str">
        <f t="shared" si="2"/>
        <v/>
      </c>
      <c r="W582" s="22" t="str">
        <f t="shared" si="3"/>
        <v/>
      </c>
      <c r="X582" s="23"/>
      <c r="Y582" s="297"/>
      <c r="Z582" s="300"/>
      <c r="BI582" s="56"/>
      <c r="BJ582" s="56"/>
      <c r="BK582" s="56"/>
      <c r="BL582" s="56"/>
      <c r="BM582" s="56"/>
      <c r="BN582" s="56"/>
      <c r="BO582" s="56"/>
      <c r="BP582" s="56"/>
      <c r="BQ582" s="56"/>
      <c r="BR582" s="56"/>
      <c r="BS582" s="56"/>
      <c r="BT582" s="56"/>
      <c r="BU582" s="56"/>
      <c r="BV582" s="56"/>
      <c r="BW582" s="56"/>
    </row>
    <row r="583" spans="3:75" ht="21" customHeight="1">
      <c r="C583" s="265"/>
      <c r="D583" s="419"/>
      <c r="E583" s="430"/>
      <c r="F583" s="303" t="s">
        <v>2453</v>
      </c>
      <c r="G583" s="249"/>
      <c r="H583" s="220" t="s">
        <v>0</v>
      </c>
      <c r="I583" s="220" t="s">
        <v>64</v>
      </c>
      <c r="J583" s="220" t="s">
        <v>0</v>
      </c>
      <c r="K583" s="220" t="s">
        <v>65</v>
      </c>
      <c r="L583" s="220" t="s">
        <v>0</v>
      </c>
      <c r="M583" s="220" t="s">
        <v>235</v>
      </c>
      <c r="N583" s="47" t="s">
        <v>67</v>
      </c>
      <c r="O583" s="47" t="s">
        <v>0</v>
      </c>
      <c r="P583" s="47" t="s">
        <v>378</v>
      </c>
      <c r="Q583" s="47"/>
      <c r="R583" s="47"/>
      <c r="S583" s="47"/>
      <c r="T583" s="47"/>
      <c r="U583" s="103"/>
      <c r="V583" s="21" t="str">
        <f t="shared" si="2"/>
        <v/>
      </c>
      <c r="W583" s="22" t="str">
        <f t="shared" si="3"/>
        <v/>
      </c>
      <c r="X583" s="23"/>
      <c r="Y583" s="297"/>
      <c r="Z583" s="300"/>
      <c r="BI583" s="56"/>
      <c r="BJ583" s="56"/>
      <c r="BK583" s="56"/>
      <c r="BL583" s="56"/>
      <c r="BM583" s="56"/>
      <c r="BN583" s="56"/>
      <c r="BO583" s="56"/>
      <c r="BP583" s="56"/>
      <c r="BQ583" s="56"/>
      <c r="BR583" s="56"/>
      <c r="BS583" s="56"/>
      <c r="BT583" s="56"/>
      <c r="BU583" s="56"/>
      <c r="BV583" s="56"/>
      <c r="BW583" s="56"/>
    </row>
    <row r="584" spans="3:75" ht="21" customHeight="1">
      <c r="C584" s="265"/>
      <c r="D584" s="419"/>
      <c r="E584" s="430"/>
      <c r="F584" s="303" t="s">
        <v>2454</v>
      </c>
      <c r="G584" s="249"/>
      <c r="H584" s="220" t="s">
        <v>0</v>
      </c>
      <c r="I584" s="220" t="s">
        <v>64</v>
      </c>
      <c r="J584" s="220" t="s">
        <v>0</v>
      </c>
      <c r="K584" s="220" t="s">
        <v>65</v>
      </c>
      <c r="L584" s="220" t="s">
        <v>0</v>
      </c>
      <c r="M584" s="220" t="s">
        <v>226</v>
      </c>
      <c r="N584" s="47" t="s">
        <v>67</v>
      </c>
      <c r="O584" s="47" t="s">
        <v>0</v>
      </c>
      <c r="P584" s="47" t="s">
        <v>378</v>
      </c>
      <c r="Q584" s="47"/>
      <c r="R584" s="47"/>
      <c r="S584" s="47"/>
      <c r="T584" s="47"/>
      <c r="U584" s="103"/>
      <c r="V584" s="21" t="str">
        <f t="shared" si="2"/>
        <v/>
      </c>
      <c r="W584" s="22" t="str">
        <f t="shared" si="3"/>
        <v/>
      </c>
      <c r="X584" s="23"/>
      <c r="Y584" s="297"/>
      <c r="Z584" s="300"/>
      <c r="BI584" s="56"/>
      <c r="BJ584" s="56"/>
      <c r="BK584" s="56"/>
      <c r="BL584" s="56"/>
      <c r="BM584" s="56"/>
      <c r="BN584" s="56"/>
      <c r="BO584" s="56"/>
      <c r="BP584" s="56"/>
      <c r="BQ584" s="56"/>
      <c r="BR584" s="56"/>
      <c r="BS584" s="56"/>
      <c r="BT584" s="56"/>
      <c r="BU584" s="56"/>
      <c r="BV584" s="56"/>
      <c r="BW584" s="56"/>
    </row>
    <row r="585" spans="3:75" ht="21" customHeight="1">
      <c r="C585" s="265"/>
      <c r="D585" s="419"/>
      <c r="E585" s="430"/>
      <c r="F585" s="303" t="s">
        <v>2455</v>
      </c>
      <c r="G585" s="249"/>
      <c r="H585" s="220" t="s">
        <v>0</v>
      </c>
      <c r="I585" s="220" t="s">
        <v>64</v>
      </c>
      <c r="J585" s="220" t="s">
        <v>0</v>
      </c>
      <c r="K585" s="220" t="s">
        <v>65</v>
      </c>
      <c r="L585" s="220" t="s">
        <v>0</v>
      </c>
      <c r="M585" s="220" t="s">
        <v>227</v>
      </c>
      <c r="N585" s="47" t="s">
        <v>67</v>
      </c>
      <c r="O585" s="47" t="s">
        <v>0</v>
      </c>
      <c r="P585" s="47" t="s">
        <v>378</v>
      </c>
      <c r="Q585" s="47"/>
      <c r="R585" s="47"/>
      <c r="S585" s="47"/>
      <c r="T585" s="47"/>
      <c r="U585" s="103"/>
      <c r="V585" s="21" t="str">
        <f t="shared" si="2"/>
        <v/>
      </c>
      <c r="W585" s="22" t="str">
        <f t="shared" si="3"/>
        <v/>
      </c>
      <c r="X585" s="23"/>
      <c r="Y585" s="297"/>
      <c r="Z585" s="300"/>
      <c r="BI585" s="56"/>
      <c r="BJ585" s="56"/>
      <c r="BK585" s="56"/>
      <c r="BL585" s="56"/>
      <c r="BM585" s="56"/>
      <c r="BN585" s="56"/>
      <c r="BO585" s="56"/>
      <c r="BP585" s="56"/>
      <c r="BQ585" s="56"/>
      <c r="BR585" s="56"/>
      <c r="BS585" s="56"/>
      <c r="BT585" s="56"/>
      <c r="BU585" s="56"/>
      <c r="BV585" s="56"/>
      <c r="BW585" s="56"/>
    </row>
    <row r="586" spans="3:75" ht="21" customHeight="1">
      <c r="C586" s="265"/>
      <c r="D586" s="419"/>
      <c r="E586" s="430"/>
      <c r="F586" s="303" t="s">
        <v>2456</v>
      </c>
      <c r="G586" s="249"/>
      <c r="H586" s="220" t="s">
        <v>0</v>
      </c>
      <c r="I586" s="220" t="s">
        <v>64</v>
      </c>
      <c r="J586" s="220" t="s">
        <v>0</v>
      </c>
      <c r="K586" s="220" t="s">
        <v>65</v>
      </c>
      <c r="L586" s="220" t="s">
        <v>0</v>
      </c>
      <c r="M586" s="220" t="s">
        <v>228</v>
      </c>
      <c r="N586" s="47" t="s">
        <v>67</v>
      </c>
      <c r="O586" s="47" t="s">
        <v>0</v>
      </c>
      <c r="P586" s="47" t="s">
        <v>378</v>
      </c>
      <c r="Q586" s="47"/>
      <c r="R586" s="47"/>
      <c r="S586" s="47"/>
      <c r="T586" s="47"/>
      <c r="U586" s="103"/>
      <c r="V586" s="21" t="str">
        <f t="shared" si="2"/>
        <v/>
      </c>
      <c r="W586" s="22" t="str">
        <f t="shared" si="3"/>
        <v/>
      </c>
      <c r="X586" s="23"/>
      <c r="Y586" s="297"/>
      <c r="Z586" s="300"/>
      <c r="BI586" s="56"/>
      <c r="BJ586" s="56"/>
      <c r="BK586" s="56"/>
      <c r="BL586" s="56"/>
      <c r="BM586" s="56"/>
      <c r="BN586" s="56"/>
      <c r="BO586" s="56"/>
      <c r="BP586" s="56"/>
      <c r="BQ586" s="56"/>
      <c r="BR586" s="56"/>
      <c r="BS586" s="56"/>
      <c r="BT586" s="56"/>
      <c r="BU586" s="56"/>
      <c r="BV586" s="56"/>
      <c r="BW586" s="56"/>
    </row>
    <row r="587" spans="3:75" ht="21" customHeight="1">
      <c r="C587" s="265"/>
      <c r="D587" s="419"/>
      <c r="E587" s="430"/>
      <c r="F587" s="303" t="s">
        <v>2457</v>
      </c>
      <c r="G587" s="249"/>
      <c r="H587" s="220" t="s">
        <v>0</v>
      </c>
      <c r="I587" s="220" t="s">
        <v>64</v>
      </c>
      <c r="J587" s="220" t="s">
        <v>0</v>
      </c>
      <c r="K587" s="220" t="s">
        <v>65</v>
      </c>
      <c r="L587" s="220" t="s">
        <v>0</v>
      </c>
      <c r="M587" s="220" t="s">
        <v>229</v>
      </c>
      <c r="N587" s="47" t="s">
        <v>67</v>
      </c>
      <c r="O587" s="47" t="s">
        <v>0</v>
      </c>
      <c r="P587" s="47" t="s">
        <v>378</v>
      </c>
      <c r="Q587" s="47"/>
      <c r="R587" s="47"/>
      <c r="S587" s="47"/>
      <c r="T587" s="47"/>
      <c r="U587" s="103"/>
      <c r="V587" s="21" t="str">
        <f t="shared" si="2"/>
        <v/>
      </c>
      <c r="W587" s="22" t="str">
        <f t="shared" si="3"/>
        <v/>
      </c>
      <c r="X587" s="23"/>
      <c r="Y587" s="297"/>
      <c r="Z587" s="300"/>
      <c r="BI587" s="56"/>
      <c r="BJ587" s="56"/>
      <c r="BK587" s="56"/>
      <c r="BL587" s="56"/>
      <c r="BM587" s="56"/>
      <c r="BN587" s="56"/>
      <c r="BO587" s="56"/>
      <c r="BP587" s="56"/>
      <c r="BQ587" s="56"/>
      <c r="BR587" s="56"/>
      <c r="BS587" s="56"/>
      <c r="BT587" s="56"/>
      <c r="BU587" s="56"/>
      <c r="BV587" s="56"/>
      <c r="BW587" s="56"/>
    </row>
    <row r="588" spans="3:75" ht="21" customHeight="1">
      <c r="C588" s="265"/>
      <c r="D588" s="419"/>
      <c r="E588" s="430"/>
      <c r="F588" s="303" t="s">
        <v>2458</v>
      </c>
      <c r="G588" s="249"/>
      <c r="H588" s="220" t="s">
        <v>0</v>
      </c>
      <c r="I588" s="220" t="s">
        <v>64</v>
      </c>
      <c r="J588" s="220" t="s">
        <v>0</v>
      </c>
      <c r="K588" s="220" t="s">
        <v>65</v>
      </c>
      <c r="L588" s="220" t="s">
        <v>0</v>
      </c>
      <c r="M588" s="220" t="s">
        <v>230</v>
      </c>
      <c r="N588" s="47" t="s">
        <v>67</v>
      </c>
      <c r="O588" s="47" t="s">
        <v>0</v>
      </c>
      <c r="P588" s="47" t="s">
        <v>378</v>
      </c>
      <c r="Q588" s="47"/>
      <c r="R588" s="47"/>
      <c r="S588" s="47"/>
      <c r="T588" s="47"/>
      <c r="U588" s="103"/>
      <c r="V588" s="21" t="str">
        <f t="shared" si="2"/>
        <v/>
      </c>
      <c r="W588" s="22" t="str">
        <f t="shared" si="3"/>
        <v/>
      </c>
      <c r="X588" s="23"/>
      <c r="Y588" s="297"/>
      <c r="Z588" s="300"/>
      <c r="BI588" s="56"/>
      <c r="BJ588" s="56"/>
      <c r="BK588" s="56"/>
      <c r="BL588" s="56"/>
      <c r="BM588" s="56"/>
      <c r="BN588" s="56"/>
      <c r="BO588" s="56"/>
      <c r="BP588" s="56"/>
      <c r="BQ588" s="56"/>
      <c r="BR588" s="56"/>
      <c r="BS588" s="56"/>
      <c r="BT588" s="56"/>
      <c r="BU588" s="56"/>
      <c r="BV588" s="56"/>
      <c r="BW588" s="56"/>
    </row>
    <row r="589" spans="3:75" ht="21" customHeight="1">
      <c r="C589" s="265"/>
      <c r="D589" s="419"/>
      <c r="E589" s="430"/>
      <c r="F589" s="303" t="s">
        <v>2459</v>
      </c>
      <c r="G589" s="249"/>
      <c r="H589" s="220" t="s">
        <v>0</v>
      </c>
      <c r="I589" s="220" t="s">
        <v>64</v>
      </c>
      <c r="J589" s="220" t="s">
        <v>0</v>
      </c>
      <c r="K589" s="220" t="s">
        <v>65</v>
      </c>
      <c r="L589" s="220" t="s">
        <v>0</v>
      </c>
      <c r="M589" s="220" t="s">
        <v>231</v>
      </c>
      <c r="N589" s="47" t="s">
        <v>67</v>
      </c>
      <c r="O589" s="47" t="s">
        <v>0</v>
      </c>
      <c r="P589" s="47" t="s">
        <v>378</v>
      </c>
      <c r="Q589" s="47"/>
      <c r="R589" s="47"/>
      <c r="S589" s="47"/>
      <c r="T589" s="47"/>
      <c r="U589" s="103"/>
      <c r="V589" s="21" t="str">
        <f t="shared" si="2"/>
        <v/>
      </c>
      <c r="W589" s="22" t="str">
        <f t="shared" si="3"/>
        <v/>
      </c>
      <c r="X589" s="23"/>
      <c r="Y589" s="297"/>
      <c r="Z589" s="300"/>
      <c r="BI589" s="56"/>
      <c r="BJ589" s="56"/>
      <c r="BK589" s="56"/>
      <c r="BL589" s="56"/>
      <c r="BM589" s="56"/>
      <c r="BN589" s="56"/>
      <c r="BO589" s="56"/>
      <c r="BP589" s="56"/>
      <c r="BQ589" s="56"/>
      <c r="BR589" s="56"/>
      <c r="BS589" s="56"/>
      <c r="BT589" s="56"/>
      <c r="BU589" s="56"/>
      <c r="BV589" s="56"/>
      <c r="BW589" s="56"/>
    </row>
    <row r="590" spans="3:75" ht="21" customHeight="1">
      <c r="C590" s="265"/>
      <c r="D590" s="419"/>
      <c r="E590" s="430"/>
      <c r="F590" s="303" t="s">
        <v>2460</v>
      </c>
      <c r="G590" s="249"/>
      <c r="H590" s="220" t="s">
        <v>0</v>
      </c>
      <c r="I590" s="220" t="s">
        <v>64</v>
      </c>
      <c r="J590" s="220" t="s">
        <v>0</v>
      </c>
      <c r="K590" s="220" t="s">
        <v>65</v>
      </c>
      <c r="L590" s="220" t="s">
        <v>0</v>
      </c>
      <c r="M590" s="220" t="s">
        <v>232</v>
      </c>
      <c r="N590" s="47" t="s">
        <v>67</v>
      </c>
      <c r="O590" s="47" t="s">
        <v>0</v>
      </c>
      <c r="P590" s="47" t="s">
        <v>378</v>
      </c>
      <c r="Q590" s="47"/>
      <c r="R590" s="47"/>
      <c r="S590" s="47"/>
      <c r="T590" s="47"/>
      <c r="U590" s="103"/>
      <c r="V590" s="21" t="str">
        <f t="shared" si="2"/>
        <v/>
      </c>
      <c r="W590" s="22" t="str">
        <f t="shared" si="3"/>
        <v/>
      </c>
      <c r="X590" s="23"/>
      <c r="Y590" s="297"/>
      <c r="Z590" s="300"/>
      <c r="BI590" s="56"/>
      <c r="BJ590" s="56"/>
      <c r="BK590" s="56"/>
      <c r="BL590" s="56"/>
      <c r="BM590" s="56"/>
      <c r="BN590" s="56"/>
      <c r="BO590" s="56"/>
      <c r="BP590" s="56"/>
      <c r="BQ590" s="56"/>
      <c r="BR590" s="56"/>
      <c r="BS590" s="56"/>
      <c r="BT590" s="56"/>
      <c r="BU590" s="56"/>
      <c r="BV590" s="56"/>
      <c r="BW590" s="56"/>
    </row>
    <row r="591" spans="3:75" ht="21" customHeight="1">
      <c r="C591" s="265"/>
      <c r="D591" s="419"/>
      <c r="E591" s="430"/>
      <c r="F591" s="303" t="s">
        <v>2461</v>
      </c>
      <c r="G591" s="249"/>
      <c r="H591" s="220" t="s">
        <v>0</v>
      </c>
      <c r="I591" s="220" t="s">
        <v>64</v>
      </c>
      <c r="J591" s="220" t="s">
        <v>0</v>
      </c>
      <c r="K591" s="220" t="s">
        <v>65</v>
      </c>
      <c r="L591" s="220" t="s">
        <v>0</v>
      </c>
      <c r="M591" s="220" t="s">
        <v>233</v>
      </c>
      <c r="N591" s="47" t="s">
        <v>67</v>
      </c>
      <c r="O591" s="47" t="s">
        <v>0</v>
      </c>
      <c r="P591" s="47" t="s">
        <v>378</v>
      </c>
      <c r="Q591" s="47"/>
      <c r="R591" s="47"/>
      <c r="S591" s="47"/>
      <c r="T591" s="47"/>
      <c r="U591" s="103"/>
      <c r="V591" s="21" t="str">
        <f t="shared" si="2"/>
        <v/>
      </c>
      <c r="W591" s="22" t="str">
        <f t="shared" si="3"/>
        <v/>
      </c>
      <c r="X591" s="23"/>
      <c r="Y591" s="297"/>
      <c r="Z591" s="300"/>
      <c r="BI591" s="56"/>
      <c r="BJ591" s="56"/>
      <c r="BK591" s="56"/>
      <c r="BL591" s="56"/>
      <c r="BM591" s="56"/>
      <c r="BN591" s="56"/>
      <c r="BO591" s="56"/>
      <c r="BP591" s="56"/>
      <c r="BQ591" s="56"/>
      <c r="BR591" s="56"/>
      <c r="BS591" s="56"/>
      <c r="BT591" s="56"/>
      <c r="BU591" s="56"/>
      <c r="BV591" s="56"/>
      <c r="BW591" s="56"/>
    </row>
    <row r="592" spans="3:75" ht="21" customHeight="1">
      <c r="C592" s="265"/>
      <c r="D592" s="419"/>
      <c r="E592" s="430"/>
      <c r="F592" s="303" t="s">
        <v>2462</v>
      </c>
      <c r="G592" s="249"/>
      <c r="H592" s="220" t="s">
        <v>0</v>
      </c>
      <c r="I592" s="220" t="s">
        <v>64</v>
      </c>
      <c r="J592" s="220" t="s">
        <v>0</v>
      </c>
      <c r="K592" s="220" t="s">
        <v>65</v>
      </c>
      <c r="L592" s="220" t="s">
        <v>0</v>
      </c>
      <c r="M592" s="220" t="s">
        <v>234</v>
      </c>
      <c r="N592" s="47" t="s">
        <v>67</v>
      </c>
      <c r="O592" s="47" t="s">
        <v>0</v>
      </c>
      <c r="P592" s="47" t="s">
        <v>378</v>
      </c>
      <c r="Q592" s="47"/>
      <c r="R592" s="47"/>
      <c r="S592" s="47"/>
      <c r="T592" s="47"/>
      <c r="U592" s="103"/>
      <c r="V592" s="21" t="str">
        <f t="shared" si="2"/>
        <v/>
      </c>
      <c r="W592" s="22" t="str">
        <f t="shared" si="3"/>
        <v/>
      </c>
      <c r="X592" s="23"/>
      <c r="Y592" s="297"/>
      <c r="Z592" s="300"/>
      <c r="BI592" s="56"/>
      <c r="BJ592" s="56"/>
      <c r="BK592" s="56"/>
      <c r="BL592" s="56"/>
      <c r="BM592" s="56"/>
      <c r="BN592" s="56"/>
      <c r="BO592" s="56"/>
      <c r="BP592" s="56"/>
      <c r="BQ592" s="56"/>
      <c r="BR592" s="56"/>
      <c r="BS592" s="56"/>
      <c r="BT592" s="56"/>
      <c r="BU592" s="56"/>
      <c r="BV592" s="56"/>
      <c r="BW592" s="56"/>
    </row>
    <row r="593" spans="3:75" ht="21" customHeight="1">
      <c r="C593" s="265"/>
      <c r="D593" s="419"/>
      <c r="E593" s="430"/>
      <c r="F593" s="303" t="s">
        <v>2463</v>
      </c>
      <c r="G593" s="249"/>
      <c r="H593" s="220" t="s">
        <v>0</v>
      </c>
      <c r="I593" s="220" t="s">
        <v>64</v>
      </c>
      <c r="J593" s="220" t="s">
        <v>0</v>
      </c>
      <c r="K593" s="220" t="s">
        <v>65</v>
      </c>
      <c r="L593" s="220" t="s">
        <v>0</v>
      </c>
      <c r="M593" s="220" t="s">
        <v>237</v>
      </c>
      <c r="N593" s="47" t="s">
        <v>67</v>
      </c>
      <c r="O593" s="47" t="s">
        <v>0</v>
      </c>
      <c r="P593" s="47" t="s">
        <v>378</v>
      </c>
      <c r="Q593" s="47"/>
      <c r="R593" s="47"/>
      <c r="S593" s="47"/>
      <c r="T593" s="47"/>
      <c r="U593" s="103"/>
      <c r="V593" s="21" t="str">
        <f t="shared" si="2"/>
        <v/>
      </c>
      <c r="W593" s="22" t="str">
        <f t="shared" si="3"/>
        <v/>
      </c>
      <c r="X593" s="23"/>
      <c r="Y593" s="297"/>
      <c r="Z593" s="300"/>
      <c r="BI593" s="56"/>
      <c r="BJ593" s="56"/>
      <c r="BK593" s="56"/>
      <c r="BL593" s="56"/>
      <c r="BM593" s="56"/>
      <c r="BN593" s="56"/>
      <c r="BO593" s="56"/>
      <c r="BP593" s="56"/>
      <c r="BQ593" s="56"/>
      <c r="BR593" s="56"/>
      <c r="BS593" s="56"/>
      <c r="BT593" s="56"/>
      <c r="BU593" s="56"/>
      <c r="BV593" s="56"/>
      <c r="BW593" s="56"/>
    </row>
    <row r="594" spans="3:75" ht="21" customHeight="1">
      <c r="C594" s="265"/>
      <c r="D594" s="419"/>
      <c r="E594" s="430"/>
      <c r="F594" s="303" t="s">
        <v>2464</v>
      </c>
      <c r="G594" s="249"/>
      <c r="H594" s="220" t="s">
        <v>0</v>
      </c>
      <c r="I594" s="220" t="s">
        <v>64</v>
      </c>
      <c r="J594" s="220" t="s">
        <v>0</v>
      </c>
      <c r="K594" s="220" t="s">
        <v>65</v>
      </c>
      <c r="L594" s="220" t="s">
        <v>0</v>
      </c>
      <c r="M594" s="220" t="s">
        <v>238</v>
      </c>
      <c r="N594" s="47" t="s">
        <v>67</v>
      </c>
      <c r="O594" s="47" t="s">
        <v>0</v>
      </c>
      <c r="P594" s="47" t="s">
        <v>378</v>
      </c>
      <c r="Q594" s="47"/>
      <c r="R594" s="47"/>
      <c r="S594" s="47"/>
      <c r="T594" s="47"/>
      <c r="U594" s="103"/>
      <c r="V594" s="21" t="str">
        <f t="shared" ref="V594:V657" si="4">IF(OR(AND(V142="",W142=""),AND(V368="",W368=""),AND(W142="X",W368="X"),OR(W142="M",W368="M")),"",SUM(V142,V368))</f>
        <v/>
      </c>
      <c r="W594" s="22" t="str">
        <f t="shared" ref="W594:W657" si="5">IF(AND(AND(W142="X",W368="X"),SUM(V142,V368)=0,ISNUMBER(V594)),"",IF(OR(W142="M",W368="M"),"M",IF(AND(W142=W368,OR(W142="X",W142="W",W142="Z")),UPPER(W142),"")))</f>
        <v/>
      </c>
      <c r="X594" s="23"/>
      <c r="Y594" s="297"/>
      <c r="Z594" s="300"/>
      <c r="BI594" s="56"/>
      <c r="BJ594" s="56"/>
      <c r="BK594" s="56"/>
      <c r="BL594" s="56"/>
      <c r="BM594" s="56"/>
      <c r="BN594" s="56"/>
      <c r="BO594" s="56"/>
      <c r="BP594" s="56"/>
      <c r="BQ594" s="56"/>
      <c r="BR594" s="56"/>
      <c r="BS594" s="56"/>
      <c r="BT594" s="56"/>
      <c r="BU594" s="56"/>
      <c r="BV594" s="56"/>
      <c r="BW594" s="56"/>
    </row>
    <row r="595" spans="3:75" ht="21" customHeight="1">
      <c r="C595" s="265"/>
      <c r="D595" s="419"/>
      <c r="E595" s="430"/>
      <c r="F595" s="303" t="s">
        <v>2465</v>
      </c>
      <c r="G595" s="249"/>
      <c r="H595" s="220" t="s">
        <v>0</v>
      </c>
      <c r="I595" s="220" t="s">
        <v>64</v>
      </c>
      <c r="J595" s="220" t="s">
        <v>0</v>
      </c>
      <c r="K595" s="220" t="s">
        <v>65</v>
      </c>
      <c r="L595" s="220" t="s">
        <v>0</v>
      </c>
      <c r="M595" s="220" t="s">
        <v>239</v>
      </c>
      <c r="N595" s="47" t="s">
        <v>67</v>
      </c>
      <c r="O595" s="47" t="s">
        <v>0</v>
      </c>
      <c r="P595" s="47" t="s">
        <v>378</v>
      </c>
      <c r="Q595" s="47"/>
      <c r="R595" s="47"/>
      <c r="S595" s="47"/>
      <c r="T595" s="47"/>
      <c r="U595" s="103"/>
      <c r="V595" s="21" t="str">
        <f t="shared" si="4"/>
        <v/>
      </c>
      <c r="W595" s="22" t="str">
        <f t="shared" si="5"/>
        <v/>
      </c>
      <c r="X595" s="23"/>
      <c r="Y595" s="297"/>
      <c r="Z595" s="300"/>
      <c r="BI595" s="56"/>
      <c r="BJ595" s="56"/>
      <c r="BK595" s="56"/>
      <c r="BL595" s="56"/>
      <c r="BM595" s="56"/>
      <c r="BN595" s="56"/>
      <c r="BO595" s="56"/>
      <c r="BP595" s="56"/>
      <c r="BQ595" s="56"/>
      <c r="BR595" s="56"/>
      <c r="BS595" s="56"/>
      <c r="BT595" s="56"/>
      <c r="BU595" s="56"/>
      <c r="BV595" s="56"/>
      <c r="BW595" s="56"/>
    </row>
    <row r="596" spans="3:75" ht="21" customHeight="1">
      <c r="C596" s="265"/>
      <c r="D596" s="419"/>
      <c r="E596" s="430"/>
      <c r="F596" s="303" t="s">
        <v>2466</v>
      </c>
      <c r="G596" s="249"/>
      <c r="H596" s="220" t="s">
        <v>0</v>
      </c>
      <c r="I596" s="220" t="s">
        <v>64</v>
      </c>
      <c r="J596" s="220" t="s">
        <v>0</v>
      </c>
      <c r="K596" s="220" t="s">
        <v>65</v>
      </c>
      <c r="L596" s="220" t="s">
        <v>0</v>
      </c>
      <c r="M596" s="220" t="s">
        <v>240</v>
      </c>
      <c r="N596" s="47" t="s">
        <v>67</v>
      </c>
      <c r="O596" s="47" t="s">
        <v>0</v>
      </c>
      <c r="P596" s="47" t="s">
        <v>378</v>
      </c>
      <c r="Q596" s="47"/>
      <c r="R596" s="47"/>
      <c r="S596" s="47"/>
      <c r="T596" s="47"/>
      <c r="U596" s="103"/>
      <c r="V596" s="21" t="str">
        <f t="shared" si="4"/>
        <v/>
      </c>
      <c r="W596" s="22" t="str">
        <f t="shared" si="5"/>
        <v/>
      </c>
      <c r="X596" s="23"/>
      <c r="Y596" s="297"/>
      <c r="Z596" s="300"/>
      <c r="BI596" s="56"/>
      <c r="BJ596" s="56"/>
      <c r="BK596" s="56"/>
      <c r="BL596" s="56"/>
      <c r="BM596" s="56"/>
      <c r="BN596" s="56"/>
      <c r="BO596" s="56"/>
      <c r="BP596" s="56"/>
      <c r="BQ596" s="56"/>
      <c r="BR596" s="56"/>
      <c r="BS596" s="56"/>
      <c r="BT596" s="56"/>
      <c r="BU596" s="56"/>
      <c r="BV596" s="56"/>
      <c r="BW596" s="56"/>
    </row>
    <row r="597" spans="3:75" ht="21" customHeight="1">
      <c r="C597" s="265"/>
      <c r="D597" s="419"/>
      <c r="E597" s="430"/>
      <c r="F597" s="303" t="s">
        <v>2467</v>
      </c>
      <c r="G597" s="249"/>
      <c r="H597" s="220" t="s">
        <v>0</v>
      </c>
      <c r="I597" s="220" t="s">
        <v>64</v>
      </c>
      <c r="J597" s="220" t="s">
        <v>0</v>
      </c>
      <c r="K597" s="220" t="s">
        <v>65</v>
      </c>
      <c r="L597" s="220" t="s">
        <v>0</v>
      </c>
      <c r="M597" s="220" t="s">
        <v>241</v>
      </c>
      <c r="N597" s="47" t="s">
        <v>67</v>
      </c>
      <c r="O597" s="47" t="s">
        <v>0</v>
      </c>
      <c r="P597" s="47" t="s">
        <v>378</v>
      </c>
      <c r="Q597" s="47"/>
      <c r="R597" s="47"/>
      <c r="S597" s="47"/>
      <c r="T597" s="47"/>
      <c r="U597" s="103"/>
      <c r="V597" s="21" t="str">
        <f t="shared" si="4"/>
        <v/>
      </c>
      <c r="W597" s="22" t="str">
        <f t="shared" si="5"/>
        <v/>
      </c>
      <c r="X597" s="23"/>
      <c r="Y597" s="297"/>
      <c r="Z597" s="300"/>
      <c r="BI597" s="56"/>
      <c r="BJ597" s="56"/>
      <c r="BK597" s="56"/>
      <c r="BL597" s="56"/>
      <c r="BM597" s="56"/>
      <c r="BN597" s="56"/>
      <c r="BO597" s="56"/>
      <c r="BP597" s="56"/>
      <c r="BQ597" s="56"/>
      <c r="BR597" s="56"/>
      <c r="BS597" s="56"/>
      <c r="BT597" s="56"/>
      <c r="BU597" s="56"/>
      <c r="BV597" s="56"/>
      <c r="BW597" s="56"/>
    </row>
    <row r="598" spans="3:75" ht="21" customHeight="1">
      <c r="C598" s="265"/>
      <c r="D598" s="419"/>
      <c r="E598" s="430"/>
      <c r="F598" s="303" t="s">
        <v>2468</v>
      </c>
      <c r="G598" s="249"/>
      <c r="H598" s="220" t="s">
        <v>0</v>
      </c>
      <c r="I598" s="220" t="s">
        <v>64</v>
      </c>
      <c r="J598" s="220" t="s">
        <v>0</v>
      </c>
      <c r="K598" s="220" t="s">
        <v>65</v>
      </c>
      <c r="L598" s="220" t="s">
        <v>0</v>
      </c>
      <c r="M598" s="220" t="s">
        <v>242</v>
      </c>
      <c r="N598" s="47" t="s">
        <v>67</v>
      </c>
      <c r="O598" s="47" t="s">
        <v>0</v>
      </c>
      <c r="P598" s="47" t="s">
        <v>378</v>
      </c>
      <c r="Q598" s="47"/>
      <c r="R598" s="47"/>
      <c r="S598" s="47"/>
      <c r="T598" s="47"/>
      <c r="U598" s="103"/>
      <c r="V598" s="21" t="str">
        <f t="shared" si="4"/>
        <v/>
      </c>
      <c r="W598" s="22" t="str">
        <f t="shared" si="5"/>
        <v/>
      </c>
      <c r="X598" s="23"/>
      <c r="Y598" s="297"/>
      <c r="Z598" s="300"/>
      <c r="BI598" s="56"/>
      <c r="BJ598" s="56"/>
      <c r="BK598" s="56"/>
      <c r="BL598" s="56"/>
      <c r="BM598" s="56"/>
      <c r="BN598" s="56"/>
      <c r="BO598" s="56"/>
      <c r="BP598" s="56"/>
      <c r="BQ598" s="56"/>
      <c r="BR598" s="56"/>
      <c r="BS598" s="56"/>
      <c r="BT598" s="56"/>
      <c r="BU598" s="56"/>
      <c r="BV598" s="56"/>
      <c r="BW598" s="56"/>
    </row>
    <row r="599" spans="3:75" ht="21" customHeight="1">
      <c r="C599" s="265"/>
      <c r="D599" s="419"/>
      <c r="E599" s="430"/>
      <c r="F599" s="303" t="s">
        <v>2469</v>
      </c>
      <c r="G599" s="249"/>
      <c r="H599" s="220" t="s">
        <v>0</v>
      </c>
      <c r="I599" s="220" t="s">
        <v>64</v>
      </c>
      <c r="J599" s="220" t="s">
        <v>0</v>
      </c>
      <c r="K599" s="220" t="s">
        <v>65</v>
      </c>
      <c r="L599" s="220" t="s">
        <v>0</v>
      </c>
      <c r="M599" s="220" t="s">
        <v>243</v>
      </c>
      <c r="N599" s="47" t="s">
        <v>67</v>
      </c>
      <c r="O599" s="47" t="s">
        <v>0</v>
      </c>
      <c r="P599" s="47" t="s">
        <v>378</v>
      </c>
      <c r="Q599" s="47"/>
      <c r="R599" s="47"/>
      <c r="S599" s="47"/>
      <c r="T599" s="47"/>
      <c r="U599" s="103"/>
      <c r="V599" s="21" t="str">
        <f t="shared" si="4"/>
        <v/>
      </c>
      <c r="W599" s="22" t="str">
        <f t="shared" si="5"/>
        <v/>
      </c>
      <c r="X599" s="23"/>
      <c r="Y599" s="297"/>
      <c r="Z599" s="300"/>
      <c r="BI599" s="56"/>
      <c r="BJ599" s="56"/>
      <c r="BK599" s="56"/>
      <c r="BL599" s="56"/>
      <c r="BM599" s="56"/>
      <c r="BN599" s="56"/>
      <c r="BO599" s="56"/>
      <c r="BP599" s="56"/>
      <c r="BQ599" s="56"/>
      <c r="BR599" s="56"/>
      <c r="BS599" s="56"/>
      <c r="BT599" s="56"/>
      <c r="BU599" s="56"/>
      <c r="BV599" s="56"/>
      <c r="BW599" s="56"/>
    </row>
    <row r="600" spans="3:75" ht="21" customHeight="1">
      <c r="C600" s="265"/>
      <c r="D600" s="419"/>
      <c r="E600" s="430"/>
      <c r="F600" s="303" t="s">
        <v>2470</v>
      </c>
      <c r="G600" s="249"/>
      <c r="H600" s="220" t="s">
        <v>0</v>
      </c>
      <c r="I600" s="220" t="s">
        <v>64</v>
      </c>
      <c r="J600" s="220" t="s">
        <v>0</v>
      </c>
      <c r="K600" s="220" t="s">
        <v>65</v>
      </c>
      <c r="L600" s="220" t="s">
        <v>0</v>
      </c>
      <c r="M600" s="220" t="s">
        <v>244</v>
      </c>
      <c r="N600" s="47" t="s">
        <v>67</v>
      </c>
      <c r="O600" s="47" t="s">
        <v>0</v>
      </c>
      <c r="P600" s="47" t="s">
        <v>378</v>
      </c>
      <c r="Q600" s="47"/>
      <c r="R600" s="47"/>
      <c r="S600" s="47"/>
      <c r="T600" s="47"/>
      <c r="U600" s="103"/>
      <c r="V600" s="21" t="str">
        <f t="shared" si="4"/>
        <v/>
      </c>
      <c r="W600" s="22" t="str">
        <f t="shared" si="5"/>
        <v/>
      </c>
      <c r="X600" s="23"/>
      <c r="Y600" s="297"/>
      <c r="Z600" s="300"/>
      <c r="BI600" s="56"/>
      <c r="BJ600" s="56"/>
      <c r="BK600" s="56"/>
      <c r="BL600" s="56"/>
      <c r="BM600" s="56"/>
      <c r="BN600" s="56"/>
      <c r="BO600" s="56"/>
      <c r="BP600" s="56"/>
      <c r="BQ600" s="56"/>
      <c r="BR600" s="56"/>
      <c r="BS600" s="56"/>
      <c r="BT600" s="56"/>
      <c r="BU600" s="56"/>
      <c r="BV600" s="56"/>
      <c r="BW600" s="56"/>
    </row>
    <row r="601" spans="3:75" ht="21" customHeight="1">
      <c r="C601" s="265"/>
      <c r="D601" s="419"/>
      <c r="E601" s="430"/>
      <c r="F601" s="303" t="s">
        <v>2471</v>
      </c>
      <c r="G601" s="249"/>
      <c r="H601" s="220" t="s">
        <v>0</v>
      </c>
      <c r="I601" s="220" t="s">
        <v>64</v>
      </c>
      <c r="J601" s="220" t="s">
        <v>0</v>
      </c>
      <c r="K601" s="220" t="s">
        <v>65</v>
      </c>
      <c r="L601" s="220" t="s">
        <v>0</v>
      </c>
      <c r="M601" s="220" t="s">
        <v>245</v>
      </c>
      <c r="N601" s="47" t="s">
        <v>67</v>
      </c>
      <c r="O601" s="47" t="s">
        <v>0</v>
      </c>
      <c r="P601" s="47" t="s">
        <v>378</v>
      </c>
      <c r="Q601" s="47"/>
      <c r="R601" s="47"/>
      <c r="S601" s="47"/>
      <c r="T601" s="47"/>
      <c r="U601" s="103"/>
      <c r="V601" s="21" t="str">
        <f t="shared" si="4"/>
        <v/>
      </c>
      <c r="W601" s="22" t="str">
        <f t="shared" si="5"/>
        <v/>
      </c>
      <c r="X601" s="23"/>
      <c r="Y601" s="297"/>
      <c r="Z601" s="300"/>
      <c r="BI601" s="56"/>
      <c r="BJ601" s="56"/>
      <c r="BK601" s="56"/>
      <c r="BL601" s="56"/>
      <c r="BM601" s="56"/>
      <c r="BN601" s="56"/>
      <c r="BO601" s="56"/>
      <c r="BP601" s="56"/>
      <c r="BQ601" s="56"/>
      <c r="BR601" s="56"/>
      <c r="BS601" s="56"/>
      <c r="BT601" s="56"/>
      <c r="BU601" s="56"/>
      <c r="BV601" s="56"/>
      <c r="BW601" s="56"/>
    </row>
    <row r="602" spans="3:75" ht="21" customHeight="1">
      <c r="C602" s="265"/>
      <c r="D602" s="419"/>
      <c r="E602" s="430"/>
      <c r="F602" s="303" t="s">
        <v>2472</v>
      </c>
      <c r="G602" s="249"/>
      <c r="H602" s="220" t="s">
        <v>0</v>
      </c>
      <c r="I602" s="220" t="s">
        <v>64</v>
      </c>
      <c r="J602" s="220" t="s">
        <v>0</v>
      </c>
      <c r="K602" s="220" t="s">
        <v>65</v>
      </c>
      <c r="L602" s="220" t="s">
        <v>0</v>
      </c>
      <c r="M602" s="220" t="s">
        <v>246</v>
      </c>
      <c r="N602" s="47" t="s">
        <v>67</v>
      </c>
      <c r="O602" s="47" t="s">
        <v>0</v>
      </c>
      <c r="P602" s="47" t="s">
        <v>378</v>
      </c>
      <c r="Q602" s="47"/>
      <c r="R602" s="47"/>
      <c r="S602" s="47"/>
      <c r="T602" s="47"/>
      <c r="U602" s="103"/>
      <c r="V602" s="21" t="str">
        <f t="shared" si="4"/>
        <v/>
      </c>
      <c r="W602" s="22" t="str">
        <f t="shared" si="5"/>
        <v/>
      </c>
      <c r="X602" s="23"/>
      <c r="Y602" s="297"/>
      <c r="Z602" s="300"/>
      <c r="BI602" s="56"/>
      <c r="BJ602" s="56"/>
      <c r="BK602" s="56"/>
      <c r="BL602" s="56"/>
      <c r="BM602" s="56"/>
      <c r="BN602" s="56"/>
      <c r="BO602" s="56"/>
      <c r="BP602" s="56"/>
      <c r="BQ602" s="56"/>
      <c r="BR602" s="56"/>
      <c r="BS602" s="56"/>
      <c r="BT602" s="56"/>
      <c r="BU602" s="56"/>
      <c r="BV602" s="56"/>
      <c r="BW602" s="56"/>
    </row>
    <row r="603" spans="3:75" ht="21" customHeight="1">
      <c r="C603" s="265"/>
      <c r="D603" s="419"/>
      <c r="E603" s="430"/>
      <c r="F603" s="303" t="s">
        <v>2473</v>
      </c>
      <c r="G603" s="249"/>
      <c r="H603" s="220" t="s">
        <v>0</v>
      </c>
      <c r="I603" s="220" t="s">
        <v>64</v>
      </c>
      <c r="J603" s="220" t="s">
        <v>0</v>
      </c>
      <c r="K603" s="220" t="s">
        <v>65</v>
      </c>
      <c r="L603" s="220" t="s">
        <v>0</v>
      </c>
      <c r="M603" s="220" t="s">
        <v>247</v>
      </c>
      <c r="N603" s="47" t="s">
        <v>67</v>
      </c>
      <c r="O603" s="47" t="s">
        <v>0</v>
      </c>
      <c r="P603" s="47" t="s">
        <v>378</v>
      </c>
      <c r="Q603" s="47"/>
      <c r="R603" s="47"/>
      <c r="S603" s="47"/>
      <c r="T603" s="47"/>
      <c r="U603" s="103"/>
      <c r="V603" s="21" t="str">
        <f t="shared" si="4"/>
        <v/>
      </c>
      <c r="W603" s="22" t="str">
        <f t="shared" si="5"/>
        <v/>
      </c>
      <c r="X603" s="23"/>
      <c r="Y603" s="297"/>
      <c r="Z603" s="300"/>
      <c r="BI603" s="56"/>
      <c r="BJ603" s="56"/>
      <c r="BK603" s="56"/>
      <c r="BL603" s="56"/>
      <c r="BM603" s="56"/>
      <c r="BN603" s="56"/>
      <c r="BO603" s="56"/>
      <c r="BP603" s="56"/>
      <c r="BQ603" s="56"/>
      <c r="BR603" s="56"/>
      <c r="BS603" s="56"/>
      <c r="BT603" s="56"/>
      <c r="BU603" s="56"/>
      <c r="BV603" s="56"/>
      <c r="BW603" s="56"/>
    </row>
    <row r="604" spans="3:75" ht="21" customHeight="1">
      <c r="C604" s="265"/>
      <c r="D604" s="419"/>
      <c r="E604" s="430"/>
      <c r="F604" s="303" t="s">
        <v>2474</v>
      </c>
      <c r="G604" s="249"/>
      <c r="H604" s="220" t="s">
        <v>0</v>
      </c>
      <c r="I604" s="220" t="s">
        <v>64</v>
      </c>
      <c r="J604" s="220" t="s">
        <v>0</v>
      </c>
      <c r="K604" s="220" t="s">
        <v>65</v>
      </c>
      <c r="L604" s="220" t="s">
        <v>0</v>
      </c>
      <c r="M604" s="220" t="s">
        <v>248</v>
      </c>
      <c r="N604" s="47" t="s">
        <v>67</v>
      </c>
      <c r="O604" s="47" t="s">
        <v>0</v>
      </c>
      <c r="P604" s="47" t="s">
        <v>378</v>
      </c>
      <c r="Q604" s="47"/>
      <c r="R604" s="47"/>
      <c r="S604" s="47"/>
      <c r="T604" s="47"/>
      <c r="U604" s="103"/>
      <c r="V604" s="21" t="str">
        <f t="shared" si="4"/>
        <v/>
      </c>
      <c r="W604" s="22" t="str">
        <f t="shared" si="5"/>
        <v/>
      </c>
      <c r="X604" s="23"/>
      <c r="Y604" s="297"/>
      <c r="Z604" s="300"/>
      <c r="BI604" s="56"/>
      <c r="BJ604" s="56"/>
      <c r="BK604" s="56"/>
      <c r="BL604" s="56"/>
      <c r="BM604" s="56"/>
      <c r="BN604" s="56"/>
      <c r="BO604" s="56"/>
      <c r="BP604" s="56"/>
      <c r="BQ604" s="56"/>
      <c r="BR604" s="56"/>
      <c r="BS604" s="56"/>
      <c r="BT604" s="56"/>
      <c r="BU604" s="56"/>
      <c r="BV604" s="56"/>
      <c r="BW604" s="56"/>
    </row>
    <row r="605" spans="3:75" ht="21" customHeight="1">
      <c r="C605" s="265"/>
      <c r="D605" s="419"/>
      <c r="E605" s="430"/>
      <c r="F605" s="303" t="s">
        <v>2475</v>
      </c>
      <c r="G605" s="249"/>
      <c r="H605" s="220" t="s">
        <v>0</v>
      </c>
      <c r="I605" s="220" t="s">
        <v>64</v>
      </c>
      <c r="J605" s="220" t="s">
        <v>0</v>
      </c>
      <c r="K605" s="220" t="s">
        <v>65</v>
      </c>
      <c r="L605" s="220" t="s">
        <v>0</v>
      </c>
      <c r="M605" s="220" t="s">
        <v>249</v>
      </c>
      <c r="N605" s="47" t="s">
        <v>67</v>
      </c>
      <c r="O605" s="47" t="s">
        <v>0</v>
      </c>
      <c r="P605" s="47" t="s">
        <v>378</v>
      </c>
      <c r="Q605" s="47"/>
      <c r="R605" s="47"/>
      <c r="S605" s="47"/>
      <c r="T605" s="47"/>
      <c r="U605" s="103"/>
      <c r="V605" s="21" t="str">
        <f t="shared" si="4"/>
        <v/>
      </c>
      <c r="W605" s="22" t="str">
        <f t="shared" si="5"/>
        <v/>
      </c>
      <c r="X605" s="23"/>
      <c r="Y605" s="297"/>
      <c r="Z605" s="300"/>
      <c r="BI605" s="56"/>
      <c r="BJ605" s="56"/>
      <c r="BK605" s="56"/>
      <c r="BL605" s="56"/>
      <c r="BM605" s="56"/>
      <c r="BN605" s="56"/>
      <c r="BO605" s="56"/>
      <c r="BP605" s="56"/>
      <c r="BQ605" s="56"/>
      <c r="BR605" s="56"/>
      <c r="BS605" s="56"/>
      <c r="BT605" s="56"/>
      <c r="BU605" s="56"/>
      <c r="BV605" s="56"/>
      <c r="BW605" s="56"/>
    </row>
    <row r="606" spans="3:75" ht="21" customHeight="1">
      <c r="C606" s="265"/>
      <c r="D606" s="419"/>
      <c r="E606" s="430"/>
      <c r="F606" s="303" t="s">
        <v>2476</v>
      </c>
      <c r="G606" s="249"/>
      <c r="H606" s="220" t="s">
        <v>0</v>
      </c>
      <c r="I606" s="220" t="s">
        <v>64</v>
      </c>
      <c r="J606" s="220" t="s">
        <v>0</v>
      </c>
      <c r="K606" s="220" t="s">
        <v>65</v>
      </c>
      <c r="L606" s="220" t="s">
        <v>0</v>
      </c>
      <c r="M606" s="220" t="s">
        <v>250</v>
      </c>
      <c r="N606" s="47" t="s">
        <v>67</v>
      </c>
      <c r="O606" s="47" t="s">
        <v>0</v>
      </c>
      <c r="P606" s="47" t="s">
        <v>378</v>
      </c>
      <c r="Q606" s="47"/>
      <c r="R606" s="47"/>
      <c r="S606" s="47"/>
      <c r="T606" s="47"/>
      <c r="U606" s="103"/>
      <c r="V606" s="21" t="str">
        <f t="shared" si="4"/>
        <v/>
      </c>
      <c r="W606" s="22" t="str">
        <f t="shared" si="5"/>
        <v/>
      </c>
      <c r="X606" s="23"/>
      <c r="Y606" s="297"/>
      <c r="Z606" s="300"/>
      <c r="BI606" s="56"/>
      <c r="BJ606" s="56"/>
      <c r="BK606" s="56"/>
      <c r="BL606" s="56"/>
      <c r="BM606" s="56"/>
      <c r="BN606" s="56"/>
      <c r="BO606" s="56"/>
      <c r="BP606" s="56"/>
      <c r="BQ606" s="56"/>
      <c r="BR606" s="56"/>
      <c r="BS606" s="56"/>
      <c r="BT606" s="56"/>
      <c r="BU606" s="56"/>
      <c r="BV606" s="56"/>
      <c r="BW606" s="56"/>
    </row>
    <row r="607" spans="3:75" ht="21" customHeight="1">
      <c r="C607" s="265"/>
      <c r="D607" s="419"/>
      <c r="E607" s="430"/>
      <c r="F607" s="303" t="s">
        <v>2477</v>
      </c>
      <c r="G607" s="249"/>
      <c r="H607" s="220" t="s">
        <v>0</v>
      </c>
      <c r="I607" s="220" t="s">
        <v>64</v>
      </c>
      <c r="J607" s="220" t="s">
        <v>0</v>
      </c>
      <c r="K607" s="220" t="s">
        <v>65</v>
      </c>
      <c r="L607" s="220" t="s">
        <v>0</v>
      </c>
      <c r="M607" s="220" t="s">
        <v>236</v>
      </c>
      <c r="N607" s="47" t="s">
        <v>67</v>
      </c>
      <c r="O607" s="47" t="s">
        <v>0</v>
      </c>
      <c r="P607" s="47" t="s">
        <v>378</v>
      </c>
      <c r="Q607" s="47"/>
      <c r="R607" s="47"/>
      <c r="S607" s="47"/>
      <c r="T607" s="47"/>
      <c r="U607" s="103"/>
      <c r="V607" s="21" t="str">
        <f t="shared" si="4"/>
        <v/>
      </c>
      <c r="W607" s="22" t="str">
        <f t="shared" si="5"/>
        <v/>
      </c>
      <c r="X607" s="23"/>
      <c r="Y607" s="297"/>
      <c r="Z607" s="300"/>
      <c r="BI607" s="56"/>
      <c r="BJ607" s="56"/>
      <c r="BK607" s="56"/>
      <c r="BL607" s="56"/>
      <c r="BM607" s="56"/>
      <c r="BN607" s="56"/>
      <c r="BO607" s="56"/>
      <c r="BP607" s="56"/>
      <c r="BQ607" s="56"/>
      <c r="BR607" s="56"/>
      <c r="BS607" s="56"/>
      <c r="BT607" s="56"/>
      <c r="BU607" s="56"/>
      <c r="BV607" s="56"/>
      <c r="BW607" s="56"/>
    </row>
    <row r="608" spans="3:75" ht="21" customHeight="1">
      <c r="C608" s="265"/>
      <c r="D608" s="419"/>
      <c r="E608" s="430"/>
      <c r="F608" s="303" t="s">
        <v>2478</v>
      </c>
      <c r="G608" s="249"/>
      <c r="H608" s="220" t="s">
        <v>0</v>
      </c>
      <c r="I608" s="220" t="s">
        <v>64</v>
      </c>
      <c r="J608" s="220" t="s">
        <v>0</v>
      </c>
      <c r="K608" s="220" t="s">
        <v>65</v>
      </c>
      <c r="L608" s="220" t="s">
        <v>0</v>
      </c>
      <c r="M608" s="220" t="s">
        <v>251</v>
      </c>
      <c r="N608" s="47" t="s">
        <v>67</v>
      </c>
      <c r="O608" s="47" t="s">
        <v>0</v>
      </c>
      <c r="P608" s="47" t="s">
        <v>378</v>
      </c>
      <c r="Q608" s="47"/>
      <c r="R608" s="47"/>
      <c r="S608" s="47"/>
      <c r="T608" s="47"/>
      <c r="U608" s="103"/>
      <c r="V608" s="21" t="str">
        <f t="shared" si="4"/>
        <v/>
      </c>
      <c r="W608" s="22" t="str">
        <f t="shared" si="5"/>
        <v/>
      </c>
      <c r="X608" s="23"/>
      <c r="Y608" s="297"/>
      <c r="Z608" s="300"/>
      <c r="BI608" s="56"/>
      <c r="BJ608" s="56"/>
      <c r="BK608" s="56"/>
      <c r="BL608" s="56"/>
      <c r="BM608" s="56"/>
      <c r="BN608" s="56"/>
      <c r="BO608" s="56"/>
      <c r="BP608" s="56"/>
      <c r="BQ608" s="56"/>
      <c r="BR608" s="56"/>
      <c r="BS608" s="56"/>
      <c r="BT608" s="56"/>
      <c r="BU608" s="56"/>
      <c r="BV608" s="56"/>
      <c r="BW608" s="56"/>
    </row>
    <row r="609" spans="3:75" ht="21" customHeight="1">
      <c r="C609" s="265"/>
      <c r="D609" s="419"/>
      <c r="E609" s="430"/>
      <c r="F609" s="303" t="s">
        <v>2479</v>
      </c>
      <c r="G609" s="249"/>
      <c r="H609" s="220" t="s">
        <v>0</v>
      </c>
      <c r="I609" s="220" t="s">
        <v>64</v>
      </c>
      <c r="J609" s="220" t="s">
        <v>0</v>
      </c>
      <c r="K609" s="220" t="s">
        <v>65</v>
      </c>
      <c r="L609" s="220" t="s">
        <v>0</v>
      </c>
      <c r="M609" s="220" t="s">
        <v>252</v>
      </c>
      <c r="N609" s="47" t="s">
        <v>67</v>
      </c>
      <c r="O609" s="47" t="s">
        <v>0</v>
      </c>
      <c r="P609" s="47" t="s">
        <v>378</v>
      </c>
      <c r="Q609" s="47"/>
      <c r="R609" s="47"/>
      <c r="S609" s="47"/>
      <c r="T609" s="47"/>
      <c r="U609" s="103"/>
      <c r="V609" s="21" t="str">
        <f t="shared" si="4"/>
        <v/>
      </c>
      <c r="W609" s="22" t="str">
        <f t="shared" si="5"/>
        <v/>
      </c>
      <c r="X609" s="23"/>
      <c r="Y609" s="297"/>
      <c r="Z609" s="297"/>
      <c r="AD609" s="298"/>
      <c r="AE609" s="298"/>
      <c r="AF609" s="298"/>
      <c r="AG609" s="298"/>
      <c r="AH609" s="298"/>
      <c r="AI609" s="298"/>
      <c r="AJ609" s="298"/>
      <c r="AK609" s="298"/>
      <c r="AL609" s="298"/>
      <c r="AM609" s="298"/>
      <c r="AN609" s="298"/>
      <c r="AO609" s="298"/>
      <c r="AP609" s="298"/>
      <c r="AQ609" s="298"/>
      <c r="AR609" s="298"/>
      <c r="AS609" s="298"/>
      <c r="BI609" s="56"/>
      <c r="BJ609" s="56"/>
      <c r="BK609" s="56"/>
      <c r="BL609" s="56"/>
      <c r="BM609" s="56"/>
      <c r="BN609" s="56"/>
      <c r="BO609" s="56"/>
      <c r="BP609" s="56"/>
      <c r="BQ609" s="56"/>
      <c r="BR609" s="56"/>
      <c r="BS609" s="56"/>
      <c r="BT609" s="56"/>
      <c r="BU609" s="56"/>
      <c r="BV609" s="56"/>
      <c r="BW609" s="56"/>
    </row>
    <row r="610" spans="3:75" ht="21" customHeight="1">
      <c r="C610" s="265"/>
      <c r="D610" s="419"/>
      <c r="E610" s="430"/>
      <c r="F610" s="303" t="s">
        <v>2480</v>
      </c>
      <c r="G610" s="249"/>
      <c r="H610" s="220" t="s">
        <v>0</v>
      </c>
      <c r="I610" s="220" t="s">
        <v>64</v>
      </c>
      <c r="J610" s="220" t="s">
        <v>0</v>
      </c>
      <c r="K610" s="220" t="s">
        <v>65</v>
      </c>
      <c r="L610" s="220" t="s">
        <v>0</v>
      </c>
      <c r="M610" s="220" t="s">
        <v>253</v>
      </c>
      <c r="N610" s="47" t="s">
        <v>67</v>
      </c>
      <c r="O610" s="47" t="s">
        <v>0</v>
      </c>
      <c r="P610" s="47" t="s">
        <v>378</v>
      </c>
      <c r="Q610" s="47"/>
      <c r="R610" s="47"/>
      <c r="S610" s="47"/>
      <c r="T610" s="47"/>
      <c r="U610" s="103"/>
      <c r="V610" s="21" t="str">
        <f t="shared" si="4"/>
        <v/>
      </c>
      <c r="W610" s="22" t="str">
        <f t="shared" si="5"/>
        <v/>
      </c>
      <c r="X610" s="23"/>
      <c r="Y610" s="297"/>
      <c r="Z610" s="297"/>
      <c r="AD610" s="298"/>
      <c r="AE610" s="298"/>
      <c r="AF610" s="298"/>
      <c r="AG610" s="298"/>
      <c r="AH610" s="298"/>
      <c r="AI610" s="298"/>
      <c r="AJ610" s="298"/>
      <c r="AK610" s="298"/>
      <c r="AL610" s="298"/>
      <c r="AM610" s="298"/>
      <c r="AN610" s="298"/>
      <c r="AO610" s="298"/>
      <c r="AP610" s="298"/>
      <c r="AQ610" s="298"/>
      <c r="AR610" s="298"/>
      <c r="AS610" s="298"/>
      <c r="BI610" s="56"/>
      <c r="BJ610" s="56"/>
      <c r="BK610" s="56"/>
      <c r="BL610" s="56"/>
      <c r="BM610" s="56"/>
      <c r="BN610" s="56"/>
      <c r="BO610" s="56"/>
      <c r="BP610" s="56"/>
      <c r="BQ610" s="56"/>
      <c r="BR610" s="56"/>
      <c r="BS610" s="56"/>
      <c r="BT610" s="56"/>
      <c r="BU610" s="56"/>
      <c r="BV610" s="56"/>
      <c r="BW610" s="56"/>
    </row>
    <row r="611" spans="3:75" ht="21" customHeight="1">
      <c r="C611" s="265"/>
      <c r="D611" s="419"/>
      <c r="E611" s="430"/>
      <c r="F611" s="303" t="s">
        <v>2481</v>
      </c>
      <c r="G611" s="249"/>
      <c r="H611" s="220" t="s">
        <v>0</v>
      </c>
      <c r="I611" s="220" t="s">
        <v>64</v>
      </c>
      <c r="J611" s="220" t="s">
        <v>0</v>
      </c>
      <c r="K611" s="220" t="s">
        <v>65</v>
      </c>
      <c r="L611" s="220" t="s">
        <v>0</v>
      </c>
      <c r="M611" s="220" t="s">
        <v>254</v>
      </c>
      <c r="N611" s="47" t="s">
        <v>67</v>
      </c>
      <c r="O611" s="47" t="s">
        <v>0</v>
      </c>
      <c r="P611" s="47" t="s">
        <v>378</v>
      </c>
      <c r="Q611" s="47"/>
      <c r="R611" s="47"/>
      <c r="S611" s="47"/>
      <c r="T611" s="47"/>
      <c r="U611" s="103"/>
      <c r="V611" s="21" t="str">
        <f t="shared" si="4"/>
        <v/>
      </c>
      <c r="W611" s="22" t="str">
        <f t="shared" si="5"/>
        <v/>
      </c>
      <c r="X611" s="23"/>
      <c r="Y611" s="297"/>
      <c r="Z611" s="297"/>
      <c r="AD611" s="298"/>
      <c r="AE611" s="298"/>
      <c r="AF611" s="298"/>
      <c r="AG611" s="298"/>
      <c r="AH611" s="298"/>
      <c r="AI611" s="298"/>
      <c r="AJ611" s="298"/>
      <c r="AK611" s="298"/>
      <c r="AL611" s="298"/>
      <c r="AM611" s="298"/>
      <c r="AN611" s="298"/>
      <c r="AO611" s="298"/>
      <c r="AP611" s="298"/>
      <c r="AQ611" s="298"/>
      <c r="AR611" s="298"/>
      <c r="AS611" s="298"/>
      <c r="BI611" s="56"/>
      <c r="BJ611" s="56"/>
      <c r="BK611" s="56"/>
      <c r="BL611" s="56"/>
      <c r="BM611" s="56"/>
      <c r="BN611" s="56"/>
      <c r="BO611" s="56"/>
      <c r="BP611" s="56"/>
      <c r="BQ611" s="56"/>
      <c r="BR611" s="56"/>
      <c r="BS611" s="56"/>
      <c r="BT611" s="56"/>
      <c r="BU611" s="56"/>
      <c r="BV611" s="56"/>
      <c r="BW611" s="56"/>
    </row>
    <row r="612" spans="3:75" ht="21" customHeight="1">
      <c r="C612" s="265"/>
      <c r="D612" s="419"/>
      <c r="E612" s="430"/>
      <c r="F612" s="303" t="s">
        <v>2482</v>
      </c>
      <c r="G612" s="249"/>
      <c r="H612" s="220" t="s">
        <v>0</v>
      </c>
      <c r="I612" s="220" t="s">
        <v>64</v>
      </c>
      <c r="J612" s="220" t="s">
        <v>0</v>
      </c>
      <c r="K612" s="220" t="s">
        <v>65</v>
      </c>
      <c r="L612" s="220" t="s">
        <v>0</v>
      </c>
      <c r="M612" s="220" t="s">
        <v>255</v>
      </c>
      <c r="N612" s="47" t="s">
        <v>67</v>
      </c>
      <c r="O612" s="47" t="s">
        <v>0</v>
      </c>
      <c r="P612" s="47" t="s">
        <v>378</v>
      </c>
      <c r="Q612" s="47"/>
      <c r="R612" s="47"/>
      <c r="S612" s="47"/>
      <c r="T612" s="47"/>
      <c r="U612" s="103"/>
      <c r="V612" s="21" t="str">
        <f t="shared" si="4"/>
        <v/>
      </c>
      <c r="W612" s="22" t="str">
        <f t="shared" si="5"/>
        <v/>
      </c>
      <c r="X612" s="23"/>
      <c r="Y612" s="297"/>
      <c r="Z612" s="297"/>
      <c r="AD612" s="298"/>
      <c r="AE612" s="298"/>
      <c r="AF612" s="298"/>
      <c r="AG612" s="298"/>
      <c r="AH612" s="298"/>
      <c r="AI612" s="298"/>
      <c r="AJ612" s="298"/>
      <c r="AK612" s="298"/>
      <c r="AL612" s="298"/>
      <c r="AM612" s="298"/>
      <c r="AN612" s="298"/>
      <c r="AO612" s="298"/>
      <c r="AP612" s="298"/>
      <c r="AQ612" s="298"/>
      <c r="AR612" s="298"/>
      <c r="AS612" s="298"/>
      <c r="BI612" s="56"/>
      <c r="BJ612" s="56"/>
      <c r="BK612" s="56"/>
      <c r="BL612" s="56"/>
      <c r="BM612" s="56"/>
      <c r="BN612" s="56"/>
      <c r="BO612" s="56"/>
      <c r="BP612" s="56"/>
      <c r="BQ612" s="56"/>
      <c r="BR612" s="56"/>
      <c r="BS612" s="56"/>
      <c r="BT612" s="56"/>
      <c r="BU612" s="56"/>
      <c r="BV612" s="56"/>
      <c r="BW612" s="56"/>
    </row>
    <row r="613" spans="3:75" ht="21" customHeight="1">
      <c r="C613" s="265"/>
      <c r="D613" s="419"/>
      <c r="E613" s="430"/>
      <c r="F613" s="303" t="s">
        <v>2483</v>
      </c>
      <c r="G613" s="249"/>
      <c r="H613" s="220" t="s">
        <v>0</v>
      </c>
      <c r="I613" s="220" t="s">
        <v>64</v>
      </c>
      <c r="J613" s="220" t="s">
        <v>0</v>
      </c>
      <c r="K613" s="220" t="s">
        <v>65</v>
      </c>
      <c r="L613" s="220" t="s">
        <v>0</v>
      </c>
      <c r="M613" s="220" t="s">
        <v>256</v>
      </c>
      <c r="N613" s="47" t="s">
        <v>67</v>
      </c>
      <c r="O613" s="47" t="s">
        <v>0</v>
      </c>
      <c r="P613" s="47" t="s">
        <v>378</v>
      </c>
      <c r="Q613" s="47"/>
      <c r="R613" s="47"/>
      <c r="S613" s="47"/>
      <c r="T613" s="47"/>
      <c r="U613" s="103"/>
      <c r="V613" s="21" t="str">
        <f t="shared" si="4"/>
        <v/>
      </c>
      <c r="W613" s="22" t="str">
        <f t="shared" si="5"/>
        <v/>
      </c>
      <c r="X613" s="23"/>
      <c r="Y613" s="297"/>
      <c r="Z613" s="297"/>
      <c r="AD613" s="298"/>
      <c r="AE613" s="298"/>
      <c r="AF613" s="298"/>
      <c r="AG613" s="298"/>
      <c r="AH613" s="298"/>
      <c r="AI613" s="298"/>
      <c r="AJ613" s="298"/>
      <c r="AK613" s="298"/>
      <c r="AL613" s="298"/>
      <c r="AM613" s="298"/>
      <c r="AN613" s="298"/>
      <c r="AO613" s="298"/>
      <c r="AP613" s="298"/>
      <c r="AQ613" s="298"/>
      <c r="AR613" s="298"/>
      <c r="AS613" s="298"/>
      <c r="BI613" s="56"/>
      <c r="BJ613" s="56"/>
      <c r="BK613" s="56"/>
      <c r="BL613" s="56"/>
      <c r="BM613" s="56"/>
      <c r="BN613" s="56"/>
      <c r="BO613" s="56"/>
      <c r="BP613" s="56"/>
      <c r="BQ613" s="56"/>
      <c r="BR613" s="56"/>
      <c r="BS613" s="56"/>
      <c r="BT613" s="56"/>
      <c r="BU613" s="56"/>
      <c r="BV613" s="56"/>
      <c r="BW613" s="56"/>
    </row>
    <row r="614" spans="3:75" ht="21" customHeight="1">
      <c r="C614" s="265"/>
      <c r="D614" s="419"/>
      <c r="E614" s="430"/>
      <c r="F614" s="303" t="s">
        <v>2484</v>
      </c>
      <c r="G614" s="249"/>
      <c r="H614" s="220" t="s">
        <v>0</v>
      </c>
      <c r="I614" s="220" t="s">
        <v>64</v>
      </c>
      <c r="J614" s="220" t="s">
        <v>0</v>
      </c>
      <c r="K614" s="220" t="s">
        <v>65</v>
      </c>
      <c r="L614" s="220" t="s">
        <v>0</v>
      </c>
      <c r="M614" s="220" t="s">
        <v>257</v>
      </c>
      <c r="N614" s="47" t="s">
        <v>67</v>
      </c>
      <c r="O614" s="47" t="s">
        <v>0</v>
      </c>
      <c r="P614" s="47" t="s">
        <v>378</v>
      </c>
      <c r="Q614" s="47"/>
      <c r="R614" s="47"/>
      <c r="S614" s="47"/>
      <c r="T614" s="47"/>
      <c r="U614" s="103"/>
      <c r="V614" s="21" t="str">
        <f t="shared" si="4"/>
        <v/>
      </c>
      <c r="W614" s="22" t="str">
        <f t="shared" si="5"/>
        <v/>
      </c>
      <c r="X614" s="23"/>
      <c r="Y614" s="297"/>
      <c r="Z614" s="297"/>
      <c r="AD614" s="298"/>
      <c r="AE614" s="298"/>
      <c r="AF614" s="298"/>
      <c r="AG614" s="298"/>
      <c r="AH614" s="298"/>
      <c r="AI614" s="298"/>
      <c r="AJ614" s="298"/>
      <c r="AK614" s="298"/>
      <c r="AL614" s="298"/>
      <c r="AM614" s="298"/>
      <c r="AN614" s="298"/>
      <c r="AO614" s="298"/>
      <c r="AP614" s="298"/>
      <c r="AQ614" s="298"/>
      <c r="AR614" s="298"/>
      <c r="AS614" s="298"/>
      <c r="BI614" s="56"/>
      <c r="BJ614" s="56"/>
      <c r="BK614" s="56"/>
      <c r="BL614" s="56"/>
      <c r="BM614" s="56"/>
      <c r="BN614" s="56"/>
      <c r="BO614" s="56"/>
      <c r="BP614" s="56"/>
      <c r="BQ614" s="56"/>
      <c r="BR614" s="56"/>
      <c r="BS614" s="56"/>
      <c r="BT614" s="56"/>
      <c r="BU614" s="56"/>
      <c r="BV614" s="56"/>
      <c r="BW614" s="56"/>
    </row>
    <row r="615" spans="3:75" ht="21" customHeight="1">
      <c r="C615" s="265"/>
      <c r="D615" s="419"/>
      <c r="E615" s="430"/>
      <c r="F615" s="303" t="s">
        <v>2485</v>
      </c>
      <c r="G615" s="249"/>
      <c r="H615" s="220" t="s">
        <v>0</v>
      </c>
      <c r="I615" s="220" t="s">
        <v>64</v>
      </c>
      <c r="J615" s="220" t="s">
        <v>0</v>
      </c>
      <c r="K615" s="220" t="s">
        <v>65</v>
      </c>
      <c r="L615" s="220" t="s">
        <v>0</v>
      </c>
      <c r="M615" s="220" t="s">
        <v>258</v>
      </c>
      <c r="N615" s="47" t="s">
        <v>67</v>
      </c>
      <c r="O615" s="47" t="s">
        <v>0</v>
      </c>
      <c r="P615" s="47" t="s">
        <v>378</v>
      </c>
      <c r="Q615" s="47"/>
      <c r="R615" s="47"/>
      <c r="S615" s="47"/>
      <c r="T615" s="47"/>
      <c r="U615" s="103"/>
      <c r="V615" s="21" t="str">
        <f t="shared" si="4"/>
        <v/>
      </c>
      <c r="W615" s="22" t="str">
        <f t="shared" si="5"/>
        <v/>
      </c>
      <c r="X615" s="23"/>
      <c r="Y615" s="297"/>
      <c r="Z615" s="297"/>
      <c r="AD615" s="298"/>
      <c r="AE615" s="298"/>
      <c r="AF615" s="298"/>
      <c r="AG615" s="298"/>
      <c r="AH615" s="298"/>
      <c r="AI615" s="298"/>
      <c r="AJ615" s="298"/>
      <c r="AK615" s="298"/>
      <c r="AL615" s="298"/>
      <c r="AM615" s="298"/>
      <c r="AN615" s="298"/>
      <c r="AO615" s="298"/>
      <c r="AP615" s="298"/>
      <c r="AQ615" s="298"/>
      <c r="AR615" s="298"/>
      <c r="AS615" s="298"/>
      <c r="BI615" s="56"/>
      <c r="BJ615" s="56"/>
      <c r="BK615" s="56"/>
      <c r="BL615" s="56"/>
      <c r="BM615" s="56"/>
      <c r="BN615" s="56"/>
      <c r="BO615" s="56"/>
      <c r="BP615" s="56"/>
      <c r="BQ615" s="56"/>
      <c r="BR615" s="56"/>
      <c r="BS615" s="56"/>
      <c r="BT615" s="56"/>
      <c r="BU615" s="56"/>
      <c r="BV615" s="56"/>
      <c r="BW615" s="56"/>
    </row>
    <row r="616" spans="3:75" ht="21" customHeight="1">
      <c r="C616" s="265"/>
      <c r="D616" s="419"/>
      <c r="E616" s="430"/>
      <c r="F616" s="303" t="s">
        <v>2486</v>
      </c>
      <c r="G616" s="249"/>
      <c r="H616" s="220" t="s">
        <v>0</v>
      </c>
      <c r="I616" s="220" t="s">
        <v>64</v>
      </c>
      <c r="J616" s="220" t="s">
        <v>0</v>
      </c>
      <c r="K616" s="220" t="s">
        <v>65</v>
      </c>
      <c r="L616" s="220" t="s">
        <v>0</v>
      </c>
      <c r="M616" s="220" t="s">
        <v>259</v>
      </c>
      <c r="N616" s="47" t="s">
        <v>67</v>
      </c>
      <c r="O616" s="47" t="s">
        <v>0</v>
      </c>
      <c r="P616" s="47" t="s">
        <v>378</v>
      </c>
      <c r="Q616" s="47"/>
      <c r="R616" s="47"/>
      <c r="S616" s="47"/>
      <c r="T616" s="47"/>
      <c r="U616" s="103"/>
      <c r="V616" s="21" t="str">
        <f t="shared" si="4"/>
        <v/>
      </c>
      <c r="W616" s="22" t="str">
        <f t="shared" si="5"/>
        <v/>
      </c>
      <c r="X616" s="23"/>
      <c r="Y616" s="297"/>
      <c r="Z616" s="297"/>
      <c r="AD616" s="298"/>
      <c r="AE616" s="298"/>
      <c r="AF616" s="298"/>
      <c r="AG616" s="298"/>
      <c r="AH616" s="298"/>
      <c r="AI616" s="298"/>
      <c r="AJ616" s="298"/>
      <c r="AK616" s="298"/>
      <c r="AL616" s="298"/>
      <c r="AM616" s="298"/>
      <c r="AN616" s="298"/>
      <c r="AO616" s="298"/>
      <c r="AP616" s="298"/>
      <c r="AQ616" s="298"/>
      <c r="AR616" s="298"/>
      <c r="AS616" s="298"/>
      <c r="BI616" s="56"/>
      <c r="BJ616" s="56"/>
      <c r="BK616" s="56"/>
      <c r="BL616" s="56"/>
      <c r="BM616" s="56"/>
      <c r="BN616" s="56"/>
      <c r="BO616" s="56"/>
      <c r="BP616" s="56"/>
      <c r="BQ616" s="56"/>
      <c r="BR616" s="56"/>
      <c r="BS616" s="56"/>
      <c r="BT616" s="56"/>
      <c r="BU616" s="56"/>
      <c r="BV616" s="56"/>
      <c r="BW616" s="56"/>
    </row>
    <row r="617" spans="3:75" ht="21" customHeight="1">
      <c r="C617" s="265"/>
      <c r="D617" s="419"/>
      <c r="E617" s="430"/>
      <c r="F617" s="303" t="s">
        <v>2487</v>
      </c>
      <c r="G617" s="249"/>
      <c r="H617" s="220" t="s">
        <v>0</v>
      </c>
      <c r="I617" s="220" t="s">
        <v>64</v>
      </c>
      <c r="J617" s="220" t="s">
        <v>0</v>
      </c>
      <c r="K617" s="220" t="s">
        <v>65</v>
      </c>
      <c r="L617" s="220" t="s">
        <v>0</v>
      </c>
      <c r="M617" s="220" t="s">
        <v>260</v>
      </c>
      <c r="N617" s="47" t="s">
        <v>67</v>
      </c>
      <c r="O617" s="47" t="s">
        <v>0</v>
      </c>
      <c r="P617" s="47" t="s">
        <v>378</v>
      </c>
      <c r="Q617" s="47"/>
      <c r="R617" s="47"/>
      <c r="S617" s="47"/>
      <c r="T617" s="47"/>
      <c r="U617" s="103"/>
      <c r="V617" s="21" t="str">
        <f t="shared" si="4"/>
        <v/>
      </c>
      <c r="W617" s="22" t="str">
        <f t="shared" si="5"/>
        <v/>
      </c>
      <c r="X617" s="23"/>
      <c r="Y617" s="297"/>
      <c r="Z617" s="297"/>
      <c r="AD617" s="298"/>
      <c r="AE617" s="298"/>
      <c r="AF617" s="298"/>
      <c r="AG617" s="298"/>
      <c r="AH617" s="298"/>
      <c r="AI617" s="298"/>
      <c r="AJ617" s="298"/>
      <c r="AK617" s="298"/>
      <c r="AL617" s="298"/>
      <c r="AM617" s="298"/>
      <c r="AN617" s="298"/>
      <c r="AO617" s="298"/>
      <c r="AP617" s="298"/>
      <c r="AQ617" s="298"/>
      <c r="AR617" s="298"/>
      <c r="AS617" s="298"/>
      <c r="BI617" s="56"/>
      <c r="BJ617" s="56"/>
      <c r="BK617" s="56"/>
      <c r="BL617" s="56"/>
      <c r="BM617" s="56"/>
      <c r="BN617" s="56"/>
      <c r="BO617" s="56"/>
      <c r="BP617" s="56"/>
      <c r="BQ617" s="56"/>
      <c r="BR617" s="56"/>
      <c r="BS617" s="56"/>
      <c r="BT617" s="56"/>
      <c r="BU617" s="56"/>
      <c r="BV617" s="56"/>
      <c r="BW617" s="56"/>
    </row>
    <row r="618" spans="3:75" ht="21" customHeight="1">
      <c r="C618" s="265"/>
      <c r="D618" s="419"/>
      <c r="E618" s="430"/>
      <c r="F618" s="303" t="s">
        <v>2488</v>
      </c>
      <c r="G618" s="249"/>
      <c r="H618" s="220" t="s">
        <v>0</v>
      </c>
      <c r="I618" s="220" t="s">
        <v>64</v>
      </c>
      <c r="J618" s="220" t="s">
        <v>0</v>
      </c>
      <c r="K618" s="220" t="s">
        <v>65</v>
      </c>
      <c r="L618" s="220" t="s">
        <v>0</v>
      </c>
      <c r="M618" s="220" t="s">
        <v>261</v>
      </c>
      <c r="N618" s="47" t="s">
        <v>67</v>
      </c>
      <c r="O618" s="47" t="s">
        <v>0</v>
      </c>
      <c r="P618" s="47" t="s">
        <v>378</v>
      </c>
      <c r="Q618" s="47"/>
      <c r="R618" s="47"/>
      <c r="S618" s="47"/>
      <c r="T618" s="47"/>
      <c r="U618" s="103"/>
      <c r="V618" s="21" t="str">
        <f t="shared" si="4"/>
        <v/>
      </c>
      <c r="W618" s="22" t="str">
        <f t="shared" si="5"/>
        <v/>
      </c>
      <c r="X618" s="23"/>
      <c r="Y618" s="297"/>
      <c r="Z618" s="297"/>
      <c r="AD618" s="298"/>
      <c r="AE618" s="298"/>
      <c r="AF618" s="298"/>
      <c r="AG618" s="298"/>
      <c r="AH618" s="298"/>
      <c r="AI618" s="298"/>
      <c r="AJ618" s="298"/>
      <c r="AK618" s="298"/>
      <c r="AL618" s="298"/>
      <c r="AM618" s="298"/>
      <c r="AN618" s="298"/>
      <c r="AO618" s="298"/>
      <c r="AP618" s="298"/>
      <c r="AQ618" s="298"/>
      <c r="AR618" s="298"/>
      <c r="AS618" s="298"/>
      <c r="BI618" s="56"/>
      <c r="BJ618" s="56"/>
      <c r="BK618" s="56"/>
      <c r="BL618" s="56"/>
      <c r="BM618" s="56"/>
      <c r="BN618" s="56"/>
      <c r="BO618" s="56"/>
      <c r="BP618" s="56"/>
      <c r="BQ618" s="56"/>
      <c r="BR618" s="56"/>
      <c r="BS618" s="56"/>
      <c r="BT618" s="56"/>
      <c r="BU618" s="56"/>
      <c r="BV618" s="56"/>
      <c r="BW618" s="56"/>
    </row>
    <row r="619" spans="3:75" ht="21" customHeight="1">
      <c r="C619" s="265"/>
      <c r="D619" s="419"/>
      <c r="E619" s="430"/>
      <c r="F619" s="303" t="s">
        <v>2489</v>
      </c>
      <c r="G619" s="249"/>
      <c r="H619" s="220" t="s">
        <v>0</v>
      </c>
      <c r="I619" s="220" t="s">
        <v>64</v>
      </c>
      <c r="J619" s="220" t="s">
        <v>0</v>
      </c>
      <c r="K619" s="220" t="s">
        <v>65</v>
      </c>
      <c r="L619" s="220" t="s">
        <v>0</v>
      </c>
      <c r="M619" s="220" t="s">
        <v>262</v>
      </c>
      <c r="N619" s="47" t="s">
        <v>67</v>
      </c>
      <c r="O619" s="47" t="s">
        <v>0</v>
      </c>
      <c r="P619" s="47" t="s">
        <v>378</v>
      </c>
      <c r="Q619" s="47"/>
      <c r="R619" s="47"/>
      <c r="S619" s="47"/>
      <c r="T619" s="47"/>
      <c r="U619" s="103"/>
      <c r="V619" s="21" t="str">
        <f t="shared" si="4"/>
        <v/>
      </c>
      <c r="W619" s="22" t="str">
        <f t="shared" si="5"/>
        <v/>
      </c>
      <c r="X619" s="23"/>
      <c r="Y619" s="297"/>
      <c r="Z619" s="297"/>
      <c r="AD619" s="298"/>
      <c r="AE619" s="298"/>
      <c r="AF619" s="298"/>
      <c r="AG619" s="298"/>
      <c r="AH619" s="298"/>
      <c r="AI619" s="298"/>
      <c r="AJ619" s="298"/>
      <c r="AK619" s="298"/>
      <c r="AL619" s="298"/>
      <c r="AM619" s="298"/>
      <c r="AN619" s="298"/>
      <c r="AO619" s="298"/>
      <c r="AP619" s="298"/>
      <c r="AQ619" s="298"/>
      <c r="AR619" s="298"/>
      <c r="AS619" s="298"/>
      <c r="BI619" s="56"/>
      <c r="BJ619" s="56"/>
      <c r="BK619" s="56"/>
      <c r="BL619" s="56"/>
      <c r="BM619" s="56"/>
      <c r="BN619" s="56"/>
      <c r="BO619" s="56"/>
      <c r="BP619" s="56"/>
      <c r="BQ619" s="56"/>
      <c r="BR619" s="56"/>
      <c r="BS619" s="56"/>
      <c r="BT619" s="56"/>
      <c r="BU619" s="56"/>
      <c r="BV619" s="56"/>
      <c r="BW619" s="56"/>
    </row>
    <row r="620" spans="3:75" ht="21" customHeight="1">
      <c r="C620" s="265"/>
      <c r="D620" s="419"/>
      <c r="E620" s="430"/>
      <c r="F620" s="303" t="s">
        <v>2490</v>
      </c>
      <c r="G620" s="249"/>
      <c r="H620" s="220" t="s">
        <v>0</v>
      </c>
      <c r="I620" s="220" t="s">
        <v>64</v>
      </c>
      <c r="J620" s="220" t="s">
        <v>0</v>
      </c>
      <c r="K620" s="220" t="s">
        <v>65</v>
      </c>
      <c r="L620" s="220" t="s">
        <v>0</v>
      </c>
      <c r="M620" s="220" t="s">
        <v>263</v>
      </c>
      <c r="N620" s="47" t="s">
        <v>67</v>
      </c>
      <c r="O620" s="47" t="s">
        <v>0</v>
      </c>
      <c r="P620" s="47" t="s">
        <v>378</v>
      </c>
      <c r="Q620" s="47"/>
      <c r="R620" s="47"/>
      <c r="S620" s="47"/>
      <c r="T620" s="47"/>
      <c r="U620" s="103"/>
      <c r="V620" s="21" t="str">
        <f t="shared" si="4"/>
        <v/>
      </c>
      <c r="W620" s="22" t="str">
        <f t="shared" si="5"/>
        <v/>
      </c>
      <c r="X620" s="23"/>
      <c r="Y620" s="297"/>
      <c r="Z620" s="297"/>
      <c r="AD620" s="298"/>
      <c r="AE620" s="298"/>
      <c r="AF620" s="298"/>
      <c r="AG620" s="298"/>
      <c r="AH620" s="298"/>
      <c r="AI620" s="298"/>
      <c r="AJ620" s="298"/>
      <c r="AK620" s="298"/>
      <c r="AL620" s="298"/>
      <c r="AM620" s="298"/>
      <c r="AN620" s="298"/>
      <c r="AO620" s="298"/>
      <c r="AP620" s="298"/>
      <c r="AQ620" s="298"/>
      <c r="AR620" s="298"/>
      <c r="AS620" s="298"/>
      <c r="BI620" s="56"/>
      <c r="BJ620" s="56"/>
      <c r="BK620" s="56"/>
      <c r="BL620" s="56"/>
      <c r="BM620" s="56"/>
      <c r="BN620" s="56"/>
      <c r="BO620" s="56"/>
      <c r="BP620" s="56"/>
      <c r="BQ620" s="56"/>
      <c r="BR620" s="56"/>
      <c r="BS620" s="56"/>
      <c r="BT620" s="56"/>
      <c r="BU620" s="56"/>
      <c r="BV620" s="56"/>
      <c r="BW620" s="56"/>
    </row>
    <row r="621" spans="3:75" ht="21" customHeight="1">
      <c r="C621" s="265"/>
      <c r="D621" s="419"/>
      <c r="E621" s="430"/>
      <c r="F621" s="303" t="s">
        <v>2491</v>
      </c>
      <c r="G621" s="249"/>
      <c r="H621" s="220" t="s">
        <v>0</v>
      </c>
      <c r="I621" s="220" t="s">
        <v>64</v>
      </c>
      <c r="J621" s="220" t="s">
        <v>0</v>
      </c>
      <c r="K621" s="220" t="s">
        <v>65</v>
      </c>
      <c r="L621" s="220" t="s">
        <v>0</v>
      </c>
      <c r="M621" s="220" t="s">
        <v>264</v>
      </c>
      <c r="N621" s="47" t="s">
        <v>67</v>
      </c>
      <c r="O621" s="47" t="s">
        <v>0</v>
      </c>
      <c r="P621" s="47" t="s">
        <v>378</v>
      </c>
      <c r="Q621" s="47"/>
      <c r="R621" s="47"/>
      <c r="S621" s="47"/>
      <c r="T621" s="47"/>
      <c r="U621" s="103"/>
      <c r="V621" s="21" t="str">
        <f t="shared" si="4"/>
        <v/>
      </c>
      <c r="W621" s="22" t="str">
        <f t="shared" si="5"/>
        <v/>
      </c>
      <c r="X621" s="23"/>
      <c r="Y621" s="297"/>
      <c r="Z621" s="299"/>
      <c r="AD621" s="263"/>
      <c r="AE621" s="263"/>
      <c r="AF621" s="263"/>
      <c r="AG621" s="263"/>
      <c r="AH621" s="263"/>
      <c r="AI621" s="263"/>
      <c r="AJ621" s="263"/>
      <c r="AK621" s="263"/>
      <c r="AL621" s="263"/>
      <c r="AM621" s="263"/>
      <c r="AN621" s="263"/>
      <c r="AO621" s="263"/>
      <c r="AP621" s="263"/>
      <c r="AQ621" s="263"/>
      <c r="AR621" s="263"/>
      <c r="AS621" s="263"/>
      <c r="BI621" s="56"/>
      <c r="BJ621" s="56"/>
      <c r="BK621" s="56"/>
      <c r="BL621" s="56"/>
      <c r="BM621" s="56"/>
      <c r="BN621" s="56"/>
      <c r="BO621" s="56"/>
      <c r="BP621" s="56"/>
      <c r="BQ621" s="56"/>
      <c r="BR621" s="56"/>
      <c r="BS621" s="56"/>
      <c r="BT621" s="56"/>
      <c r="BU621" s="56"/>
      <c r="BV621" s="56"/>
      <c r="BW621" s="56"/>
    </row>
    <row r="622" spans="3:75" ht="21" customHeight="1">
      <c r="C622" s="265"/>
      <c r="D622" s="419"/>
      <c r="E622" s="431"/>
      <c r="F622" s="293" t="s">
        <v>2312</v>
      </c>
      <c r="G622" s="249"/>
      <c r="H622" s="220" t="s">
        <v>0</v>
      </c>
      <c r="I622" s="220" t="s">
        <v>64</v>
      </c>
      <c r="J622" s="220" t="s">
        <v>0</v>
      </c>
      <c r="K622" s="220" t="s">
        <v>65</v>
      </c>
      <c r="L622" s="220" t="s">
        <v>0</v>
      </c>
      <c r="M622" s="220" t="s">
        <v>342</v>
      </c>
      <c r="N622" s="47" t="s">
        <v>67</v>
      </c>
      <c r="O622" s="47" t="s">
        <v>0</v>
      </c>
      <c r="P622" s="47" t="s">
        <v>378</v>
      </c>
      <c r="Q622" s="47"/>
      <c r="R622" s="47"/>
      <c r="S622" s="47"/>
      <c r="T622" s="47"/>
      <c r="U622" s="103"/>
      <c r="V622" s="21" t="str">
        <f t="shared" si="4"/>
        <v/>
      </c>
      <c r="W622" s="22" t="str">
        <f t="shared" si="5"/>
        <v/>
      </c>
      <c r="X622" s="23"/>
      <c r="Y622" s="297"/>
      <c r="Z622" s="297"/>
      <c r="AD622" s="298"/>
      <c r="AE622" s="298"/>
      <c r="AF622" s="298"/>
      <c r="AG622" s="298"/>
      <c r="AH622" s="298"/>
      <c r="AI622" s="298"/>
      <c r="AJ622" s="298"/>
      <c r="AK622" s="298"/>
      <c r="AL622" s="298"/>
      <c r="AM622" s="298"/>
      <c r="AN622" s="298"/>
      <c r="AO622" s="298"/>
      <c r="AP622" s="298"/>
      <c r="AQ622" s="298"/>
      <c r="AR622" s="298"/>
      <c r="AS622" s="298"/>
      <c r="BI622" s="56"/>
      <c r="BJ622" s="56"/>
      <c r="BK622" s="56"/>
      <c r="BL622" s="56"/>
      <c r="BM622" s="56"/>
      <c r="BN622" s="56"/>
      <c r="BO622" s="56"/>
      <c r="BP622" s="56"/>
      <c r="BQ622" s="56"/>
      <c r="BR622" s="56"/>
      <c r="BS622" s="56"/>
      <c r="BT622" s="56"/>
      <c r="BU622" s="56"/>
      <c r="BV622" s="56"/>
      <c r="BW622" s="56"/>
    </row>
    <row r="623" spans="3:75" ht="21" customHeight="1">
      <c r="C623" s="265"/>
      <c r="D623" s="419" t="s">
        <v>2556</v>
      </c>
      <c r="E623" s="429" t="s">
        <v>2313</v>
      </c>
      <c r="F623" s="303" t="s">
        <v>2492</v>
      </c>
      <c r="G623" s="249"/>
      <c r="H623" s="220" t="s">
        <v>0</v>
      </c>
      <c r="I623" s="220" t="s">
        <v>64</v>
      </c>
      <c r="J623" s="220" t="s">
        <v>0</v>
      </c>
      <c r="K623" s="220" t="s">
        <v>65</v>
      </c>
      <c r="L623" s="220" t="s">
        <v>0</v>
      </c>
      <c r="M623" s="220" t="s">
        <v>265</v>
      </c>
      <c r="N623" s="47" t="s">
        <v>67</v>
      </c>
      <c r="O623" s="47" t="s">
        <v>0</v>
      </c>
      <c r="P623" s="47" t="s">
        <v>378</v>
      </c>
      <c r="Q623" s="47"/>
      <c r="R623" s="47"/>
      <c r="S623" s="47"/>
      <c r="T623" s="47"/>
      <c r="U623" s="103"/>
      <c r="V623" s="21" t="str">
        <f t="shared" si="4"/>
        <v/>
      </c>
      <c r="W623" s="22" t="str">
        <f t="shared" si="5"/>
        <v/>
      </c>
      <c r="X623" s="23"/>
      <c r="Y623" s="297"/>
      <c r="Z623" s="297"/>
      <c r="AD623" s="298"/>
      <c r="AE623" s="298"/>
      <c r="AF623" s="298"/>
      <c r="AG623" s="298"/>
      <c r="AH623" s="298"/>
      <c r="AI623" s="298"/>
      <c r="AJ623" s="298"/>
      <c r="AK623" s="298"/>
      <c r="AL623" s="298"/>
      <c r="AM623" s="298"/>
      <c r="AN623" s="298"/>
      <c r="AO623" s="298"/>
      <c r="AP623" s="298"/>
      <c r="AQ623" s="298"/>
      <c r="AR623" s="298"/>
      <c r="AS623" s="298"/>
      <c r="BI623" s="56"/>
      <c r="BJ623" s="56"/>
      <c r="BK623" s="56"/>
      <c r="BL623" s="56"/>
      <c r="BM623" s="56"/>
      <c r="BN623" s="56"/>
      <c r="BO623" s="56"/>
      <c r="BP623" s="56"/>
      <c r="BQ623" s="56"/>
      <c r="BR623" s="56"/>
      <c r="BS623" s="56"/>
      <c r="BT623" s="56"/>
      <c r="BU623" s="56"/>
      <c r="BV623" s="56"/>
      <c r="BW623" s="56"/>
    </row>
    <row r="624" spans="3:75" ht="21" customHeight="1">
      <c r="C624" s="265"/>
      <c r="D624" s="419"/>
      <c r="E624" s="430"/>
      <c r="F624" s="303" t="s">
        <v>2493</v>
      </c>
      <c r="G624" s="249"/>
      <c r="H624" s="220" t="s">
        <v>0</v>
      </c>
      <c r="I624" s="220" t="s">
        <v>64</v>
      </c>
      <c r="J624" s="220" t="s">
        <v>0</v>
      </c>
      <c r="K624" s="220" t="s">
        <v>65</v>
      </c>
      <c r="L624" s="220" t="s">
        <v>0</v>
      </c>
      <c r="M624" s="220" t="s">
        <v>266</v>
      </c>
      <c r="N624" s="47" t="s">
        <v>67</v>
      </c>
      <c r="O624" s="47" t="s">
        <v>0</v>
      </c>
      <c r="P624" s="47" t="s">
        <v>378</v>
      </c>
      <c r="Q624" s="47"/>
      <c r="R624" s="47"/>
      <c r="S624" s="47"/>
      <c r="T624" s="47"/>
      <c r="U624" s="103"/>
      <c r="V624" s="21" t="str">
        <f t="shared" si="4"/>
        <v/>
      </c>
      <c r="W624" s="22" t="str">
        <f t="shared" si="5"/>
        <v/>
      </c>
      <c r="X624" s="23"/>
      <c r="Y624" s="297"/>
      <c r="Z624" s="297"/>
      <c r="AD624" s="298"/>
      <c r="AE624" s="298"/>
      <c r="AF624" s="298"/>
      <c r="AG624" s="298"/>
      <c r="AH624" s="298"/>
      <c r="AI624" s="298"/>
      <c r="AJ624" s="298"/>
      <c r="AK624" s="298"/>
      <c r="AL624" s="298"/>
      <c r="AM624" s="298"/>
      <c r="AN624" s="298"/>
      <c r="AO624" s="298"/>
      <c r="AP624" s="298"/>
      <c r="AQ624" s="298"/>
      <c r="AR624" s="298"/>
      <c r="AS624" s="298"/>
      <c r="BI624" s="56"/>
      <c r="BJ624" s="56"/>
      <c r="BK624" s="56"/>
      <c r="BL624" s="56"/>
      <c r="BM624" s="56"/>
      <c r="BN624" s="56"/>
      <c r="BO624" s="56"/>
      <c r="BP624" s="56"/>
      <c r="BQ624" s="56"/>
      <c r="BR624" s="56"/>
      <c r="BS624" s="56"/>
      <c r="BT624" s="56"/>
      <c r="BU624" s="56"/>
      <c r="BV624" s="56"/>
      <c r="BW624" s="56"/>
    </row>
    <row r="625" spans="3:75" ht="21" customHeight="1">
      <c r="C625" s="265"/>
      <c r="D625" s="419"/>
      <c r="E625" s="430"/>
      <c r="F625" s="303" t="s">
        <v>2494</v>
      </c>
      <c r="G625" s="249"/>
      <c r="H625" s="220" t="s">
        <v>0</v>
      </c>
      <c r="I625" s="220" t="s">
        <v>64</v>
      </c>
      <c r="J625" s="220" t="s">
        <v>0</v>
      </c>
      <c r="K625" s="220" t="s">
        <v>65</v>
      </c>
      <c r="L625" s="220" t="s">
        <v>0</v>
      </c>
      <c r="M625" s="220" t="s">
        <v>75</v>
      </c>
      <c r="N625" s="47" t="s">
        <v>67</v>
      </c>
      <c r="O625" s="47" t="s">
        <v>0</v>
      </c>
      <c r="P625" s="47" t="s">
        <v>378</v>
      </c>
      <c r="Q625" s="47"/>
      <c r="R625" s="47"/>
      <c r="S625" s="47"/>
      <c r="T625" s="47"/>
      <c r="U625" s="103"/>
      <c r="V625" s="21" t="str">
        <f t="shared" si="4"/>
        <v/>
      </c>
      <c r="W625" s="22" t="str">
        <f t="shared" si="5"/>
        <v/>
      </c>
      <c r="X625" s="23"/>
      <c r="Y625" s="297"/>
      <c r="Z625" s="300"/>
      <c r="BI625" s="56"/>
      <c r="BJ625" s="56"/>
      <c r="BK625" s="56"/>
      <c r="BL625" s="56"/>
      <c r="BM625" s="56"/>
      <c r="BN625" s="56"/>
      <c r="BO625" s="56"/>
      <c r="BP625" s="56"/>
      <c r="BQ625" s="56"/>
      <c r="BR625" s="56"/>
      <c r="BS625" s="56"/>
      <c r="BT625" s="56"/>
      <c r="BU625" s="56"/>
      <c r="BV625" s="56"/>
      <c r="BW625" s="56"/>
    </row>
    <row r="626" spans="3:75" ht="21" customHeight="1">
      <c r="C626" s="265"/>
      <c r="D626" s="419"/>
      <c r="E626" s="430"/>
      <c r="F626" s="303" t="s">
        <v>2495</v>
      </c>
      <c r="G626" s="249"/>
      <c r="H626" s="220" t="s">
        <v>0</v>
      </c>
      <c r="I626" s="220" t="s">
        <v>64</v>
      </c>
      <c r="J626" s="220" t="s">
        <v>0</v>
      </c>
      <c r="K626" s="220" t="s">
        <v>65</v>
      </c>
      <c r="L626" s="220" t="s">
        <v>0</v>
      </c>
      <c r="M626" s="220" t="s">
        <v>267</v>
      </c>
      <c r="N626" s="47" t="s">
        <v>67</v>
      </c>
      <c r="O626" s="47" t="s">
        <v>0</v>
      </c>
      <c r="P626" s="47" t="s">
        <v>378</v>
      </c>
      <c r="Q626" s="47"/>
      <c r="R626" s="47"/>
      <c r="S626" s="47"/>
      <c r="T626" s="47"/>
      <c r="U626" s="103"/>
      <c r="V626" s="21" t="str">
        <f t="shared" si="4"/>
        <v/>
      </c>
      <c r="W626" s="22" t="str">
        <f t="shared" si="5"/>
        <v/>
      </c>
      <c r="X626" s="23"/>
      <c r="Y626" s="297"/>
      <c r="Z626" s="300"/>
      <c r="BI626" s="56"/>
      <c r="BJ626" s="56"/>
      <c r="BK626" s="56"/>
      <c r="BL626" s="56"/>
      <c r="BM626" s="56"/>
      <c r="BN626" s="56"/>
      <c r="BO626" s="56"/>
      <c r="BP626" s="56"/>
      <c r="BQ626" s="56"/>
      <c r="BR626" s="56"/>
      <c r="BS626" s="56"/>
      <c r="BT626" s="56"/>
      <c r="BU626" s="56"/>
      <c r="BV626" s="56"/>
      <c r="BW626" s="56"/>
    </row>
    <row r="627" spans="3:75" ht="21" customHeight="1">
      <c r="C627" s="265"/>
      <c r="D627" s="419"/>
      <c r="E627" s="430"/>
      <c r="F627" s="303" t="s">
        <v>2496</v>
      </c>
      <c r="G627" s="249"/>
      <c r="H627" s="220" t="s">
        <v>0</v>
      </c>
      <c r="I627" s="220" t="s">
        <v>64</v>
      </c>
      <c r="J627" s="220" t="s">
        <v>0</v>
      </c>
      <c r="K627" s="220" t="s">
        <v>65</v>
      </c>
      <c r="L627" s="220" t="s">
        <v>0</v>
      </c>
      <c r="M627" s="220" t="s">
        <v>268</v>
      </c>
      <c r="N627" s="47" t="s">
        <v>67</v>
      </c>
      <c r="O627" s="47" t="s">
        <v>0</v>
      </c>
      <c r="P627" s="47" t="s">
        <v>378</v>
      </c>
      <c r="Q627" s="47"/>
      <c r="R627" s="47"/>
      <c r="S627" s="47"/>
      <c r="T627" s="47"/>
      <c r="U627" s="103"/>
      <c r="V627" s="21" t="str">
        <f t="shared" si="4"/>
        <v/>
      </c>
      <c r="W627" s="22" t="str">
        <f t="shared" si="5"/>
        <v/>
      </c>
      <c r="X627" s="23"/>
      <c r="Y627" s="297"/>
      <c r="Z627" s="300"/>
      <c r="BI627" s="56"/>
      <c r="BJ627" s="56"/>
      <c r="BK627" s="56"/>
      <c r="BL627" s="56"/>
      <c r="BM627" s="56"/>
      <c r="BN627" s="56"/>
      <c r="BO627" s="56"/>
      <c r="BP627" s="56"/>
      <c r="BQ627" s="56"/>
      <c r="BR627" s="56"/>
      <c r="BS627" s="56"/>
      <c r="BT627" s="56"/>
      <c r="BU627" s="56"/>
      <c r="BV627" s="56"/>
      <c r="BW627" s="56"/>
    </row>
    <row r="628" spans="3:75" ht="21" customHeight="1">
      <c r="C628" s="265"/>
      <c r="D628" s="419"/>
      <c r="E628" s="430"/>
      <c r="F628" s="303" t="s">
        <v>2497</v>
      </c>
      <c r="G628" s="249"/>
      <c r="H628" s="220" t="s">
        <v>0</v>
      </c>
      <c r="I628" s="220" t="s">
        <v>64</v>
      </c>
      <c r="J628" s="220" t="s">
        <v>0</v>
      </c>
      <c r="K628" s="220" t="s">
        <v>65</v>
      </c>
      <c r="L628" s="220" t="s">
        <v>0</v>
      </c>
      <c r="M628" s="220" t="s">
        <v>269</v>
      </c>
      <c r="N628" s="47" t="s">
        <v>67</v>
      </c>
      <c r="O628" s="47" t="s">
        <v>0</v>
      </c>
      <c r="P628" s="47" t="s">
        <v>378</v>
      </c>
      <c r="Q628" s="47"/>
      <c r="R628" s="47"/>
      <c r="S628" s="47"/>
      <c r="T628" s="47"/>
      <c r="U628" s="103"/>
      <c r="V628" s="21" t="str">
        <f t="shared" si="4"/>
        <v/>
      </c>
      <c r="W628" s="22" t="str">
        <f t="shared" si="5"/>
        <v/>
      </c>
      <c r="X628" s="23"/>
      <c r="Y628" s="297"/>
      <c r="Z628" s="300"/>
      <c r="BI628" s="56"/>
      <c r="BJ628" s="56"/>
      <c r="BK628" s="56"/>
      <c r="BL628" s="56"/>
      <c r="BM628" s="56"/>
      <c r="BN628" s="56"/>
      <c r="BO628" s="56"/>
      <c r="BP628" s="56"/>
      <c r="BQ628" s="56"/>
      <c r="BR628" s="56"/>
      <c r="BS628" s="56"/>
      <c r="BT628" s="56"/>
      <c r="BU628" s="56"/>
      <c r="BV628" s="56"/>
      <c r="BW628" s="56"/>
    </row>
    <row r="629" spans="3:75" ht="21" customHeight="1">
      <c r="C629" s="265"/>
      <c r="D629" s="419"/>
      <c r="E629" s="430"/>
      <c r="F629" s="303" t="s">
        <v>2498</v>
      </c>
      <c r="G629" s="249"/>
      <c r="H629" s="220" t="s">
        <v>0</v>
      </c>
      <c r="I629" s="220" t="s">
        <v>64</v>
      </c>
      <c r="J629" s="220" t="s">
        <v>0</v>
      </c>
      <c r="K629" s="220" t="s">
        <v>65</v>
      </c>
      <c r="L629" s="220" t="s">
        <v>0</v>
      </c>
      <c r="M629" s="220" t="s">
        <v>270</v>
      </c>
      <c r="N629" s="47" t="s">
        <v>67</v>
      </c>
      <c r="O629" s="47" t="s">
        <v>0</v>
      </c>
      <c r="P629" s="47" t="s">
        <v>378</v>
      </c>
      <c r="Q629" s="47"/>
      <c r="R629" s="47"/>
      <c r="S629" s="47"/>
      <c r="T629" s="47"/>
      <c r="U629" s="103"/>
      <c r="V629" s="21" t="str">
        <f t="shared" si="4"/>
        <v/>
      </c>
      <c r="W629" s="22" t="str">
        <f t="shared" si="5"/>
        <v/>
      </c>
      <c r="X629" s="23"/>
      <c r="Y629" s="297"/>
      <c r="Z629" s="300"/>
      <c r="BI629" s="56"/>
      <c r="BJ629" s="56"/>
      <c r="BK629" s="56"/>
      <c r="BL629" s="56"/>
      <c r="BM629" s="56"/>
      <c r="BN629" s="56"/>
      <c r="BO629" s="56"/>
      <c r="BP629" s="56"/>
      <c r="BQ629" s="56"/>
      <c r="BR629" s="56"/>
      <c r="BS629" s="56"/>
      <c r="BT629" s="56"/>
      <c r="BU629" s="56"/>
      <c r="BV629" s="56"/>
      <c r="BW629" s="56"/>
    </row>
    <row r="630" spans="3:75" ht="21" customHeight="1">
      <c r="C630" s="265"/>
      <c r="D630" s="419"/>
      <c r="E630" s="430"/>
      <c r="F630" s="303" t="s">
        <v>2499</v>
      </c>
      <c r="G630" s="249"/>
      <c r="H630" s="220" t="s">
        <v>0</v>
      </c>
      <c r="I630" s="220" t="s">
        <v>64</v>
      </c>
      <c r="J630" s="220" t="s">
        <v>0</v>
      </c>
      <c r="K630" s="220" t="s">
        <v>65</v>
      </c>
      <c r="L630" s="220" t="s">
        <v>0</v>
      </c>
      <c r="M630" s="220" t="s">
        <v>271</v>
      </c>
      <c r="N630" s="47" t="s">
        <v>67</v>
      </c>
      <c r="O630" s="47" t="s">
        <v>0</v>
      </c>
      <c r="P630" s="47" t="s">
        <v>378</v>
      </c>
      <c r="Q630" s="47"/>
      <c r="R630" s="47"/>
      <c r="S630" s="47"/>
      <c r="T630" s="47"/>
      <c r="U630" s="103"/>
      <c r="V630" s="21" t="str">
        <f t="shared" si="4"/>
        <v/>
      </c>
      <c r="W630" s="22" t="str">
        <f t="shared" si="5"/>
        <v/>
      </c>
      <c r="X630" s="23"/>
      <c r="Y630" s="297"/>
      <c r="Z630" s="300"/>
      <c r="BI630" s="56"/>
      <c r="BJ630" s="56"/>
      <c r="BK630" s="56"/>
      <c r="BL630" s="56"/>
      <c r="BM630" s="56"/>
      <c r="BN630" s="56"/>
      <c r="BO630" s="56"/>
      <c r="BP630" s="56"/>
      <c r="BQ630" s="56"/>
      <c r="BR630" s="56"/>
      <c r="BS630" s="56"/>
      <c r="BT630" s="56"/>
      <c r="BU630" s="56"/>
      <c r="BV630" s="56"/>
      <c r="BW630" s="56"/>
    </row>
    <row r="631" spans="3:75" ht="21" customHeight="1">
      <c r="C631" s="265"/>
      <c r="D631" s="419"/>
      <c r="E631" s="430"/>
      <c r="F631" s="303" t="s">
        <v>2557</v>
      </c>
      <c r="G631" s="249"/>
      <c r="H631" s="220" t="s">
        <v>0</v>
      </c>
      <c r="I631" s="220" t="s">
        <v>64</v>
      </c>
      <c r="J631" s="220" t="s">
        <v>0</v>
      </c>
      <c r="K631" s="220" t="s">
        <v>65</v>
      </c>
      <c r="L631" s="220" t="s">
        <v>0</v>
      </c>
      <c r="M631" s="220" t="s">
        <v>272</v>
      </c>
      <c r="N631" s="47" t="s">
        <v>67</v>
      </c>
      <c r="O631" s="47" t="s">
        <v>0</v>
      </c>
      <c r="P631" s="47" t="s">
        <v>378</v>
      </c>
      <c r="Q631" s="47"/>
      <c r="R631" s="47"/>
      <c r="S631" s="47"/>
      <c r="T631" s="47"/>
      <c r="U631" s="103"/>
      <c r="V631" s="21" t="str">
        <f t="shared" si="4"/>
        <v/>
      </c>
      <c r="W631" s="22" t="str">
        <f t="shared" si="5"/>
        <v/>
      </c>
      <c r="X631" s="23"/>
      <c r="Y631" s="297"/>
      <c r="Z631" s="300"/>
      <c r="BI631" s="56"/>
      <c r="BJ631" s="56"/>
      <c r="BK631" s="56"/>
      <c r="BL631" s="56"/>
      <c r="BM631" s="56"/>
      <c r="BN631" s="56"/>
      <c r="BO631" s="56"/>
      <c r="BP631" s="56"/>
      <c r="BQ631" s="56"/>
      <c r="BR631" s="56"/>
      <c r="BS631" s="56"/>
      <c r="BT631" s="56"/>
      <c r="BU631" s="56"/>
      <c r="BV631" s="56"/>
      <c r="BW631" s="56"/>
    </row>
    <row r="632" spans="3:75" ht="21" customHeight="1">
      <c r="C632" s="265"/>
      <c r="D632" s="419"/>
      <c r="E632" s="430"/>
      <c r="F632" s="303" t="s">
        <v>2500</v>
      </c>
      <c r="G632" s="249"/>
      <c r="H632" s="220" t="s">
        <v>0</v>
      </c>
      <c r="I632" s="220" t="s">
        <v>64</v>
      </c>
      <c r="J632" s="220" t="s">
        <v>0</v>
      </c>
      <c r="K632" s="220" t="s">
        <v>65</v>
      </c>
      <c r="L632" s="220" t="s">
        <v>0</v>
      </c>
      <c r="M632" s="220" t="s">
        <v>273</v>
      </c>
      <c r="N632" s="47" t="s">
        <v>67</v>
      </c>
      <c r="O632" s="47" t="s">
        <v>0</v>
      </c>
      <c r="P632" s="47" t="s">
        <v>378</v>
      </c>
      <c r="Q632" s="47"/>
      <c r="R632" s="47"/>
      <c r="S632" s="47"/>
      <c r="T632" s="47"/>
      <c r="U632" s="103"/>
      <c r="V632" s="21" t="str">
        <f t="shared" si="4"/>
        <v/>
      </c>
      <c r="W632" s="22" t="str">
        <f t="shared" si="5"/>
        <v/>
      </c>
      <c r="X632" s="23"/>
      <c r="Y632" s="297"/>
      <c r="Z632" s="300"/>
      <c r="BI632" s="56"/>
      <c r="BJ632" s="56"/>
      <c r="BK632" s="56"/>
      <c r="BL632" s="56"/>
      <c r="BM632" s="56"/>
      <c r="BN632" s="56"/>
      <c r="BO632" s="56"/>
      <c r="BP632" s="56"/>
      <c r="BQ632" s="56"/>
      <c r="BR632" s="56"/>
      <c r="BS632" s="56"/>
      <c r="BT632" s="56"/>
      <c r="BU632" s="56"/>
      <c r="BV632" s="56"/>
      <c r="BW632" s="56"/>
    </row>
    <row r="633" spans="3:75" ht="21" customHeight="1">
      <c r="C633" s="265"/>
      <c r="D633" s="419"/>
      <c r="E633" s="430"/>
      <c r="F633" s="303" t="s">
        <v>2501</v>
      </c>
      <c r="G633" s="249"/>
      <c r="H633" s="220" t="s">
        <v>0</v>
      </c>
      <c r="I633" s="220" t="s">
        <v>64</v>
      </c>
      <c r="J633" s="220" t="s">
        <v>0</v>
      </c>
      <c r="K633" s="220" t="s">
        <v>65</v>
      </c>
      <c r="L633" s="220" t="s">
        <v>0</v>
      </c>
      <c r="M633" s="220" t="s">
        <v>274</v>
      </c>
      <c r="N633" s="47" t="s">
        <v>67</v>
      </c>
      <c r="O633" s="47" t="s">
        <v>0</v>
      </c>
      <c r="P633" s="47" t="s">
        <v>378</v>
      </c>
      <c r="Q633" s="47"/>
      <c r="R633" s="47"/>
      <c r="S633" s="47"/>
      <c r="T633" s="47"/>
      <c r="U633" s="103"/>
      <c r="V633" s="21" t="str">
        <f t="shared" si="4"/>
        <v/>
      </c>
      <c r="W633" s="22" t="str">
        <f t="shared" si="5"/>
        <v/>
      </c>
      <c r="X633" s="23"/>
      <c r="Y633" s="297"/>
      <c r="Z633" s="300"/>
      <c r="BI633" s="56"/>
      <c r="BJ633" s="56"/>
      <c r="BK633" s="56"/>
      <c r="BL633" s="56"/>
      <c r="BM633" s="56"/>
      <c r="BN633" s="56"/>
      <c r="BO633" s="56"/>
      <c r="BP633" s="56"/>
      <c r="BQ633" s="56"/>
      <c r="BR633" s="56"/>
      <c r="BS633" s="56"/>
      <c r="BT633" s="56"/>
      <c r="BU633" s="56"/>
      <c r="BV633" s="56"/>
      <c r="BW633" s="56"/>
    </row>
    <row r="634" spans="3:75" ht="21" customHeight="1">
      <c r="C634" s="265"/>
      <c r="D634" s="419"/>
      <c r="E634" s="430"/>
      <c r="F634" s="303" t="s">
        <v>2502</v>
      </c>
      <c r="G634" s="249"/>
      <c r="H634" s="220" t="s">
        <v>0</v>
      </c>
      <c r="I634" s="220" t="s">
        <v>64</v>
      </c>
      <c r="J634" s="220" t="s">
        <v>0</v>
      </c>
      <c r="K634" s="220" t="s">
        <v>65</v>
      </c>
      <c r="L634" s="220" t="s">
        <v>0</v>
      </c>
      <c r="M634" s="220" t="s">
        <v>275</v>
      </c>
      <c r="N634" s="47" t="s">
        <v>67</v>
      </c>
      <c r="O634" s="47" t="s">
        <v>0</v>
      </c>
      <c r="P634" s="47" t="s">
        <v>378</v>
      </c>
      <c r="Q634" s="47"/>
      <c r="R634" s="47"/>
      <c r="S634" s="47"/>
      <c r="T634" s="47"/>
      <c r="U634" s="103"/>
      <c r="V634" s="21" t="str">
        <f t="shared" si="4"/>
        <v/>
      </c>
      <c r="W634" s="22" t="str">
        <f t="shared" si="5"/>
        <v/>
      </c>
      <c r="X634" s="23"/>
      <c r="Y634" s="297"/>
      <c r="Z634" s="300"/>
      <c r="BI634" s="56"/>
      <c r="BJ634" s="56"/>
      <c r="BK634" s="56"/>
      <c r="BL634" s="56"/>
      <c r="BM634" s="56"/>
      <c r="BN634" s="56"/>
      <c r="BO634" s="56"/>
      <c r="BP634" s="56"/>
      <c r="BQ634" s="56"/>
      <c r="BR634" s="56"/>
      <c r="BS634" s="56"/>
      <c r="BT634" s="56"/>
      <c r="BU634" s="56"/>
      <c r="BV634" s="56"/>
      <c r="BW634" s="56"/>
    </row>
    <row r="635" spans="3:75" ht="21" customHeight="1">
      <c r="C635" s="265"/>
      <c r="D635" s="419"/>
      <c r="E635" s="430"/>
      <c r="F635" s="303" t="s">
        <v>2503</v>
      </c>
      <c r="G635" s="249"/>
      <c r="H635" s="220" t="s">
        <v>0</v>
      </c>
      <c r="I635" s="220" t="s">
        <v>64</v>
      </c>
      <c r="J635" s="220" t="s">
        <v>0</v>
      </c>
      <c r="K635" s="220" t="s">
        <v>65</v>
      </c>
      <c r="L635" s="220" t="s">
        <v>0</v>
      </c>
      <c r="M635" s="220" t="s">
        <v>276</v>
      </c>
      <c r="N635" s="47" t="s">
        <v>67</v>
      </c>
      <c r="O635" s="47" t="s">
        <v>0</v>
      </c>
      <c r="P635" s="47" t="s">
        <v>378</v>
      </c>
      <c r="Q635" s="47"/>
      <c r="R635" s="47"/>
      <c r="S635" s="47"/>
      <c r="T635" s="47"/>
      <c r="U635" s="103"/>
      <c r="V635" s="21" t="str">
        <f t="shared" si="4"/>
        <v/>
      </c>
      <c r="W635" s="22" t="str">
        <f t="shared" si="5"/>
        <v/>
      </c>
      <c r="X635" s="23"/>
      <c r="Y635" s="297"/>
      <c r="Z635" s="300"/>
      <c r="BI635" s="56"/>
      <c r="BJ635" s="56"/>
      <c r="BK635" s="56"/>
      <c r="BL635" s="56"/>
      <c r="BM635" s="56"/>
      <c r="BN635" s="56"/>
      <c r="BO635" s="56"/>
      <c r="BP635" s="56"/>
      <c r="BQ635" s="56"/>
      <c r="BR635" s="56"/>
      <c r="BS635" s="56"/>
      <c r="BT635" s="56"/>
      <c r="BU635" s="56"/>
      <c r="BV635" s="56"/>
      <c r="BW635" s="56"/>
    </row>
    <row r="636" spans="3:75" ht="21" customHeight="1">
      <c r="C636" s="265"/>
      <c r="D636" s="419"/>
      <c r="E636" s="430"/>
      <c r="F636" s="303" t="s">
        <v>2504</v>
      </c>
      <c r="G636" s="249"/>
      <c r="H636" s="220" t="s">
        <v>0</v>
      </c>
      <c r="I636" s="220" t="s">
        <v>64</v>
      </c>
      <c r="J636" s="220" t="s">
        <v>0</v>
      </c>
      <c r="K636" s="220" t="s">
        <v>65</v>
      </c>
      <c r="L636" s="220" t="s">
        <v>0</v>
      </c>
      <c r="M636" s="220" t="s">
        <v>277</v>
      </c>
      <c r="N636" s="47" t="s">
        <v>67</v>
      </c>
      <c r="O636" s="47" t="s">
        <v>0</v>
      </c>
      <c r="P636" s="47" t="s">
        <v>378</v>
      </c>
      <c r="Q636" s="47"/>
      <c r="R636" s="47"/>
      <c r="S636" s="47"/>
      <c r="T636" s="47"/>
      <c r="U636" s="103"/>
      <c r="V636" s="21" t="str">
        <f t="shared" si="4"/>
        <v/>
      </c>
      <c r="W636" s="22" t="str">
        <f t="shared" si="5"/>
        <v/>
      </c>
      <c r="X636" s="23"/>
      <c r="Y636" s="297"/>
      <c r="Z636" s="300"/>
      <c r="BI636" s="56"/>
      <c r="BJ636" s="56"/>
      <c r="BK636" s="56"/>
      <c r="BL636" s="56"/>
      <c r="BM636" s="56"/>
      <c r="BN636" s="56"/>
      <c r="BO636" s="56"/>
      <c r="BP636" s="56"/>
      <c r="BQ636" s="56"/>
      <c r="BR636" s="56"/>
      <c r="BS636" s="56"/>
      <c r="BT636" s="56"/>
      <c r="BU636" s="56"/>
      <c r="BV636" s="56"/>
      <c r="BW636" s="56"/>
    </row>
    <row r="637" spans="3:75" ht="21" customHeight="1">
      <c r="C637" s="265"/>
      <c r="D637" s="419"/>
      <c r="E637" s="430"/>
      <c r="F637" s="303" t="s">
        <v>2505</v>
      </c>
      <c r="G637" s="249"/>
      <c r="H637" s="220" t="s">
        <v>0</v>
      </c>
      <c r="I637" s="220" t="s">
        <v>64</v>
      </c>
      <c r="J637" s="220" t="s">
        <v>0</v>
      </c>
      <c r="K637" s="220" t="s">
        <v>65</v>
      </c>
      <c r="L637" s="220" t="s">
        <v>0</v>
      </c>
      <c r="M637" s="220" t="s">
        <v>278</v>
      </c>
      <c r="N637" s="47" t="s">
        <v>67</v>
      </c>
      <c r="O637" s="47" t="s">
        <v>0</v>
      </c>
      <c r="P637" s="47" t="s">
        <v>378</v>
      </c>
      <c r="Q637" s="47"/>
      <c r="R637" s="47"/>
      <c r="S637" s="47"/>
      <c r="T637" s="47"/>
      <c r="U637" s="103"/>
      <c r="V637" s="21" t="str">
        <f t="shared" si="4"/>
        <v/>
      </c>
      <c r="W637" s="22" t="str">
        <f t="shared" si="5"/>
        <v/>
      </c>
      <c r="X637" s="23"/>
      <c r="Y637" s="297"/>
      <c r="Z637" s="300"/>
      <c r="BI637" s="56"/>
      <c r="BJ637" s="56"/>
      <c r="BK637" s="56"/>
      <c r="BL637" s="56"/>
      <c r="BM637" s="56"/>
      <c r="BN637" s="56"/>
      <c r="BO637" s="56"/>
      <c r="BP637" s="56"/>
      <c r="BQ637" s="56"/>
      <c r="BR637" s="56"/>
      <c r="BS637" s="56"/>
      <c r="BT637" s="56"/>
      <c r="BU637" s="56"/>
      <c r="BV637" s="56"/>
      <c r="BW637" s="56"/>
    </row>
    <row r="638" spans="3:75" ht="21" customHeight="1">
      <c r="C638" s="265"/>
      <c r="D638" s="419"/>
      <c r="E638" s="430"/>
      <c r="F638" s="303" t="s">
        <v>2506</v>
      </c>
      <c r="G638" s="249"/>
      <c r="H638" s="220" t="s">
        <v>0</v>
      </c>
      <c r="I638" s="220" t="s">
        <v>64</v>
      </c>
      <c r="J638" s="220" t="s">
        <v>0</v>
      </c>
      <c r="K638" s="220" t="s">
        <v>65</v>
      </c>
      <c r="L638" s="220" t="s">
        <v>0</v>
      </c>
      <c r="M638" s="220" t="s">
        <v>279</v>
      </c>
      <c r="N638" s="47" t="s">
        <v>67</v>
      </c>
      <c r="O638" s="47" t="s">
        <v>0</v>
      </c>
      <c r="P638" s="47" t="s">
        <v>378</v>
      </c>
      <c r="Q638" s="47"/>
      <c r="R638" s="47"/>
      <c r="S638" s="47"/>
      <c r="T638" s="47"/>
      <c r="U638" s="103"/>
      <c r="V638" s="21" t="str">
        <f t="shared" si="4"/>
        <v/>
      </c>
      <c r="W638" s="22" t="str">
        <f t="shared" si="5"/>
        <v/>
      </c>
      <c r="X638" s="23"/>
      <c r="Y638" s="297"/>
      <c r="Z638" s="300"/>
      <c r="BI638" s="56"/>
      <c r="BJ638" s="56"/>
      <c r="BK638" s="56"/>
      <c r="BL638" s="56"/>
      <c r="BM638" s="56"/>
      <c r="BN638" s="56"/>
      <c r="BO638" s="56"/>
      <c r="BP638" s="56"/>
      <c r="BQ638" s="56"/>
      <c r="BR638" s="56"/>
      <c r="BS638" s="56"/>
      <c r="BT638" s="56"/>
      <c r="BU638" s="56"/>
      <c r="BV638" s="56"/>
      <c r="BW638" s="56"/>
    </row>
    <row r="639" spans="3:75" ht="21" customHeight="1">
      <c r="C639" s="265"/>
      <c r="D639" s="419"/>
      <c r="E639" s="430"/>
      <c r="F639" s="303" t="s">
        <v>2507</v>
      </c>
      <c r="G639" s="249"/>
      <c r="H639" s="220" t="s">
        <v>0</v>
      </c>
      <c r="I639" s="220" t="s">
        <v>64</v>
      </c>
      <c r="J639" s="220" t="s">
        <v>0</v>
      </c>
      <c r="K639" s="220" t="s">
        <v>65</v>
      </c>
      <c r="L639" s="220" t="s">
        <v>0</v>
      </c>
      <c r="M639" s="220" t="s">
        <v>280</v>
      </c>
      <c r="N639" s="47" t="s">
        <v>67</v>
      </c>
      <c r="O639" s="47" t="s">
        <v>0</v>
      </c>
      <c r="P639" s="47" t="s">
        <v>378</v>
      </c>
      <c r="Q639" s="47"/>
      <c r="R639" s="47"/>
      <c r="S639" s="47"/>
      <c r="T639" s="47"/>
      <c r="U639" s="103"/>
      <c r="V639" s="21" t="str">
        <f t="shared" si="4"/>
        <v/>
      </c>
      <c r="W639" s="22" t="str">
        <f t="shared" si="5"/>
        <v/>
      </c>
      <c r="X639" s="23"/>
      <c r="Y639" s="297"/>
      <c r="Z639" s="300"/>
      <c r="BI639" s="56"/>
      <c r="BJ639" s="56"/>
      <c r="BK639" s="56"/>
      <c r="BL639" s="56"/>
      <c r="BM639" s="56"/>
      <c r="BN639" s="56"/>
      <c r="BO639" s="56"/>
      <c r="BP639" s="56"/>
      <c r="BQ639" s="56"/>
      <c r="BR639" s="56"/>
      <c r="BS639" s="56"/>
      <c r="BT639" s="56"/>
      <c r="BU639" s="56"/>
      <c r="BV639" s="56"/>
      <c r="BW639" s="56"/>
    </row>
    <row r="640" spans="3:75" ht="21" customHeight="1">
      <c r="C640" s="265"/>
      <c r="D640" s="419"/>
      <c r="E640" s="430"/>
      <c r="F640" s="303" t="s">
        <v>2508</v>
      </c>
      <c r="G640" s="249"/>
      <c r="H640" s="220" t="s">
        <v>0</v>
      </c>
      <c r="I640" s="220" t="s">
        <v>64</v>
      </c>
      <c r="J640" s="220" t="s">
        <v>0</v>
      </c>
      <c r="K640" s="220" t="s">
        <v>65</v>
      </c>
      <c r="L640" s="220" t="s">
        <v>0</v>
      </c>
      <c r="M640" s="220" t="s">
        <v>281</v>
      </c>
      <c r="N640" s="47" t="s">
        <v>67</v>
      </c>
      <c r="O640" s="47" t="s">
        <v>0</v>
      </c>
      <c r="P640" s="47" t="s">
        <v>378</v>
      </c>
      <c r="Q640" s="47"/>
      <c r="R640" s="47"/>
      <c r="S640" s="47"/>
      <c r="T640" s="47"/>
      <c r="U640" s="103"/>
      <c r="V640" s="21" t="str">
        <f t="shared" si="4"/>
        <v/>
      </c>
      <c r="W640" s="22" t="str">
        <f t="shared" si="5"/>
        <v/>
      </c>
      <c r="X640" s="23"/>
      <c r="Y640" s="297"/>
      <c r="Z640" s="300"/>
      <c r="BI640" s="56"/>
      <c r="BJ640" s="56"/>
      <c r="BK640" s="56"/>
      <c r="BL640" s="56"/>
      <c r="BM640" s="56"/>
      <c r="BN640" s="56"/>
      <c r="BO640" s="56"/>
      <c r="BP640" s="56"/>
      <c r="BQ640" s="56"/>
      <c r="BR640" s="56"/>
      <c r="BS640" s="56"/>
      <c r="BT640" s="56"/>
      <c r="BU640" s="56"/>
      <c r="BV640" s="56"/>
      <c r="BW640" s="56"/>
    </row>
    <row r="641" spans="3:75" ht="21" customHeight="1">
      <c r="C641" s="265"/>
      <c r="D641" s="419"/>
      <c r="E641" s="430"/>
      <c r="F641" s="303" t="s">
        <v>2509</v>
      </c>
      <c r="G641" s="249"/>
      <c r="H641" s="220" t="s">
        <v>0</v>
      </c>
      <c r="I641" s="220" t="s">
        <v>64</v>
      </c>
      <c r="J641" s="220" t="s">
        <v>0</v>
      </c>
      <c r="K641" s="220" t="s">
        <v>65</v>
      </c>
      <c r="L641" s="220" t="s">
        <v>0</v>
      </c>
      <c r="M641" s="220" t="s">
        <v>282</v>
      </c>
      <c r="N641" s="47" t="s">
        <v>67</v>
      </c>
      <c r="O641" s="47" t="s">
        <v>0</v>
      </c>
      <c r="P641" s="47" t="s">
        <v>378</v>
      </c>
      <c r="Q641" s="47"/>
      <c r="R641" s="47"/>
      <c r="S641" s="47"/>
      <c r="T641" s="47"/>
      <c r="U641" s="103"/>
      <c r="V641" s="21" t="str">
        <f t="shared" si="4"/>
        <v/>
      </c>
      <c r="W641" s="22" t="str">
        <f t="shared" si="5"/>
        <v/>
      </c>
      <c r="X641" s="23"/>
      <c r="Y641" s="297"/>
      <c r="Z641" s="300"/>
      <c r="BI641" s="56"/>
      <c r="BJ641" s="56"/>
      <c r="BK641" s="56"/>
      <c r="BL641" s="56"/>
      <c r="BM641" s="56"/>
      <c r="BN641" s="56"/>
      <c r="BO641" s="56"/>
      <c r="BP641" s="56"/>
      <c r="BQ641" s="56"/>
      <c r="BR641" s="56"/>
      <c r="BS641" s="56"/>
      <c r="BT641" s="56"/>
      <c r="BU641" s="56"/>
      <c r="BV641" s="56"/>
      <c r="BW641" s="56"/>
    </row>
    <row r="642" spans="3:75" ht="21" customHeight="1">
      <c r="C642" s="265"/>
      <c r="D642" s="419"/>
      <c r="E642" s="430"/>
      <c r="F642" s="303" t="s">
        <v>2510</v>
      </c>
      <c r="G642" s="249"/>
      <c r="H642" s="220" t="s">
        <v>0</v>
      </c>
      <c r="I642" s="220" t="s">
        <v>64</v>
      </c>
      <c r="J642" s="220" t="s">
        <v>0</v>
      </c>
      <c r="K642" s="220" t="s">
        <v>65</v>
      </c>
      <c r="L642" s="220" t="s">
        <v>0</v>
      </c>
      <c r="M642" s="220" t="s">
        <v>283</v>
      </c>
      <c r="N642" s="47" t="s">
        <v>67</v>
      </c>
      <c r="O642" s="47" t="s">
        <v>0</v>
      </c>
      <c r="P642" s="47" t="s">
        <v>378</v>
      </c>
      <c r="Q642" s="47"/>
      <c r="R642" s="47"/>
      <c r="S642" s="47"/>
      <c r="T642" s="47"/>
      <c r="U642" s="103"/>
      <c r="V642" s="21" t="str">
        <f t="shared" si="4"/>
        <v/>
      </c>
      <c r="W642" s="22" t="str">
        <f t="shared" si="5"/>
        <v/>
      </c>
      <c r="X642" s="23"/>
      <c r="Y642" s="297"/>
      <c r="Z642" s="300"/>
      <c r="BI642" s="56"/>
      <c r="BJ642" s="56"/>
      <c r="BK642" s="56"/>
      <c r="BL642" s="56"/>
      <c r="BM642" s="56"/>
      <c r="BN642" s="56"/>
      <c r="BO642" s="56"/>
      <c r="BP642" s="56"/>
      <c r="BQ642" s="56"/>
      <c r="BR642" s="56"/>
      <c r="BS642" s="56"/>
      <c r="BT642" s="56"/>
      <c r="BU642" s="56"/>
      <c r="BV642" s="56"/>
      <c r="BW642" s="56"/>
    </row>
    <row r="643" spans="3:75" ht="21" customHeight="1">
      <c r="C643" s="265"/>
      <c r="D643" s="419"/>
      <c r="E643" s="430"/>
      <c r="F643" s="303" t="s">
        <v>2511</v>
      </c>
      <c r="G643" s="249"/>
      <c r="H643" s="220" t="s">
        <v>0</v>
      </c>
      <c r="I643" s="220" t="s">
        <v>64</v>
      </c>
      <c r="J643" s="220" t="s">
        <v>0</v>
      </c>
      <c r="K643" s="220" t="s">
        <v>65</v>
      </c>
      <c r="L643" s="220" t="s">
        <v>0</v>
      </c>
      <c r="M643" s="220" t="s">
        <v>284</v>
      </c>
      <c r="N643" s="47" t="s">
        <v>67</v>
      </c>
      <c r="O643" s="47" t="s">
        <v>0</v>
      </c>
      <c r="P643" s="47" t="s">
        <v>378</v>
      </c>
      <c r="Q643" s="47"/>
      <c r="R643" s="47"/>
      <c r="S643" s="47"/>
      <c r="T643" s="47"/>
      <c r="U643" s="103"/>
      <c r="V643" s="21" t="str">
        <f t="shared" si="4"/>
        <v/>
      </c>
      <c r="W643" s="22" t="str">
        <f t="shared" si="5"/>
        <v/>
      </c>
      <c r="X643" s="23"/>
      <c r="Y643" s="297"/>
      <c r="Z643" s="300"/>
      <c r="BI643" s="56"/>
      <c r="BJ643" s="56"/>
      <c r="BK643" s="56"/>
      <c r="BL643" s="56"/>
      <c r="BM643" s="56"/>
      <c r="BN643" s="56"/>
      <c r="BO643" s="56"/>
      <c r="BP643" s="56"/>
      <c r="BQ643" s="56"/>
      <c r="BR643" s="56"/>
      <c r="BS643" s="56"/>
      <c r="BT643" s="56"/>
      <c r="BU643" s="56"/>
      <c r="BV643" s="56"/>
      <c r="BW643" s="56"/>
    </row>
    <row r="644" spans="3:75" ht="21" customHeight="1">
      <c r="C644" s="265"/>
      <c r="D644" s="419"/>
      <c r="E644" s="430"/>
      <c r="F644" s="303" t="s">
        <v>2512</v>
      </c>
      <c r="G644" s="249"/>
      <c r="H644" s="220" t="s">
        <v>0</v>
      </c>
      <c r="I644" s="220" t="s">
        <v>64</v>
      </c>
      <c r="J644" s="220" t="s">
        <v>0</v>
      </c>
      <c r="K644" s="220" t="s">
        <v>65</v>
      </c>
      <c r="L644" s="220" t="s">
        <v>0</v>
      </c>
      <c r="M644" s="220" t="s">
        <v>285</v>
      </c>
      <c r="N644" s="47" t="s">
        <v>67</v>
      </c>
      <c r="O644" s="47" t="s">
        <v>0</v>
      </c>
      <c r="P644" s="47" t="s">
        <v>378</v>
      </c>
      <c r="Q644" s="47"/>
      <c r="R644" s="47"/>
      <c r="S644" s="47"/>
      <c r="T644" s="47"/>
      <c r="U644" s="103"/>
      <c r="V644" s="21" t="str">
        <f t="shared" si="4"/>
        <v/>
      </c>
      <c r="W644" s="22" t="str">
        <f t="shared" si="5"/>
        <v/>
      </c>
      <c r="X644" s="23"/>
      <c r="Y644" s="297"/>
      <c r="Z644" s="300"/>
      <c r="BI644" s="56"/>
      <c r="BJ644" s="56"/>
      <c r="BK644" s="56"/>
      <c r="BL644" s="56"/>
      <c r="BM644" s="56"/>
      <c r="BN644" s="56"/>
      <c r="BO644" s="56"/>
      <c r="BP644" s="56"/>
      <c r="BQ644" s="56"/>
      <c r="BR644" s="56"/>
      <c r="BS644" s="56"/>
      <c r="BT644" s="56"/>
      <c r="BU644" s="56"/>
      <c r="BV644" s="56"/>
      <c r="BW644" s="56"/>
    </row>
    <row r="645" spans="3:75" ht="21" customHeight="1">
      <c r="C645" s="265"/>
      <c r="D645" s="419"/>
      <c r="E645" s="430"/>
      <c r="F645" s="303" t="s">
        <v>2513</v>
      </c>
      <c r="G645" s="249"/>
      <c r="H645" s="220" t="s">
        <v>0</v>
      </c>
      <c r="I645" s="220" t="s">
        <v>64</v>
      </c>
      <c r="J645" s="220" t="s">
        <v>0</v>
      </c>
      <c r="K645" s="220" t="s">
        <v>65</v>
      </c>
      <c r="L645" s="220" t="s">
        <v>0</v>
      </c>
      <c r="M645" s="220" t="s">
        <v>286</v>
      </c>
      <c r="N645" s="47" t="s">
        <v>67</v>
      </c>
      <c r="O645" s="47" t="s">
        <v>0</v>
      </c>
      <c r="P645" s="47" t="s">
        <v>378</v>
      </c>
      <c r="Q645" s="47"/>
      <c r="R645" s="47"/>
      <c r="S645" s="47"/>
      <c r="T645" s="47"/>
      <c r="U645" s="103"/>
      <c r="V645" s="21" t="str">
        <f t="shared" si="4"/>
        <v/>
      </c>
      <c r="W645" s="22" t="str">
        <f t="shared" si="5"/>
        <v/>
      </c>
      <c r="X645" s="23"/>
      <c r="Y645" s="297"/>
      <c r="Z645" s="300"/>
      <c r="BI645" s="56"/>
      <c r="BJ645" s="56"/>
      <c r="BK645" s="56"/>
      <c r="BL645" s="56"/>
      <c r="BM645" s="56"/>
      <c r="BN645" s="56"/>
      <c r="BO645" s="56"/>
      <c r="BP645" s="56"/>
      <c r="BQ645" s="56"/>
      <c r="BR645" s="56"/>
      <c r="BS645" s="56"/>
      <c r="BT645" s="56"/>
      <c r="BU645" s="56"/>
      <c r="BV645" s="56"/>
      <c r="BW645" s="56"/>
    </row>
    <row r="646" spans="3:75" ht="21" customHeight="1">
      <c r="C646" s="265"/>
      <c r="D646" s="419"/>
      <c r="E646" s="430"/>
      <c r="F646" s="303" t="s">
        <v>2514</v>
      </c>
      <c r="G646" s="249"/>
      <c r="H646" s="220" t="s">
        <v>0</v>
      </c>
      <c r="I646" s="220" t="s">
        <v>64</v>
      </c>
      <c r="J646" s="220" t="s">
        <v>0</v>
      </c>
      <c r="K646" s="220" t="s">
        <v>65</v>
      </c>
      <c r="L646" s="220" t="s">
        <v>0</v>
      </c>
      <c r="M646" s="220" t="s">
        <v>287</v>
      </c>
      <c r="N646" s="47" t="s">
        <v>67</v>
      </c>
      <c r="O646" s="47" t="s">
        <v>0</v>
      </c>
      <c r="P646" s="47" t="s">
        <v>378</v>
      </c>
      <c r="Q646" s="47"/>
      <c r="R646" s="47"/>
      <c r="S646" s="47"/>
      <c r="T646" s="47"/>
      <c r="U646" s="103"/>
      <c r="V646" s="21" t="str">
        <f t="shared" si="4"/>
        <v/>
      </c>
      <c r="W646" s="22" t="str">
        <f t="shared" si="5"/>
        <v/>
      </c>
      <c r="X646" s="23"/>
      <c r="Y646" s="297"/>
      <c r="Z646" s="300"/>
      <c r="BI646" s="56"/>
      <c r="BJ646" s="56"/>
      <c r="BK646" s="56"/>
      <c r="BL646" s="56"/>
      <c r="BM646" s="56"/>
      <c r="BN646" s="56"/>
      <c r="BO646" s="56"/>
      <c r="BP646" s="56"/>
      <c r="BQ646" s="56"/>
      <c r="BR646" s="56"/>
      <c r="BS646" s="56"/>
      <c r="BT646" s="56"/>
      <c r="BU646" s="56"/>
      <c r="BV646" s="56"/>
      <c r="BW646" s="56"/>
    </row>
    <row r="647" spans="3:75" ht="21" customHeight="1">
      <c r="C647" s="265"/>
      <c r="D647" s="419"/>
      <c r="E647" s="430"/>
      <c r="F647" s="303" t="s">
        <v>2515</v>
      </c>
      <c r="G647" s="249"/>
      <c r="H647" s="220" t="s">
        <v>0</v>
      </c>
      <c r="I647" s="220" t="s">
        <v>64</v>
      </c>
      <c r="J647" s="220" t="s">
        <v>0</v>
      </c>
      <c r="K647" s="220" t="s">
        <v>65</v>
      </c>
      <c r="L647" s="220" t="s">
        <v>0</v>
      </c>
      <c r="M647" s="220" t="s">
        <v>288</v>
      </c>
      <c r="N647" s="47" t="s">
        <v>67</v>
      </c>
      <c r="O647" s="47" t="s">
        <v>0</v>
      </c>
      <c r="P647" s="47" t="s">
        <v>378</v>
      </c>
      <c r="Q647" s="47"/>
      <c r="R647" s="47"/>
      <c r="S647" s="47"/>
      <c r="T647" s="47"/>
      <c r="U647" s="103"/>
      <c r="V647" s="21" t="str">
        <f t="shared" si="4"/>
        <v/>
      </c>
      <c r="W647" s="22" t="str">
        <f t="shared" si="5"/>
        <v/>
      </c>
      <c r="X647" s="23"/>
      <c r="Y647" s="297"/>
      <c r="Z647" s="300"/>
      <c r="BI647" s="56"/>
      <c r="BJ647" s="56"/>
      <c r="BK647" s="56"/>
      <c r="BL647" s="56"/>
      <c r="BM647" s="56"/>
      <c r="BN647" s="56"/>
      <c r="BO647" s="56"/>
      <c r="BP647" s="56"/>
      <c r="BQ647" s="56"/>
      <c r="BR647" s="56"/>
      <c r="BS647" s="56"/>
      <c r="BT647" s="56"/>
      <c r="BU647" s="56"/>
      <c r="BV647" s="56"/>
      <c r="BW647" s="56"/>
    </row>
    <row r="648" spans="3:75" ht="21" customHeight="1">
      <c r="C648" s="265"/>
      <c r="D648" s="419"/>
      <c r="E648" s="430"/>
      <c r="F648" s="303" t="s">
        <v>2516</v>
      </c>
      <c r="G648" s="249"/>
      <c r="H648" s="220" t="s">
        <v>0</v>
      </c>
      <c r="I648" s="220" t="s">
        <v>64</v>
      </c>
      <c r="J648" s="220" t="s">
        <v>0</v>
      </c>
      <c r="K648" s="220" t="s">
        <v>65</v>
      </c>
      <c r="L648" s="220" t="s">
        <v>0</v>
      </c>
      <c r="M648" s="220" t="s">
        <v>290</v>
      </c>
      <c r="N648" s="47" t="s">
        <v>67</v>
      </c>
      <c r="O648" s="47" t="s">
        <v>0</v>
      </c>
      <c r="P648" s="47" t="s">
        <v>378</v>
      </c>
      <c r="Q648" s="47"/>
      <c r="R648" s="47"/>
      <c r="S648" s="47"/>
      <c r="T648" s="47"/>
      <c r="U648" s="103"/>
      <c r="V648" s="21" t="str">
        <f t="shared" si="4"/>
        <v/>
      </c>
      <c r="W648" s="22" t="str">
        <f t="shared" si="5"/>
        <v/>
      </c>
      <c r="X648" s="23"/>
      <c r="Y648" s="297"/>
      <c r="Z648" s="300"/>
      <c r="BI648" s="56"/>
      <c r="BJ648" s="56"/>
      <c r="BK648" s="56"/>
      <c r="BL648" s="56"/>
      <c r="BM648" s="56"/>
      <c r="BN648" s="56"/>
      <c r="BO648" s="56"/>
      <c r="BP648" s="56"/>
      <c r="BQ648" s="56"/>
      <c r="BR648" s="56"/>
      <c r="BS648" s="56"/>
      <c r="BT648" s="56"/>
      <c r="BU648" s="56"/>
      <c r="BV648" s="56"/>
      <c r="BW648" s="56"/>
    </row>
    <row r="649" spans="3:75" ht="21" customHeight="1">
      <c r="C649" s="265"/>
      <c r="D649" s="419"/>
      <c r="E649" s="430"/>
      <c r="F649" s="303" t="s">
        <v>2517</v>
      </c>
      <c r="G649" s="249"/>
      <c r="H649" s="220" t="s">
        <v>0</v>
      </c>
      <c r="I649" s="220" t="s">
        <v>64</v>
      </c>
      <c r="J649" s="220" t="s">
        <v>0</v>
      </c>
      <c r="K649" s="220" t="s">
        <v>65</v>
      </c>
      <c r="L649" s="220" t="s">
        <v>0</v>
      </c>
      <c r="M649" s="220" t="s">
        <v>292</v>
      </c>
      <c r="N649" s="47" t="s">
        <v>67</v>
      </c>
      <c r="O649" s="47" t="s">
        <v>0</v>
      </c>
      <c r="P649" s="47" t="s">
        <v>378</v>
      </c>
      <c r="Q649" s="47"/>
      <c r="R649" s="47"/>
      <c r="S649" s="47"/>
      <c r="T649" s="47"/>
      <c r="U649" s="103"/>
      <c r="V649" s="21" t="str">
        <f t="shared" si="4"/>
        <v/>
      </c>
      <c r="W649" s="22" t="str">
        <f t="shared" si="5"/>
        <v/>
      </c>
      <c r="X649" s="23"/>
      <c r="Y649" s="297"/>
      <c r="Z649" s="300"/>
      <c r="BI649" s="56"/>
      <c r="BJ649" s="56"/>
      <c r="BK649" s="56"/>
      <c r="BL649" s="56"/>
      <c r="BM649" s="56"/>
      <c r="BN649" s="56"/>
      <c r="BO649" s="56"/>
      <c r="BP649" s="56"/>
      <c r="BQ649" s="56"/>
      <c r="BR649" s="56"/>
      <c r="BS649" s="56"/>
      <c r="BT649" s="56"/>
      <c r="BU649" s="56"/>
      <c r="BV649" s="56"/>
      <c r="BW649" s="56"/>
    </row>
    <row r="650" spans="3:75" ht="21" customHeight="1">
      <c r="C650" s="265"/>
      <c r="D650" s="419"/>
      <c r="E650" s="430"/>
      <c r="F650" s="303" t="s">
        <v>2518</v>
      </c>
      <c r="G650" s="249"/>
      <c r="H650" s="220" t="s">
        <v>0</v>
      </c>
      <c r="I650" s="220" t="s">
        <v>64</v>
      </c>
      <c r="J650" s="220" t="s">
        <v>0</v>
      </c>
      <c r="K650" s="220" t="s">
        <v>65</v>
      </c>
      <c r="L650" s="220" t="s">
        <v>0</v>
      </c>
      <c r="M650" s="220" t="s">
        <v>293</v>
      </c>
      <c r="N650" s="47" t="s">
        <v>67</v>
      </c>
      <c r="O650" s="47" t="s">
        <v>0</v>
      </c>
      <c r="P650" s="47" t="s">
        <v>378</v>
      </c>
      <c r="Q650" s="47"/>
      <c r="R650" s="47"/>
      <c r="S650" s="47"/>
      <c r="T650" s="47"/>
      <c r="U650" s="103"/>
      <c r="V650" s="21" t="str">
        <f t="shared" si="4"/>
        <v/>
      </c>
      <c r="W650" s="22" t="str">
        <f t="shared" si="5"/>
        <v/>
      </c>
      <c r="X650" s="23"/>
      <c r="Y650" s="297"/>
      <c r="Z650" s="300"/>
      <c r="BI650" s="56"/>
      <c r="BJ650" s="56"/>
      <c r="BK650" s="56"/>
      <c r="BL650" s="56"/>
      <c r="BM650" s="56"/>
      <c r="BN650" s="56"/>
      <c r="BO650" s="56"/>
      <c r="BP650" s="56"/>
      <c r="BQ650" s="56"/>
      <c r="BR650" s="56"/>
      <c r="BS650" s="56"/>
      <c r="BT650" s="56"/>
      <c r="BU650" s="56"/>
      <c r="BV650" s="56"/>
      <c r="BW650" s="56"/>
    </row>
    <row r="651" spans="3:75" ht="21" customHeight="1">
      <c r="C651" s="265"/>
      <c r="D651" s="419"/>
      <c r="E651" s="430"/>
      <c r="F651" s="303" t="s">
        <v>2519</v>
      </c>
      <c r="G651" s="249"/>
      <c r="H651" s="220" t="s">
        <v>0</v>
      </c>
      <c r="I651" s="220" t="s">
        <v>64</v>
      </c>
      <c r="J651" s="220" t="s">
        <v>0</v>
      </c>
      <c r="K651" s="220" t="s">
        <v>65</v>
      </c>
      <c r="L651" s="220" t="s">
        <v>0</v>
      </c>
      <c r="M651" s="220" t="s">
        <v>294</v>
      </c>
      <c r="N651" s="47" t="s">
        <v>67</v>
      </c>
      <c r="O651" s="47" t="s">
        <v>0</v>
      </c>
      <c r="P651" s="47" t="s">
        <v>378</v>
      </c>
      <c r="Q651" s="47"/>
      <c r="R651" s="47"/>
      <c r="S651" s="47"/>
      <c r="T651" s="47"/>
      <c r="U651" s="103"/>
      <c r="V651" s="21" t="str">
        <f t="shared" si="4"/>
        <v/>
      </c>
      <c r="W651" s="22" t="str">
        <f t="shared" si="5"/>
        <v/>
      </c>
      <c r="X651" s="23"/>
      <c r="Y651" s="297"/>
      <c r="Z651" s="300"/>
      <c r="BI651" s="56"/>
      <c r="BJ651" s="56"/>
      <c r="BK651" s="56"/>
      <c r="BL651" s="56"/>
      <c r="BM651" s="56"/>
      <c r="BN651" s="56"/>
      <c r="BO651" s="56"/>
      <c r="BP651" s="56"/>
      <c r="BQ651" s="56"/>
      <c r="BR651" s="56"/>
      <c r="BS651" s="56"/>
      <c r="BT651" s="56"/>
      <c r="BU651" s="56"/>
      <c r="BV651" s="56"/>
      <c r="BW651" s="56"/>
    </row>
    <row r="652" spans="3:75" ht="21" customHeight="1">
      <c r="C652" s="265"/>
      <c r="D652" s="419"/>
      <c r="E652" s="430"/>
      <c r="F652" s="303" t="s">
        <v>2520</v>
      </c>
      <c r="G652" s="249"/>
      <c r="H652" s="220" t="s">
        <v>0</v>
      </c>
      <c r="I652" s="220" t="s">
        <v>64</v>
      </c>
      <c r="J652" s="220" t="s">
        <v>0</v>
      </c>
      <c r="K652" s="220" t="s">
        <v>65</v>
      </c>
      <c r="L652" s="220" t="s">
        <v>0</v>
      </c>
      <c r="M652" s="220" t="s">
        <v>295</v>
      </c>
      <c r="N652" s="47" t="s">
        <v>67</v>
      </c>
      <c r="O652" s="47" t="s">
        <v>0</v>
      </c>
      <c r="P652" s="47" t="s">
        <v>378</v>
      </c>
      <c r="Q652" s="47"/>
      <c r="R652" s="47"/>
      <c r="S652" s="47"/>
      <c r="T652" s="47"/>
      <c r="U652" s="103"/>
      <c r="V652" s="21" t="str">
        <f t="shared" si="4"/>
        <v/>
      </c>
      <c r="W652" s="22" t="str">
        <f t="shared" si="5"/>
        <v/>
      </c>
      <c r="X652" s="23"/>
      <c r="Y652" s="297"/>
      <c r="Z652" s="300"/>
      <c r="BI652" s="56"/>
      <c r="BJ652" s="56"/>
      <c r="BK652" s="56"/>
      <c r="BL652" s="56"/>
      <c r="BM652" s="56"/>
      <c r="BN652" s="56"/>
      <c r="BO652" s="56"/>
      <c r="BP652" s="56"/>
      <c r="BQ652" s="56"/>
      <c r="BR652" s="56"/>
      <c r="BS652" s="56"/>
      <c r="BT652" s="56"/>
      <c r="BU652" s="56"/>
      <c r="BV652" s="56"/>
      <c r="BW652" s="56"/>
    </row>
    <row r="653" spans="3:75" ht="21" customHeight="1">
      <c r="C653" s="265"/>
      <c r="D653" s="419"/>
      <c r="E653" s="430"/>
      <c r="F653" s="303" t="s">
        <v>2521</v>
      </c>
      <c r="G653" s="249"/>
      <c r="H653" s="220" t="s">
        <v>0</v>
      </c>
      <c r="I653" s="220" t="s">
        <v>64</v>
      </c>
      <c r="J653" s="220" t="s">
        <v>0</v>
      </c>
      <c r="K653" s="220" t="s">
        <v>65</v>
      </c>
      <c r="L653" s="220" t="s">
        <v>0</v>
      </c>
      <c r="M653" s="220" t="s">
        <v>296</v>
      </c>
      <c r="N653" s="47" t="s">
        <v>67</v>
      </c>
      <c r="O653" s="47" t="s">
        <v>0</v>
      </c>
      <c r="P653" s="47" t="s">
        <v>378</v>
      </c>
      <c r="Q653" s="47"/>
      <c r="R653" s="47"/>
      <c r="S653" s="47"/>
      <c r="T653" s="47"/>
      <c r="U653" s="103"/>
      <c r="V653" s="21" t="str">
        <f t="shared" si="4"/>
        <v/>
      </c>
      <c r="W653" s="22" t="str">
        <f t="shared" si="5"/>
        <v/>
      </c>
      <c r="X653" s="23"/>
      <c r="Y653" s="297"/>
      <c r="Z653" s="300"/>
      <c r="BI653" s="56"/>
      <c r="BJ653" s="56"/>
      <c r="BK653" s="56"/>
      <c r="BL653" s="56"/>
      <c r="BM653" s="56"/>
      <c r="BN653" s="56"/>
      <c r="BO653" s="56"/>
      <c r="BP653" s="56"/>
      <c r="BQ653" s="56"/>
      <c r="BR653" s="56"/>
      <c r="BS653" s="56"/>
      <c r="BT653" s="56"/>
      <c r="BU653" s="56"/>
      <c r="BV653" s="56"/>
      <c r="BW653" s="56"/>
    </row>
    <row r="654" spans="3:75" ht="21" customHeight="1">
      <c r="C654" s="265"/>
      <c r="D654" s="419"/>
      <c r="E654" s="430"/>
      <c r="F654" s="303" t="s">
        <v>2522</v>
      </c>
      <c r="G654" s="249"/>
      <c r="H654" s="220" t="s">
        <v>0</v>
      </c>
      <c r="I654" s="220" t="s">
        <v>64</v>
      </c>
      <c r="J654" s="220" t="s">
        <v>0</v>
      </c>
      <c r="K654" s="220" t="s">
        <v>65</v>
      </c>
      <c r="L654" s="220" t="s">
        <v>0</v>
      </c>
      <c r="M654" s="220" t="s">
        <v>297</v>
      </c>
      <c r="N654" s="47" t="s">
        <v>67</v>
      </c>
      <c r="O654" s="47" t="s">
        <v>0</v>
      </c>
      <c r="P654" s="47" t="s">
        <v>378</v>
      </c>
      <c r="Q654" s="47"/>
      <c r="R654" s="47"/>
      <c r="S654" s="47"/>
      <c r="T654" s="47"/>
      <c r="U654" s="103"/>
      <c r="V654" s="21" t="str">
        <f t="shared" si="4"/>
        <v/>
      </c>
      <c r="W654" s="22" t="str">
        <f t="shared" si="5"/>
        <v/>
      </c>
      <c r="X654" s="23"/>
      <c r="Y654" s="297"/>
      <c r="Z654" s="300"/>
      <c r="BI654" s="56"/>
      <c r="BJ654" s="56"/>
      <c r="BK654" s="56"/>
      <c r="BL654" s="56"/>
      <c r="BM654" s="56"/>
      <c r="BN654" s="56"/>
      <c r="BO654" s="56"/>
      <c r="BP654" s="56"/>
      <c r="BQ654" s="56"/>
      <c r="BR654" s="56"/>
      <c r="BS654" s="56"/>
      <c r="BT654" s="56"/>
      <c r="BU654" s="56"/>
      <c r="BV654" s="56"/>
      <c r="BW654" s="56"/>
    </row>
    <row r="655" spans="3:75" ht="21" customHeight="1">
      <c r="C655" s="265"/>
      <c r="D655" s="419"/>
      <c r="E655" s="430"/>
      <c r="F655" s="303" t="s">
        <v>2523</v>
      </c>
      <c r="G655" s="249"/>
      <c r="H655" s="220" t="s">
        <v>0</v>
      </c>
      <c r="I655" s="220" t="s">
        <v>64</v>
      </c>
      <c r="J655" s="220" t="s">
        <v>0</v>
      </c>
      <c r="K655" s="220" t="s">
        <v>65</v>
      </c>
      <c r="L655" s="220" t="s">
        <v>0</v>
      </c>
      <c r="M655" s="220" t="s">
        <v>291</v>
      </c>
      <c r="N655" s="47" t="s">
        <v>67</v>
      </c>
      <c r="O655" s="47" t="s">
        <v>0</v>
      </c>
      <c r="P655" s="47" t="s">
        <v>378</v>
      </c>
      <c r="Q655" s="47"/>
      <c r="R655" s="47"/>
      <c r="S655" s="47"/>
      <c r="T655" s="47"/>
      <c r="U655" s="103"/>
      <c r="V655" s="21" t="str">
        <f t="shared" si="4"/>
        <v/>
      </c>
      <c r="W655" s="22" t="str">
        <f t="shared" si="5"/>
        <v/>
      </c>
      <c r="X655" s="23"/>
      <c r="Y655" s="297"/>
      <c r="Z655" s="300"/>
      <c r="BI655" s="56"/>
      <c r="BJ655" s="56"/>
      <c r="BK655" s="56"/>
      <c r="BL655" s="56"/>
      <c r="BM655" s="56"/>
      <c r="BN655" s="56"/>
      <c r="BO655" s="56"/>
      <c r="BP655" s="56"/>
      <c r="BQ655" s="56"/>
      <c r="BR655" s="56"/>
      <c r="BS655" s="56"/>
      <c r="BT655" s="56"/>
      <c r="BU655" s="56"/>
      <c r="BV655" s="56"/>
      <c r="BW655" s="56"/>
    </row>
    <row r="656" spans="3:75" ht="21" customHeight="1">
      <c r="C656" s="265"/>
      <c r="D656" s="419"/>
      <c r="E656" s="430"/>
      <c r="F656" s="303" t="s">
        <v>2524</v>
      </c>
      <c r="G656" s="249"/>
      <c r="H656" s="220" t="s">
        <v>0</v>
      </c>
      <c r="I656" s="220" t="s">
        <v>64</v>
      </c>
      <c r="J656" s="220" t="s">
        <v>0</v>
      </c>
      <c r="K656" s="220" t="s">
        <v>65</v>
      </c>
      <c r="L656" s="220" t="s">
        <v>0</v>
      </c>
      <c r="M656" s="220" t="s">
        <v>298</v>
      </c>
      <c r="N656" s="47" t="s">
        <v>67</v>
      </c>
      <c r="O656" s="47" t="s">
        <v>0</v>
      </c>
      <c r="P656" s="47" t="s">
        <v>378</v>
      </c>
      <c r="Q656" s="47"/>
      <c r="R656" s="47"/>
      <c r="S656" s="47"/>
      <c r="T656" s="47"/>
      <c r="U656" s="103"/>
      <c r="V656" s="21" t="str">
        <f t="shared" si="4"/>
        <v/>
      </c>
      <c r="W656" s="22" t="str">
        <f t="shared" si="5"/>
        <v/>
      </c>
      <c r="X656" s="23"/>
      <c r="Y656" s="297"/>
      <c r="Z656" s="300"/>
      <c r="BI656" s="56"/>
      <c r="BJ656" s="56"/>
      <c r="BK656" s="56"/>
      <c r="BL656" s="56"/>
      <c r="BM656" s="56"/>
      <c r="BN656" s="56"/>
      <c r="BO656" s="56"/>
      <c r="BP656" s="56"/>
      <c r="BQ656" s="56"/>
      <c r="BR656" s="56"/>
      <c r="BS656" s="56"/>
      <c r="BT656" s="56"/>
      <c r="BU656" s="56"/>
      <c r="BV656" s="56"/>
      <c r="BW656" s="56"/>
    </row>
    <row r="657" spans="3:75" ht="21" customHeight="1">
      <c r="C657" s="265"/>
      <c r="D657" s="419"/>
      <c r="E657" s="430"/>
      <c r="F657" s="303" t="s">
        <v>2525</v>
      </c>
      <c r="G657" s="249"/>
      <c r="H657" s="220" t="s">
        <v>0</v>
      </c>
      <c r="I657" s="220" t="s">
        <v>64</v>
      </c>
      <c r="J657" s="220" t="s">
        <v>0</v>
      </c>
      <c r="K657" s="220" t="s">
        <v>65</v>
      </c>
      <c r="L657" s="220" t="s">
        <v>0</v>
      </c>
      <c r="M657" s="220" t="s">
        <v>299</v>
      </c>
      <c r="N657" s="47" t="s">
        <v>67</v>
      </c>
      <c r="O657" s="47" t="s">
        <v>0</v>
      </c>
      <c r="P657" s="47" t="s">
        <v>378</v>
      </c>
      <c r="Q657" s="47"/>
      <c r="R657" s="47"/>
      <c r="S657" s="47"/>
      <c r="T657" s="47"/>
      <c r="U657" s="103"/>
      <c r="V657" s="21" t="str">
        <f t="shared" si="4"/>
        <v/>
      </c>
      <c r="W657" s="22" t="str">
        <f t="shared" si="5"/>
        <v/>
      </c>
      <c r="X657" s="23"/>
      <c r="Y657" s="297"/>
      <c r="Z657" s="297"/>
      <c r="AD657" s="298"/>
      <c r="AE657" s="298"/>
      <c r="AF657" s="298"/>
      <c r="AG657" s="298"/>
      <c r="AH657" s="298"/>
      <c r="AI657" s="298"/>
      <c r="AJ657" s="298"/>
      <c r="AK657" s="298"/>
      <c r="AL657" s="298"/>
      <c r="AM657" s="298"/>
      <c r="AN657" s="298"/>
      <c r="AO657" s="298"/>
      <c r="AP657" s="298"/>
      <c r="AQ657" s="298"/>
      <c r="AR657" s="298"/>
      <c r="AS657" s="298"/>
      <c r="BI657" s="56"/>
      <c r="BJ657" s="56"/>
      <c r="BK657" s="56"/>
      <c r="BL657" s="56"/>
      <c r="BM657" s="56"/>
      <c r="BN657" s="56"/>
      <c r="BO657" s="56"/>
      <c r="BP657" s="56"/>
      <c r="BQ657" s="56"/>
      <c r="BR657" s="56"/>
      <c r="BS657" s="56"/>
      <c r="BT657" s="56"/>
      <c r="BU657" s="56"/>
      <c r="BV657" s="56"/>
      <c r="BW657" s="56"/>
    </row>
    <row r="658" spans="3:75" ht="21" customHeight="1">
      <c r="C658" s="265"/>
      <c r="D658" s="419"/>
      <c r="E658" s="430"/>
      <c r="F658" s="303" t="s">
        <v>2526</v>
      </c>
      <c r="G658" s="249"/>
      <c r="H658" s="220" t="s">
        <v>0</v>
      </c>
      <c r="I658" s="220" t="s">
        <v>64</v>
      </c>
      <c r="J658" s="220" t="s">
        <v>0</v>
      </c>
      <c r="K658" s="220" t="s">
        <v>65</v>
      </c>
      <c r="L658" s="220" t="s">
        <v>0</v>
      </c>
      <c r="M658" s="220" t="s">
        <v>300</v>
      </c>
      <c r="N658" s="47" t="s">
        <v>67</v>
      </c>
      <c r="O658" s="47" t="s">
        <v>0</v>
      </c>
      <c r="P658" s="47" t="s">
        <v>378</v>
      </c>
      <c r="Q658" s="47"/>
      <c r="R658" s="47"/>
      <c r="S658" s="47"/>
      <c r="T658" s="47"/>
      <c r="U658" s="103"/>
      <c r="V658" s="21" t="str">
        <f t="shared" ref="V658:V690" si="6">IF(OR(AND(V206="",W206=""),AND(V432="",W432=""),AND(W206="X",W432="X"),OR(W206="M",W432="M")),"",SUM(V206,V432))</f>
        <v/>
      </c>
      <c r="W658" s="22" t="str">
        <f t="shared" ref="W658:W690" si="7">IF(AND(AND(W206="X",W432="X"),SUM(V206,V432)=0,ISNUMBER(V658)),"",IF(OR(W206="M",W432="M"),"M",IF(AND(W206=W432,OR(W206="X",W206="W",W206="Z")),UPPER(W206),"")))</f>
        <v/>
      </c>
      <c r="X658" s="23"/>
      <c r="Y658" s="297"/>
      <c r="Z658" s="297"/>
      <c r="AD658" s="298"/>
      <c r="AE658" s="298"/>
      <c r="AF658" s="298"/>
      <c r="AG658" s="298"/>
      <c r="AH658" s="298"/>
      <c r="AI658" s="298"/>
      <c r="AJ658" s="298"/>
      <c r="AK658" s="298"/>
      <c r="AL658" s="298"/>
      <c r="AM658" s="298"/>
      <c r="AN658" s="298"/>
      <c r="AO658" s="298"/>
      <c r="AP658" s="298"/>
      <c r="AQ658" s="298"/>
      <c r="AR658" s="298"/>
      <c r="AS658" s="298"/>
      <c r="BI658" s="56"/>
      <c r="BJ658" s="56"/>
      <c r="BK658" s="56"/>
      <c r="BL658" s="56"/>
      <c r="BM658" s="56"/>
      <c r="BN658" s="56"/>
      <c r="BO658" s="56"/>
      <c r="BP658" s="56"/>
      <c r="BQ658" s="56"/>
      <c r="BR658" s="56"/>
      <c r="BS658" s="56"/>
      <c r="BT658" s="56"/>
      <c r="BU658" s="56"/>
      <c r="BV658" s="56"/>
      <c r="BW658" s="56"/>
    </row>
    <row r="659" spans="3:75" ht="21" customHeight="1">
      <c r="C659" s="265"/>
      <c r="D659" s="419"/>
      <c r="E659" s="430"/>
      <c r="F659" s="303" t="s">
        <v>2527</v>
      </c>
      <c r="G659" s="249"/>
      <c r="H659" s="220" t="s">
        <v>0</v>
      </c>
      <c r="I659" s="220" t="s">
        <v>64</v>
      </c>
      <c r="J659" s="220" t="s">
        <v>0</v>
      </c>
      <c r="K659" s="220" t="s">
        <v>65</v>
      </c>
      <c r="L659" s="220" t="s">
        <v>0</v>
      </c>
      <c r="M659" s="220" t="s">
        <v>301</v>
      </c>
      <c r="N659" s="47" t="s">
        <v>67</v>
      </c>
      <c r="O659" s="47" t="s">
        <v>0</v>
      </c>
      <c r="P659" s="47" t="s">
        <v>378</v>
      </c>
      <c r="Q659" s="47"/>
      <c r="R659" s="47"/>
      <c r="S659" s="47"/>
      <c r="T659" s="47"/>
      <c r="U659" s="103"/>
      <c r="V659" s="21" t="str">
        <f t="shared" si="6"/>
        <v/>
      </c>
      <c r="W659" s="22" t="str">
        <f t="shared" si="7"/>
        <v/>
      </c>
      <c r="X659" s="23"/>
      <c r="Y659" s="297"/>
      <c r="Z659" s="297"/>
      <c r="AD659" s="298"/>
      <c r="AE659" s="298"/>
      <c r="AF659" s="298"/>
      <c r="AG659" s="298"/>
      <c r="AH659" s="298"/>
      <c r="AI659" s="298"/>
      <c r="AJ659" s="298"/>
      <c r="AK659" s="298"/>
      <c r="AL659" s="298"/>
      <c r="AM659" s="298"/>
      <c r="AN659" s="298"/>
      <c r="AO659" s="298"/>
      <c r="AP659" s="298"/>
      <c r="AQ659" s="298"/>
      <c r="AR659" s="298"/>
      <c r="AS659" s="298"/>
      <c r="BI659" s="56"/>
      <c r="BJ659" s="56"/>
      <c r="BK659" s="56"/>
      <c r="BL659" s="56"/>
      <c r="BM659" s="56"/>
      <c r="BN659" s="56"/>
      <c r="BO659" s="56"/>
      <c r="BP659" s="56"/>
      <c r="BQ659" s="56"/>
      <c r="BR659" s="56"/>
      <c r="BS659" s="56"/>
      <c r="BT659" s="56"/>
      <c r="BU659" s="56"/>
      <c r="BV659" s="56"/>
      <c r="BW659" s="56"/>
    </row>
    <row r="660" spans="3:75" ht="21" customHeight="1">
      <c r="C660" s="265"/>
      <c r="D660" s="419"/>
      <c r="E660" s="430"/>
      <c r="F660" s="303" t="s">
        <v>2528</v>
      </c>
      <c r="G660" s="249"/>
      <c r="H660" s="220" t="s">
        <v>0</v>
      </c>
      <c r="I660" s="220" t="s">
        <v>64</v>
      </c>
      <c r="J660" s="220" t="s">
        <v>0</v>
      </c>
      <c r="K660" s="220" t="s">
        <v>65</v>
      </c>
      <c r="L660" s="220" t="s">
        <v>0</v>
      </c>
      <c r="M660" s="220" t="s">
        <v>302</v>
      </c>
      <c r="N660" s="47" t="s">
        <v>67</v>
      </c>
      <c r="O660" s="47" t="s">
        <v>0</v>
      </c>
      <c r="P660" s="47" t="s">
        <v>378</v>
      </c>
      <c r="Q660" s="47"/>
      <c r="R660" s="47"/>
      <c r="S660" s="47"/>
      <c r="T660" s="47"/>
      <c r="U660" s="103"/>
      <c r="V660" s="21" t="str">
        <f t="shared" si="6"/>
        <v/>
      </c>
      <c r="W660" s="22" t="str">
        <f t="shared" si="7"/>
        <v/>
      </c>
      <c r="X660" s="23"/>
      <c r="Y660" s="297"/>
      <c r="Z660" s="297"/>
      <c r="AD660" s="298"/>
      <c r="AE660" s="298"/>
      <c r="AF660" s="298"/>
      <c r="AG660" s="298"/>
      <c r="AH660" s="298"/>
      <c r="AI660" s="298"/>
      <c r="AJ660" s="298"/>
      <c r="AK660" s="298"/>
      <c r="AL660" s="298"/>
      <c r="AM660" s="298"/>
      <c r="AN660" s="298"/>
      <c r="AO660" s="298"/>
      <c r="AP660" s="298"/>
      <c r="AQ660" s="298"/>
      <c r="AR660" s="298"/>
      <c r="AS660" s="298"/>
      <c r="BI660" s="56"/>
      <c r="BJ660" s="56"/>
      <c r="BK660" s="56"/>
      <c r="BL660" s="56"/>
      <c r="BM660" s="56"/>
      <c r="BN660" s="56"/>
      <c r="BO660" s="56"/>
      <c r="BP660" s="56"/>
      <c r="BQ660" s="56"/>
      <c r="BR660" s="56"/>
      <c r="BS660" s="56"/>
      <c r="BT660" s="56"/>
      <c r="BU660" s="56"/>
      <c r="BV660" s="56"/>
      <c r="BW660" s="56"/>
    </row>
    <row r="661" spans="3:75" ht="21" customHeight="1">
      <c r="C661" s="265"/>
      <c r="D661" s="419"/>
      <c r="E661" s="430"/>
      <c r="F661" s="303" t="s">
        <v>2529</v>
      </c>
      <c r="G661" s="249"/>
      <c r="H661" s="220" t="s">
        <v>0</v>
      </c>
      <c r="I661" s="220" t="s">
        <v>64</v>
      </c>
      <c r="J661" s="220" t="s">
        <v>0</v>
      </c>
      <c r="K661" s="220" t="s">
        <v>65</v>
      </c>
      <c r="L661" s="220" t="s">
        <v>0</v>
      </c>
      <c r="M661" s="220" t="s">
        <v>303</v>
      </c>
      <c r="N661" s="47" t="s">
        <v>67</v>
      </c>
      <c r="O661" s="47" t="s">
        <v>0</v>
      </c>
      <c r="P661" s="47" t="s">
        <v>378</v>
      </c>
      <c r="Q661" s="47"/>
      <c r="R661" s="47"/>
      <c r="S661" s="47"/>
      <c r="T661" s="47"/>
      <c r="U661" s="103"/>
      <c r="V661" s="21" t="str">
        <f t="shared" si="6"/>
        <v/>
      </c>
      <c r="W661" s="22" t="str">
        <f t="shared" si="7"/>
        <v/>
      </c>
      <c r="X661" s="23"/>
      <c r="Y661" s="297"/>
      <c r="Z661" s="297"/>
      <c r="AD661" s="298"/>
      <c r="AE661" s="298"/>
      <c r="AF661" s="298"/>
      <c r="AG661" s="298"/>
      <c r="AH661" s="298"/>
      <c r="AI661" s="298"/>
      <c r="AJ661" s="298"/>
      <c r="AK661" s="298"/>
      <c r="AL661" s="298"/>
      <c r="AM661" s="298"/>
      <c r="AN661" s="298"/>
      <c r="AO661" s="298"/>
      <c r="AP661" s="298"/>
      <c r="AQ661" s="298"/>
      <c r="AR661" s="298"/>
      <c r="AS661" s="298"/>
      <c r="BI661" s="56"/>
      <c r="BJ661" s="56"/>
      <c r="BK661" s="56"/>
      <c r="BL661" s="56"/>
      <c r="BM661" s="56"/>
      <c r="BN661" s="56"/>
      <c r="BO661" s="56"/>
      <c r="BP661" s="56"/>
      <c r="BQ661" s="56"/>
      <c r="BR661" s="56"/>
      <c r="BS661" s="56"/>
      <c r="BT661" s="56"/>
      <c r="BU661" s="56"/>
      <c r="BV661" s="56"/>
      <c r="BW661" s="56"/>
    </row>
    <row r="662" spans="3:75" ht="21" customHeight="1">
      <c r="C662" s="265"/>
      <c r="D662" s="419"/>
      <c r="E662" s="430"/>
      <c r="F662" s="303" t="s">
        <v>2530</v>
      </c>
      <c r="G662" s="249"/>
      <c r="H662" s="220" t="s">
        <v>0</v>
      </c>
      <c r="I662" s="220" t="s">
        <v>64</v>
      </c>
      <c r="J662" s="220" t="s">
        <v>0</v>
      </c>
      <c r="K662" s="220" t="s">
        <v>65</v>
      </c>
      <c r="L662" s="220" t="s">
        <v>0</v>
      </c>
      <c r="M662" s="220" t="s">
        <v>304</v>
      </c>
      <c r="N662" s="47" t="s">
        <v>67</v>
      </c>
      <c r="O662" s="47" t="s">
        <v>0</v>
      </c>
      <c r="P662" s="47" t="s">
        <v>378</v>
      </c>
      <c r="Q662" s="47"/>
      <c r="R662" s="47"/>
      <c r="S662" s="47"/>
      <c r="T662" s="47"/>
      <c r="U662" s="103"/>
      <c r="V662" s="21" t="str">
        <f t="shared" si="6"/>
        <v/>
      </c>
      <c r="W662" s="22" t="str">
        <f t="shared" si="7"/>
        <v/>
      </c>
      <c r="X662" s="23"/>
      <c r="Y662" s="297"/>
      <c r="Z662" s="297"/>
      <c r="AD662" s="298"/>
      <c r="AE662" s="298"/>
      <c r="AF662" s="298"/>
      <c r="AG662" s="298"/>
      <c r="AH662" s="298"/>
      <c r="AI662" s="298"/>
      <c r="AJ662" s="298"/>
      <c r="AK662" s="298"/>
      <c r="AL662" s="298"/>
      <c r="AM662" s="298"/>
      <c r="AN662" s="298"/>
      <c r="AO662" s="298"/>
      <c r="AP662" s="298"/>
      <c r="AQ662" s="298"/>
      <c r="AR662" s="298"/>
      <c r="AS662" s="298"/>
      <c r="BI662" s="56"/>
      <c r="BJ662" s="56"/>
      <c r="BK662" s="56"/>
      <c r="BL662" s="56"/>
      <c r="BM662" s="56"/>
      <c r="BN662" s="56"/>
      <c r="BO662" s="56"/>
      <c r="BP662" s="56"/>
      <c r="BQ662" s="56"/>
      <c r="BR662" s="56"/>
      <c r="BS662" s="56"/>
      <c r="BT662" s="56"/>
      <c r="BU662" s="56"/>
      <c r="BV662" s="56"/>
      <c r="BW662" s="56"/>
    </row>
    <row r="663" spans="3:75" ht="21" customHeight="1">
      <c r="C663" s="265"/>
      <c r="D663" s="419"/>
      <c r="E663" s="430"/>
      <c r="F663" s="303" t="s">
        <v>2531</v>
      </c>
      <c r="G663" s="249"/>
      <c r="H663" s="220" t="s">
        <v>0</v>
      </c>
      <c r="I663" s="220" t="s">
        <v>64</v>
      </c>
      <c r="J663" s="220" t="s">
        <v>0</v>
      </c>
      <c r="K663" s="220" t="s">
        <v>65</v>
      </c>
      <c r="L663" s="220" t="s">
        <v>0</v>
      </c>
      <c r="M663" s="220" t="s">
        <v>305</v>
      </c>
      <c r="N663" s="47" t="s">
        <v>67</v>
      </c>
      <c r="O663" s="47" t="s">
        <v>0</v>
      </c>
      <c r="P663" s="47" t="s">
        <v>378</v>
      </c>
      <c r="Q663" s="47"/>
      <c r="R663" s="47"/>
      <c r="S663" s="47"/>
      <c r="T663" s="47"/>
      <c r="U663" s="103"/>
      <c r="V663" s="21" t="str">
        <f t="shared" si="6"/>
        <v/>
      </c>
      <c r="W663" s="22" t="str">
        <f t="shared" si="7"/>
        <v/>
      </c>
      <c r="X663" s="23"/>
      <c r="Y663" s="297"/>
      <c r="Z663" s="297"/>
      <c r="AD663" s="298"/>
      <c r="AE663" s="298"/>
      <c r="AF663" s="298"/>
      <c r="AG663" s="298"/>
      <c r="AH663" s="298"/>
      <c r="AI663" s="298"/>
      <c r="AJ663" s="298"/>
      <c r="AK663" s="298"/>
      <c r="AL663" s="298"/>
      <c r="AM663" s="298"/>
      <c r="AN663" s="298"/>
      <c r="AO663" s="298"/>
      <c r="AP663" s="298"/>
      <c r="AQ663" s="298"/>
      <c r="AR663" s="298"/>
      <c r="AS663" s="298"/>
      <c r="BI663" s="56"/>
      <c r="BJ663" s="56"/>
      <c r="BK663" s="56"/>
      <c r="BL663" s="56"/>
      <c r="BM663" s="56"/>
      <c r="BN663" s="56"/>
      <c r="BO663" s="56"/>
      <c r="BP663" s="56"/>
      <c r="BQ663" s="56"/>
      <c r="BR663" s="56"/>
      <c r="BS663" s="56"/>
      <c r="BT663" s="56"/>
      <c r="BU663" s="56"/>
      <c r="BV663" s="56"/>
      <c r="BW663" s="56"/>
    </row>
    <row r="664" spans="3:75" ht="21" customHeight="1">
      <c r="C664" s="265"/>
      <c r="D664" s="419"/>
      <c r="E664" s="430"/>
      <c r="F664" s="303" t="s">
        <v>2532</v>
      </c>
      <c r="G664" s="249"/>
      <c r="H664" s="220" t="s">
        <v>0</v>
      </c>
      <c r="I664" s="220" t="s">
        <v>64</v>
      </c>
      <c r="J664" s="220" t="s">
        <v>0</v>
      </c>
      <c r="K664" s="220" t="s">
        <v>65</v>
      </c>
      <c r="L664" s="220" t="s">
        <v>0</v>
      </c>
      <c r="M664" s="220" t="s">
        <v>306</v>
      </c>
      <c r="N664" s="47" t="s">
        <v>67</v>
      </c>
      <c r="O664" s="47" t="s">
        <v>0</v>
      </c>
      <c r="P664" s="47" t="s">
        <v>378</v>
      </c>
      <c r="Q664" s="47"/>
      <c r="R664" s="47"/>
      <c r="S664" s="47"/>
      <c r="T664" s="47"/>
      <c r="U664" s="103"/>
      <c r="V664" s="21" t="str">
        <f t="shared" si="6"/>
        <v/>
      </c>
      <c r="W664" s="22" t="str">
        <f t="shared" si="7"/>
        <v/>
      </c>
      <c r="X664" s="23"/>
      <c r="Y664" s="297"/>
      <c r="Z664" s="297"/>
      <c r="AD664" s="298"/>
      <c r="AE664" s="298"/>
      <c r="AF664" s="298"/>
      <c r="AG664" s="298"/>
      <c r="AH664" s="298"/>
      <c r="AI664" s="298"/>
      <c r="AJ664" s="298"/>
      <c r="AK664" s="298"/>
      <c r="AL664" s="298"/>
      <c r="AM664" s="298"/>
      <c r="AN664" s="298"/>
      <c r="AO664" s="298"/>
      <c r="AP664" s="298"/>
      <c r="AQ664" s="298"/>
      <c r="AR664" s="298"/>
      <c r="AS664" s="298"/>
      <c r="BI664" s="56"/>
      <c r="BJ664" s="56"/>
      <c r="BK664" s="56"/>
      <c r="BL664" s="56"/>
      <c r="BM664" s="56"/>
      <c r="BN664" s="56"/>
      <c r="BO664" s="56"/>
      <c r="BP664" s="56"/>
      <c r="BQ664" s="56"/>
      <c r="BR664" s="56"/>
      <c r="BS664" s="56"/>
      <c r="BT664" s="56"/>
      <c r="BU664" s="56"/>
      <c r="BV664" s="56"/>
      <c r="BW664" s="56"/>
    </row>
    <row r="665" spans="3:75" ht="21" customHeight="1">
      <c r="C665" s="265"/>
      <c r="D665" s="419"/>
      <c r="E665" s="430"/>
      <c r="F665" s="303" t="s">
        <v>2533</v>
      </c>
      <c r="G665" s="249"/>
      <c r="H665" s="220" t="s">
        <v>0</v>
      </c>
      <c r="I665" s="220" t="s">
        <v>64</v>
      </c>
      <c r="J665" s="220" t="s">
        <v>0</v>
      </c>
      <c r="K665" s="220" t="s">
        <v>65</v>
      </c>
      <c r="L665" s="220" t="s">
        <v>0</v>
      </c>
      <c r="M665" s="220" t="s">
        <v>289</v>
      </c>
      <c r="N665" s="47" t="s">
        <v>67</v>
      </c>
      <c r="O665" s="47" t="s">
        <v>0</v>
      </c>
      <c r="P665" s="47" t="s">
        <v>378</v>
      </c>
      <c r="Q665" s="47"/>
      <c r="R665" s="47"/>
      <c r="S665" s="47"/>
      <c r="T665" s="47"/>
      <c r="U665" s="103"/>
      <c r="V665" s="21" t="str">
        <f t="shared" si="6"/>
        <v/>
      </c>
      <c r="W665" s="22" t="str">
        <f t="shared" si="7"/>
        <v/>
      </c>
      <c r="X665" s="23"/>
      <c r="Y665" s="297"/>
      <c r="Z665" s="297"/>
      <c r="AD665" s="298"/>
      <c r="AE665" s="298"/>
      <c r="AF665" s="298"/>
      <c r="AG665" s="298"/>
      <c r="AH665" s="298"/>
      <c r="AI665" s="298"/>
      <c r="AJ665" s="298"/>
      <c r="AK665" s="298"/>
      <c r="AL665" s="298"/>
      <c r="AM665" s="298"/>
      <c r="AN665" s="298"/>
      <c r="AO665" s="298"/>
      <c r="AP665" s="298"/>
      <c r="AQ665" s="298"/>
      <c r="AR665" s="298"/>
      <c r="AS665" s="298"/>
      <c r="BI665" s="56"/>
      <c r="BJ665" s="56"/>
      <c r="BK665" s="56"/>
      <c r="BL665" s="56"/>
      <c r="BM665" s="56"/>
      <c r="BN665" s="56"/>
      <c r="BO665" s="56"/>
      <c r="BP665" s="56"/>
      <c r="BQ665" s="56"/>
      <c r="BR665" s="56"/>
      <c r="BS665" s="56"/>
      <c r="BT665" s="56"/>
      <c r="BU665" s="56"/>
      <c r="BV665" s="56"/>
      <c r="BW665" s="56"/>
    </row>
    <row r="666" spans="3:75" ht="21" customHeight="1">
      <c r="C666" s="265"/>
      <c r="D666" s="419"/>
      <c r="E666" s="430"/>
      <c r="F666" s="303" t="s">
        <v>2534</v>
      </c>
      <c r="G666" s="249"/>
      <c r="H666" s="220" t="s">
        <v>0</v>
      </c>
      <c r="I666" s="220" t="s">
        <v>64</v>
      </c>
      <c r="J666" s="220" t="s">
        <v>0</v>
      </c>
      <c r="K666" s="220" t="s">
        <v>65</v>
      </c>
      <c r="L666" s="220" t="s">
        <v>0</v>
      </c>
      <c r="M666" s="220" t="s">
        <v>307</v>
      </c>
      <c r="N666" s="47" t="s">
        <v>67</v>
      </c>
      <c r="O666" s="47" t="s">
        <v>0</v>
      </c>
      <c r="P666" s="47" t="s">
        <v>378</v>
      </c>
      <c r="Q666" s="47"/>
      <c r="R666" s="47"/>
      <c r="S666" s="47"/>
      <c r="T666" s="47"/>
      <c r="U666" s="103"/>
      <c r="V666" s="21" t="str">
        <f t="shared" si="6"/>
        <v/>
      </c>
      <c r="W666" s="22" t="str">
        <f t="shared" si="7"/>
        <v/>
      </c>
      <c r="X666" s="23"/>
      <c r="Y666" s="297"/>
      <c r="Z666" s="297"/>
      <c r="AD666" s="298"/>
      <c r="AE666" s="298"/>
      <c r="AF666" s="298"/>
      <c r="AG666" s="298"/>
      <c r="AH666" s="298"/>
      <c r="AI666" s="298"/>
      <c r="AJ666" s="298"/>
      <c r="AK666" s="298"/>
      <c r="AL666" s="298"/>
      <c r="AM666" s="298"/>
      <c r="AN666" s="298"/>
      <c r="AO666" s="298"/>
      <c r="AP666" s="298"/>
      <c r="AQ666" s="298"/>
      <c r="AR666" s="298"/>
      <c r="AS666" s="298"/>
      <c r="BI666" s="56"/>
      <c r="BJ666" s="56"/>
      <c r="BK666" s="56"/>
      <c r="BL666" s="56"/>
      <c r="BM666" s="56"/>
      <c r="BN666" s="56"/>
      <c r="BO666" s="56"/>
      <c r="BP666" s="56"/>
      <c r="BQ666" s="56"/>
      <c r="BR666" s="56"/>
      <c r="BS666" s="56"/>
      <c r="BT666" s="56"/>
      <c r="BU666" s="56"/>
      <c r="BV666" s="56"/>
      <c r="BW666" s="56"/>
    </row>
    <row r="667" spans="3:75" ht="21" customHeight="1">
      <c r="C667" s="265"/>
      <c r="D667" s="419"/>
      <c r="E667" s="430"/>
      <c r="F667" s="303" t="s">
        <v>2314</v>
      </c>
      <c r="G667" s="249"/>
      <c r="H667" s="220" t="s">
        <v>0</v>
      </c>
      <c r="I667" s="220" t="s">
        <v>64</v>
      </c>
      <c r="J667" s="220" t="s">
        <v>0</v>
      </c>
      <c r="K667" s="220" t="s">
        <v>65</v>
      </c>
      <c r="L667" s="220" t="s">
        <v>0</v>
      </c>
      <c r="M667" s="220" t="s">
        <v>308</v>
      </c>
      <c r="N667" s="47" t="s">
        <v>67</v>
      </c>
      <c r="O667" s="47" t="s">
        <v>0</v>
      </c>
      <c r="P667" s="47" t="s">
        <v>378</v>
      </c>
      <c r="Q667" s="47"/>
      <c r="R667" s="47"/>
      <c r="S667" s="47"/>
      <c r="T667" s="47"/>
      <c r="U667" s="103"/>
      <c r="V667" s="21" t="str">
        <f t="shared" si="6"/>
        <v/>
      </c>
      <c r="W667" s="22" t="str">
        <f t="shared" si="7"/>
        <v/>
      </c>
      <c r="X667" s="23"/>
      <c r="Y667" s="297"/>
      <c r="Z667" s="297"/>
      <c r="AD667" s="298"/>
      <c r="AE667" s="298"/>
      <c r="AF667" s="298"/>
      <c r="AG667" s="298"/>
      <c r="AH667" s="298"/>
      <c r="AI667" s="298"/>
      <c r="AJ667" s="298"/>
      <c r="AK667" s="298"/>
      <c r="AL667" s="298"/>
      <c r="AM667" s="298"/>
      <c r="AN667" s="298"/>
      <c r="AO667" s="298"/>
      <c r="AP667" s="298"/>
      <c r="AQ667" s="298"/>
      <c r="AR667" s="298"/>
      <c r="AS667" s="298"/>
      <c r="BI667" s="56"/>
      <c r="BJ667" s="56"/>
      <c r="BK667" s="56"/>
      <c r="BL667" s="56"/>
      <c r="BM667" s="56"/>
      <c r="BN667" s="56"/>
      <c r="BO667" s="56"/>
      <c r="BP667" s="56"/>
      <c r="BQ667" s="56"/>
      <c r="BR667" s="56"/>
      <c r="BS667" s="56"/>
      <c r="BT667" s="56"/>
      <c r="BU667" s="56"/>
      <c r="BV667" s="56"/>
      <c r="BW667" s="56"/>
    </row>
    <row r="668" spans="3:75" ht="21" customHeight="1">
      <c r="C668" s="265"/>
      <c r="D668" s="419"/>
      <c r="E668" s="430"/>
      <c r="F668" s="303" t="s">
        <v>2535</v>
      </c>
      <c r="G668" s="249"/>
      <c r="H668" s="220" t="s">
        <v>0</v>
      </c>
      <c r="I668" s="220" t="s">
        <v>64</v>
      </c>
      <c r="J668" s="220" t="s">
        <v>0</v>
      </c>
      <c r="K668" s="220" t="s">
        <v>65</v>
      </c>
      <c r="L668" s="220" t="s">
        <v>0</v>
      </c>
      <c r="M668" s="220" t="s">
        <v>309</v>
      </c>
      <c r="N668" s="47" t="s">
        <v>67</v>
      </c>
      <c r="O668" s="47" t="s">
        <v>0</v>
      </c>
      <c r="P668" s="47" t="s">
        <v>378</v>
      </c>
      <c r="Q668" s="47"/>
      <c r="R668" s="47"/>
      <c r="S668" s="47"/>
      <c r="T668" s="47"/>
      <c r="U668" s="103"/>
      <c r="V668" s="21" t="str">
        <f t="shared" si="6"/>
        <v/>
      </c>
      <c r="W668" s="22" t="str">
        <f t="shared" si="7"/>
        <v/>
      </c>
      <c r="X668" s="23"/>
      <c r="Y668" s="297"/>
      <c r="Z668" s="299"/>
      <c r="AD668" s="263"/>
      <c r="AE668" s="263"/>
      <c r="AF668" s="263"/>
      <c r="AG668" s="263"/>
      <c r="AH668" s="263"/>
      <c r="AI668" s="263"/>
      <c r="AJ668" s="263"/>
      <c r="AK668" s="263"/>
      <c r="AL668" s="263"/>
      <c r="AM668" s="263"/>
      <c r="AN668" s="263"/>
      <c r="AO668" s="263"/>
      <c r="AP668" s="263"/>
      <c r="AQ668" s="263"/>
      <c r="AR668" s="263"/>
      <c r="AS668" s="263"/>
      <c r="BI668" s="56"/>
      <c r="BJ668" s="56"/>
      <c r="BK668" s="56"/>
      <c r="BL668" s="56"/>
      <c r="BM668" s="56"/>
      <c r="BN668" s="56"/>
      <c r="BO668" s="56"/>
      <c r="BP668" s="56"/>
      <c r="BQ668" s="56"/>
      <c r="BR668" s="56"/>
      <c r="BS668" s="56"/>
      <c r="BT668" s="56"/>
      <c r="BU668" s="56"/>
      <c r="BV668" s="56"/>
      <c r="BW668" s="56"/>
    </row>
    <row r="669" spans="3:75" ht="21" customHeight="1">
      <c r="C669" s="265"/>
      <c r="D669" s="419"/>
      <c r="E669" s="431"/>
      <c r="F669" s="293" t="s">
        <v>2315</v>
      </c>
      <c r="G669" s="249"/>
      <c r="H669" s="220" t="s">
        <v>0</v>
      </c>
      <c r="I669" s="220" t="s">
        <v>64</v>
      </c>
      <c r="J669" s="220" t="s">
        <v>0</v>
      </c>
      <c r="K669" s="220" t="s">
        <v>65</v>
      </c>
      <c r="L669" s="220" t="s">
        <v>0</v>
      </c>
      <c r="M669" s="220" t="s">
        <v>343</v>
      </c>
      <c r="N669" s="47" t="s">
        <v>67</v>
      </c>
      <c r="O669" s="47" t="s">
        <v>0</v>
      </c>
      <c r="P669" s="47" t="s">
        <v>378</v>
      </c>
      <c r="Q669" s="47"/>
      <c r="R669" s="47"/>
      <c r="S669" s="47"/>
      <c r="T669" s="47"/>
      <c r="U669" s="103"/>
      <c r="V669" s="21" t="str">
        <f t="shared" si="6"/>
        <v/>
      </c>
      <c r="W669" s="22" t="str">
        <f t="shared" si="7"/>
        <v/>
      </c>
      <c r="X669" s="23"/>
      <c r="Y669" s="297"/>
      <c r="Z669" s="297"/>
      <c r="AD669" s="298"/>
      <c r="AE669" s="298"/>
      <c r="AF669" s="298"/>
      <c r="AG669" s="298"/>
      <c r="AH669" s="298"/>
      <c r="AI669" s="298"/>
      <c r="AJ669" s="298"/>
      <c r="AK669" s="298"/>
      <c r="AL669" s="298"/>
      <c r="AM669" s="298"/>
      <c r="AN669" s="298"/>
      <c r="AO669" s="298"/>
      <c r="AP669" s="298"/>
      <c r="AQ669" s="298"/>
      <c r="AR669" s="298"/>
      <c r="AS669" s="298"/>
      <c r="BI669" s="56"/>
      <c r="BJ669" s="56"/>
      <c r="BK669" s="56"/>
      <c r="BL669" s="56"/>
      <c r="BM669" s="56"/>
      <c r="BN669" s="56"/>
      <c r="BO669" s="56"/>
      <c r="BP669" s="56"/>
      <c r="BQ669" s="56"/>
      <c r="BR669" s="56"/>
      <c r="BS669" s="56"/>
      <c r="BT669" s="56"/>
      <c r="BU669" s="56"/>
      <c r="BV669" s="56"/>
      <c r="BW669" s="56"/>
    </row>
    <row r="670" spans="3:75" ht="21" customHeight="1">
      <c r="C670" s="265"/>
      <c r="D670" s="419" t="s">
        <v>2556</v>
      </c>
      <c r="E670" s="432" t="s">
        <v>2316</v>
      </c>
      <c r="F670" s="303" t="s">
        <v>2536</v>
      </c>
      <c r="G670" s="249"/>
      <c r="H670" s="220" t="s">
        <v>0</v>
      </c>
      <c r="I670" s="220" t="s">
        <v>64</v>
      </c>
      <c r="J670" s="220" t="s">
        <v>0</v>
      </c>
      <c r="K670" s="220" t="s">
        <v>65</v>
      </c>
      <c r="L670" s="220" t="s">
        <v>0</v>
      </c>
      <c r="M670" s="220" t="s">
        <v>310</v>
      </c>
      <c r="N670" s="47" t="s">
        <v>67</v>
      </c>
      <c r="O670" s="47" t="s">
        <v>0</v>
      </c>
      <c r="P670" s="47" t="s">
        <v>378</v>
      </c>
      <c r="Q670" s="47"/>
      <c r="R670" s="47"/>
      <c r="S670" s="47"/>
      <c r="T670" s="47"/>
      <c r="U670" s="103"/>
      <c r="V670" s="21" t="str">
        <f t="shared" si="6"/>
        <v/>
      </c>
      <c r="W670" s="22" t="str">
        <f t="shared" si="7"/>
        <v/>
      </c>
      <c r="X670" s="23"/>
      <c r="Y670" s="297"/>
      <c r="Z670" s="297"/>
      <c r="AD670" s="298"/>
      <c r="AE670" s="298"/>
      <c r="AF670" s="298"/>
      <c r="AG670" s="298"/>
      <c r="AH670" s="298"/>
      <c r="AI670" s="298"/>
      <c r="AJ670" s="298"/>
      <c r="AK670" s="298"/>
      <c r="AL670" s="298"/>
      <c r="AM670" s="298"/>
      <c r="AN670" s="298"/>
      <c r="AO670" s="298"/>
      <c r="AP670" s="298"/>
      <c r="AQ670" s="298"/>
      <c r="AR670" s="298"/>
      <c r="AS670" s="298"/>
      <c r="BI670" s="56"/>
      <c r="BJ670" s="56"/>
      <c r="BK670" s="56"/>
      <c r="BL670" s="56"/>
      <c r="BM670" s="56"/>
      <c r="BN670" s="56"/>
      <c r="BO670" s="56"/>
      <c r="BP670" s="56"/>
      <c r="BQ670" s="56"/>
      <c r="BR670" s="56"/>
      <c r="BS670" s="56"/>
      <c r="BT670" s="56"/>
      <c r="BU670" s="56"/>
      <c r="BV670" s="56"/>
      <c r="BW670" s="56"/>
    </row>
    <row r="671" spans="3:75" ht="21" customHeight="1">
      <c r="C671" s="265"/>
      <c r="D671" s="419"/>
      <c r="E671" s="433"/>
      <c r="F671" s="303" t="s">
        <v>2537</v>
      </c>
      <c r="G671" s="249"/>
      <c r="H671" s="220" t="s">
        <v>0</v>
      </c>
      <c r="I671" s="220" t="s">
        <v>64</v>
      </c>
      <c r="J671" s="220" t="s">
        <v>0</v>
      </c>
      <c r="K671" s="220" t="s">
        <v>65</v>
      </c>
      <c r="L671" s="220" t="s">
        <v>0</v>
      </c>
      <c r="M671" s="220" t="s">
        <v>311</v>
      </c>
      <c r="N671" s="47" t="s">
        <v>67</v>
      </c>
      <c r="O671" s="47" t="s">
        <v>0</v>
      </c>
      <c r="P671" s="47" t="s">
        <v>378</v>
      </c>
      <c r="Q671" s="47"/>
      <c r="R671" s="47"/>
      <c r="S671" s="47"/>
      <c r="T671" s="47"/>
      <c r="U671" s="103"/>
      <c r="V671" s="21" t="str">
        <f t="shared" si="6"/>
        <v/>
      </c>
      <c r="W671" s="22" t="str">
        <f t="shared" si="7"/>
        <v/>
      </c>
      <c r="X671" s="23"/>
      <c r="Y671" s="297"/>
      <c r="Z671" s="297"/>
      <c r="AD671" s="298"/>
      <c r="AE671" s="298"/>
      <c r="AF671" s="298"/>
      <c r="AG671" s="298"/>
      <c r="AH671" s="298"/>
      <c r="AI671" s="298"/>
      <c r="AJ671" s="298"/>
      <c r="AK671" s="298"/>
      <c r="AL671" s="298"/>
      <c r="AM671" s="298"/>
      <c r="AN671" s="298"/>
      <c r="AO671" s="298"/>
      <c r="AP671" s="298"/>
      <c r="AQ671" s="298"/>
      <c r="AR671" s="298"/>
      <c r="AS671" s="298"/>
      <c r="BI671" s="56"/>
      <c r="BJ671" s="56"/>
      <c r="BK671" s="56"/>
      <c r="BL671" s="56"/>
      <c r="BM671" s="56"/>
      <c r="BN671" s="56"/>
      <c r="BO671" s="56"/>
      <c r="BP671" s="56"/>
      <c r="BQ671" s="56"/>
      <c r="BR671" s="56"/>
      <c r="BS671" s="56"/>
      <c r="BT671" s="56"/>
      <c r="BU671" s="56"/>
      <c r="BV671" s="56"/>
      <c r="BW671" s="56"/>
    </row>
    <row r="672" spans="3:75" ht="21" customHeight="1">
      <c r="C672" s="265"/>
      <c r="D672" s="419"/>
      <c r="E672" s="433"/>
      <c r="F672" s="303" t="s">
        <v>2538</v>
      </c>
      <c r="G672" s="249"/>
      <c r="H672" s="220" t="s">
        <v>0</v>
      </c>
      <c r="I672" s="220" t="s">
        <v>64</v>
      </c>
      <c r="J672" s="220" t="s">
        <v>0</v>
      </c>
      <c r="K672" s="220" t="s">
        <v>65</v>
      </c>
      <c r="L672" s="220" t="s">
        <v>0</v>
      </c>
      <c r="M672" s="220" t="s">
        <v>312</v>
      </c>
      <c r="N672" s="47" t="s">
        <v>67</v>
      </c>
      <c r="O672" s="47" t="s">
        <v>0</v>
      </c>
      <c r="P672" s="47" t="s">
        <v>378</v>
      </c>
      <c r="Q672" s="47"/>
      <c r="R672" s="47"/>
      <c r="S672" s="47"/>
      <c r="T672" s="47"/>
      <c r="U672" s="103"/>
      <c r="V672" s="21" t="str">
        <f t="shared" si="6"/>
        <v/>
      </c>
      <c r="W672" s="22" t="str">
        <f t="shared" si="7"/>
        <v/>
      </c>
      <c r="X672" s="23"/>
      <c r="Y672" s="297"/>
      <c r="Z672" s="297"/>
      <c r="AD672" s="298"/>
      <c r="AE672" s="298"/>
      <c r="AF672" s="298"/>
      <c r="AG672" s="298"/>
      <c r="AH672" s="298"/>
      <c r="AI672" s="298"/>
      <c r="AJ672" s="298"/>
      <c r="AK672" s="298"/>
      <c r="AL672" s="298"/>
      <c r="AM672" s="298"/>
      <c r="AN672" s="298"/>
      <c r="AO672" s="298"/>
      <c r="AP672" s="298"/>
      <c r="AQ672" s="298"/>
      <c r="AR672" s="298"/>
      <c r="AS672" s="298"/>
      <c r="BI672" s="56"/>
      <c r="BJ672" s="56"/>
      <c r="BK672" s="56"/>
      <c r="BL672" s="56"/>
      <c r="BM672" s="56"/>
      <c r="BN672" s="56"/>
      <c r="BO672" s="56"/>
      <c r="BP672" s="56"/>
      <c r="BQ672" s="56"/>
      <c r="BR672" s="56"/>
      <c r="BS672" s="56"/>
      <c r="BT672" s="56"/>
      <c r="BU672" s="56"/>
      <c r="BV672" s="56"/>
      <c r="BW672" s="56"/>
    </row>
    <row r="673" spans="3:75" ht="21" customHeight="1">
      <c r="C673" s="265"/>
      <c r="D673" s="419"/>
      <c r="E673" s="433"/>
      <c r="F673" s="303" t="s">
        <v>2539</v>
      </c>
      <c r="G673" s="249"/>
      <c r="H673" s="220" t="s">
        <v>0</v>
      </c>
      <c r="I673" s="220" t="s">
        <v>64</v>
      </c>
      <c r="J673" s="220" t="s">
        <v>0</v>
      </c>
      <c r="K673" s="220" t="s">
        <v>65</v>
      </c>
      <c r="L673" s="220" t="s">
        <v>0</v>
      </c>
      <c r="M673" s="220" t="s">
        <v>313</v>
      </c>
      <c r="N673" s="47" t="s">
        <v>67</v>
      </c>
      <c r="O673" s="47" t="s">
        <v>0</v>
      </c>
      <c r="P673" s="47" t="s">
        <v>378</v>
      </c>
      <c r="Q673" s="47"/>
      <c r="R673" s="47"/>
      <c r="S673" s="47"/>
      <c r="T673" s="47"/>
      <c r="U673" s="103"/>
      <c r="V673" s="21" t="str">
        <f t="shared" si="6"/>
        <v/>
      </c>
      <c r="W673" s="22" t="str">
        <f t="shared" si="7"/>
        <v/>
      </c>
      <c r="X673" s="23"/>
      <c r="Y673" s="297"/>
      <c r="Z673" s="297"/>
      <c r="AD673" s="298"/>
      <c r="AE673" s="298"/>
      <c r="AF673" s="298"/>
      <c r="AG673" s="298"/>
      <c r="AH673" s="298"/>
      <c r="AI673" s="298"/>
      <c r="AJ673" s="298"/>
      <c r="AK673" s="298"/>
      <c r="AL673" s="298"/>
      <c r="AM673" s="298"/>
      <c r="AN673" s="298"/>
      <c r="AO673" s="298"/>
      <c r="AP673" s="298"/>
      <c r="AQ673" s="298"/>
      <c r="AR673" s="298"/>
      <c r="AS673" s="298"/>
      <c r="BI673" s="56"/>
      <c r="BJ673" s="56"/>
      <c r="BK673" s="56"/>
      <c r="BL673" s="56"/>
      <c r="BM673" s="56"/>
      <c r="BN673" s="56"/>
      <c r="BO673" s="56"/>
      <c r="BP673" s="56"/>
      <c r="BQ673" s="56"/>
      <c r="BR673" s="56"/>
      <c r="BS673" s="56"/>
      <c r="BT673" s="56"/>
      <c r="BU673" s="56"/>
      <c r="BV673" s="56"/>
      <c r="BW673" s="56"/>
    </row>
    <row r="674" spans="3:75" ht="21" customHeight="1">
      <c r="C674" s="265"/>
      <c r="D674" s="419"/>
      <c r="E674" s="433"/>
      <c r="F674" s="303" t="s">
        <v>2540</v>
      </c>
      <c r="G674" s="249"/>
      <c r="H674" s="220" t="s">
        <v>0</v>
      </c>
      <c r="I674" s="220" t="s">
        <v>64</v>
      </c>
      <c r="J674" s="220" t="s">
        <v>0</v>
      </c>
      <c r="K674" s="220" t="s">
        <v>65</v>
      </c>
      <c r="L674" s="220" t="s">
        <v>0</v>
      </c>
      <c r="M674" s="220" t="s">
        <v>314</v>
      </c>
      <c r="N674" s="47" t="s">
        <v>67</v>
      </c>
      <c r="O674" s="47" t="s">
        <v>0</v>
      </c>
      <c r="P674" s="47" t="s">
        <v>378</v>
      </c>
      <c r="Q674" s="47"/>
      <c r="R674" s="47"/>
      <c r="S674" s="47"/>
      <c r="T674" s="47"/>
      <c r="U674" s="103"/>
      <c r="V674" s="21" t="str">
        <f t="shared" si="6"/>
        <v/>
      </c>
      <c r="W674" s="22" t="str">
        <f t="shared" si="7"/>
        <v/>
      </c>
      <c r="X674" s="23"/>
      <c r="Y674" s="297"/>
      <c r="Z674" s="297"/>
      <c r="AD674" s="298"/>
      <c r="AE674" s="298"/>
      <c r="AF674" s="298"/>
      <c r="AG674" s="298"/>
      <c r="AH674" s="298"/>
      <c r="AI674" s="298"/>
      <c r="AJ674" s="298"/>
      <c r="AK674" s="298"/>
      <c r="AL674" s="298"/>
      <c r="AM674" s="298"/>
      <c r="AN674" s="298"/>
      <c r="AO674" s="298"/>
      <c r="AP674" s="298"/>
      <c r="AQ674" s="298"/>
      <c r="AR674" s="298"/>
      <c r="AS674" s="298"/>
      <c r="BI674" s="56"/>
      <c r="BJ674" s="56"/>
      <c r="BK674" s="56"/>
      <c r="BL674" s="56"/>
      <c r="BM674" s="56"/>
      <c r="BN674" s="56"/>
      <c r="BO674" s="56"/>
      <c r="BP674" s="56"/>
      <c r="BQ674" s="56"/>
      <c r="BR674" s="56"/>
      <c r="BS674" s="56"/>
      <c r="BT674" s="56"/>
      <c r="BU674" s="56"/>
      <c r="BV674" s="56"/>
      <c r="BW674" s="56"/>
    </row>
    <row r="675" spans="3:75" ht="21" customHeight="1">
      <c r="C675" s="265"/>
      <c r="D675" s="419"/>
      <c r="E675" s="433"/>
      <c r="F675" s="303" t="s">
        <v>2541</v>
      </c>
      <c r="G675" s="249"/>
      <c r="H675" s="220" t="s">
        <v>0</v>
      </c>
      <c r="I675" s="220" t="s">
        <v>64</v>
      </c>
      <c r="J675" s="220" t="s">
        <v>0</v>
      </c>
      <c r="K675" s="220" t="s">
        <v>65</v>
      </c>
      <c r="L675" s="220" t="s">
        <v>0</v>
      </c>
      <c r="M675" s="220" t="s">
        <v>315</v>
      </c>
      <c r="N675" s="47" t="s">
        <v>67</v>
      </c>
      <c r="O675" s="47" t="s">
        <v>0</v>
      </c>
      <c r="P675" s="47" t="s">
        <v>378</v>
      </c>
      <c r="Q675" s="47"/>
      <c r="R675" s="47"/>
      <c r="S675" s="47"/>
      <c r="T675" s="47"/>
      <c r="U675" s="103"/>
      <c r="V675" s="21" t="str">
        <f t="shared" si="6"/>
        <v/>
      </c>
      <c r="W675" s="22" t="str">
        <f t="shared" si="7"/>
        <v/>
      </c>
      <c r="X675" s="23"/>
      <c r="Y675" s="297"/>
      <c r="Z675" s="297"/>
      <c r="AD675" s="298"/>
      <c r="AE675" s="298"/>
      <c r="AF675" s="298"/>
      <c r="AG675" s="298"/>
      <c r="AH675" s="298"/>
      <c r="AI675" s="298"/>
      <c r="AJ675" s="298"/>
      <c r="AK675" s="298"/>
      <c r="AL675" s="298"/>
      <c r="AM675" s="298"/>
      <c r="AN675" s="298"/>
      <c r="AO675" s="298"/>
      <c r="AP675" s="298"/>
      <c r="AQ675" s="298"/>
      <c r="AR675" s="298"/>
      <c r="AS675" s="298"/>
      <c r="BI675" s="56"/>
      <c r="BJ675" s="56"/>
      <c r="BK675" s="56"/>
      <c r="BL675" s="56"/>
      <c r="BM675" s="56"/>
      <c r="BN675" s="56"/>
      <c r="BO675" s="56"/>
      <c r="BP675" s="56"/>
      <c r="BQ675" s="56"/>
      <c r="BR675" s="56"/>
      <c r="BS675" s="56"/>
      <c r="BT675" s="56"/>
      <c r="BU675" s="56"/>
      <c r="BV675" s="56"/>
      <c r="BW675" s="56"/>
    </row>
    <row r="676" spans="3:75" ht="21" customHeight="1">
      <c r="C676" s="265"/>
      <c r="D676" s="419"/>
      <c r="E676" s="433"/>
      <c r="F676" s="303" t="s">
        <v>2542</v>
      </c>
      <c r="G676" s="249"/>
      <c r="H676" s="220" t="s">
        <v>0</v>
      </c>
      <c r="I676" s="220" t="s">
        <v>64</v>
      </c>
      <c r="J676" s="220" t="s">
        <v>0</v>
      </c>
      <c r="K676" s="220" t="s">
        <v>65</v>
      </c>
      <c r="L676" s="220" t="s">
        <v>0</v>
      </c>
      <c r="M676" s="220" t="s">
        <v>316</v>
      </c>
      <c r="N676" s="47" t="s">
        <v>67</v>
      </c>
      <c r="O676" s="47" t="s">
        <v>0</v>
      </c>
      <c r="P676" s="47" t="s">
        <v>378</v>
      </c>
      <c r="Q676" s="47"/>
      <c r="R676" s="47"/>
      <c r="S676" s="47"/>
      <c r="T676" s="47"/>
      <c r="U676" s="103"/>
      <c r="V676" s="21" t="str">
        <f t="shared" si="6"/>
        <v/>
      </c>
      <c r="W676" s="22" t="str">
        <f t="shared" si="7"/>
        <v/>
      </c>
      <c r="X676" s="23"/>
      <c r="Y676" s="297"/>
      <c r="Z676" s="297"/>
      <c r="AD676" s="298"/>
      <c r="AE676" s="298"/>
      <c r="AF676" s="298"/>
      <c r="AG676" s="298"/>
      <c r="AH676" s="298"/>
      <c r="AI676" s="298"/>
      <c r="AJ676" s="298"/>
      <c r="AK676" s="298"/>
      <c r="AL676" s="298"/>
      <c r="AM676" s="298"/>
      <c r="AN676" s="298"/>
      <c r="AO676" s="298"/>
      <c r="AP676" s="298"/>
      <c r="AQ676" s="298"/>
      <c r="AR676" s="298"/>
      <c r="AS676" s="298"/>
      <c r="BI676" s="56"/>
      <c r="BJ676" s="56"/>
      <c r="BK676" s="56"/>
      <c r="BL676" s="56"/>
      <c r="BM676" s="56"/>
      <c r="BN676" s="56"/>
      <c r="BO676" s="56"/>
      <c r="BP676" s="56"/>
      <c r="BQ676" s="56"/>
      <c r="BR676" s="56"/>
      <c r="BS676" s="56"/>
      <c r="BT676" s="56"/>
      <c r="BU676" s="56"/>
      <c r="BV676" s="56"/>
      <c r="BW676" s="56"/>
    </row>
    <row r="677" spans="3:75" ht="21" customHeight="1">
      <c r="C677" s="265"/>
      <c r="D677" s="419"/>
      <c r="E677" s="433"/>
      <c r="F677" s="303" t="s">
        <v>2543</v>
      </c>
      <c r="G677" s="249"/>
      <c r="H677" s="220" t="s">
        <v>0</v>
      </c>
      <c r="I677" s="220" t="s">
        <v>64</v>
      </c>
      <c r="J677" s="220" t="s">
        <v>0</v>
      </c>
      <c r="K677" s="220" t="s">
        <v>65</v>
      </c>
      <c r="L677" s="220" t="s">
        <v>0</v>
      </c>
      <c r="M677" s="220" t="s">
        <v>317</v>
      </c>
      <c r="N677" s="47" t="s">
        <v>67</v>
      </c>
      <c r="O677" s="47" t="s">
        <v>0</v>
      </c>
      <c r="P677" s="47" t="s">
        <v>378</v>
      </c>
      <c r="Q677" s="47"/>
      <c r="R677" s="47"/>
      <c r="S677" s="47"/>
      <c r="T677" s="47"/>
      <c r="U677" s="103"/>
      <c r="V677" s="21" t="str">
        <f t="shared" si="6"/>
        <v/>
      </c>
      <c r="W677" s="22" t="str">
        <f t="shared" si="7"/>
        <v/>
      </c>
      <c r="X677" s="23"/>
      <c r="Y677" s="297"/>
      <c r="Z677" s="297"/>
      <c r="AD677" s="298"/>
      <c r="AE677" s="298"/>
      <c r="AF677" s="298"/>
      <c r="AG677" s="298"/>
      <c r="AH677" s="298"/>
      <c r="AI677" s="298"/>
      <c r="AJ677" s="298"/>
      <c r="AK677" s="298"/>
      <c r="AL677" s="298"/>
      <c r="AM677" s="298"/>
      <c r="AN677" s="298"/>
      <c r="AO677" s="298"/>
      <c r="AP677" s="298"/>
      <c r="AQ677" s="298"/>
      <c r="AR677" s="298"/>
      <c r="AS677" s="298"/>
      <c r="BI677" s="56"/>
      <c r="BJ677" s="56"/>
      <c r="BK677" s="56"/>
      <c r="BL677" s="56"/>
      <c r="BM677" s="56"/>
      <c r="BN677" s="56"/>
      <c r="BO677" s="56"/>
      <c r="BP677" s="56"/>
      <c r="BQ677" s="56"/>
      <c r="BR677" s="56"/>
      <c r="BS677" s="56"/>
      <c r="BT677" s="56"/>
      <c r="BU677" s="56"/>
      <c r="BV677" s="56"/>
      <c r="BW677" s="56"/>
    </row>
    <row r="678" spans="3:75" ht="21" customHeight="1">
      <c r="C678" s="265"/>
      <c r="D678" s="419"/>
      <c r="E678" s="433"/>
      <c r="F678" s="303" t="s">
        <v>2544</v>
      </c>
      <c r="G678" s="249"/>
      <c r="H678" s="220" t="s">
        <v>0</v>
      </c>
      <c r="I678" s="220" t="s">
        <v>64</v>
      </c>
      <c r="J678" s="220" t="s">
        <v>0</v>
      </c>
      <c r="K678" s="220" t="s">
        <v>65</v>
      </c>
      <c r="L678" s="220" t="s">
        <v>0</v>
      </c>
      <c r="M678" s="220" t="s">
        <v>318</v>
      </c>
      <c r="N678" s="47" t="s">
        <v>67</v>
      </c>
      <c r="O678" s="47" t="s">
        <v>0</v>
      </c>
      <c r="P678" s="47" t="s">
        <v>378</v>
      </c>
      <c r="Q678" s="47"/>
      <c r="R678" s="47"/>
      <c r="S678" s="47"/>
      <c r="T678" s="47"/>
      <c r="U678" s="103"/>
      <c r="V678" s="21" t="str">
        <f t="shared" si="6"/>
        <v/>
      </c>
      <c r="W678" s="22" t="str">
        <f t="shared" si="7"/>
        <v/>
      </c>
      <c r="X678" s="23"/>
      <c r="Y678" s="297"/>
      <c r="Z678" s="297"/>
      <c r="AD678" s="298"/>
      <c r="AE678" s="298"/>
      <c r="AF678" s="298"/>
      <c r="AG678" s="298"/>
      <c r="AH678" s="298"/>
      <c r="AI678" s="298"/>
      <c r="AJ678" s="298"/>
      <c r="AK678" s="298"/>
      <c r="AL678" s="298"/>
      <c r="AM678" s="298"/>
      <c r="AN678" s="298"/>
      <c r="AO678" s="298"/>
      <c r="AP678" s="298"/>
      <c r="AQ678" s="298"/>
      <c r="AR678" s="298"/>
      <c r="AS678" s="298"/>
      <c r="BI678" s="56"/>
      <c r="BJ678" s="56"/>
      <c r="BK678" s="56"/>
      <c r="BL678" s="56"/>
      <c r="BM678" s="56"/>
      <c r="BN678" s="56"/>
      <c r="BO678" s="56"/>
      <c r="BP678" s="56"/>
      <c r="BQ678" s="56"/>
      <c r="BR678" s="56"/>
      <c r="BS678" s="56"/>
      <c r="BT678" s="56"/>
      <c r="BU678" s="56"/>
      <c r="BV678" s="56"/>
      <c r="BW678" s="56"/>
    </row>
    <row r="679" spans="3:75" ht="21" customHeight="1">
      <c r="C679" s="265"/>
      <c r="D679" s="419"/>
      <c r="E679" s="433"/>
      <c r="F679" s="303" t="s">
        <v>2545</v>
      </c>
      <c r="G679" s="249"/>
      <c r="H679" s="220" t="s">
        <v>0</v>
      </c>
      <c r="I679" s="220" t="s">
        <v>64</v>
      </c>
      <c r="J679" s="220" t="s">
        <v>0</v>
      </c>
      <c r="K679" s="220" t="s">
        <v>65</v>
      </c>
      <c r="L679" s="220" t="s">
        <v>0</v>
      </c>
      <c r="M679" s="220" t="s">
        <v>319</v>
      </c>
      <c r="N679" s="47" t="s">
        <v>67</v>
      </c>
      <c r="O679" s="47" t="s">
        <v>0</v>
      </c>
      <c r="P679" s="47" t="s">
        <v>378</v>
      </c>
      <c r="Q679" s="47"/>
      <c r="R679" s="47"/>
      <c r="S679" s="47"/>
      <c r="T679" s="47"/>
      <c r="U679" s="103"/>
      <c r="V679" s="21" t="str">
        <f t="shared" si="6"/>
        <v/>
      </c>
      <c r="W679" s="22" t="str">
        <f t="shared" si="7"/>
        <v/>
      </c>
      <c r="X679" s="23"/>
      <c r="Y679" s="297"/>
      <c r="Z679" s="297"/>
      <c r="AD679" s="298"/>
      <c r="AE679" s="298"/>
      <c r="AF679" s="298"/>
      <c r="AG679" s="298"/>
      <c r="AH679" s="298"/>
      <c r="AI679" s="298"/>
      <c r="AJ679" s="298"/>
      <c r="AK679" s="298"/>
      <c r="AL679" s="298"/>
      <c r="AM679" s="298"/>
      <c r="AN679" s="298"/>
      <c r="AO679" s="298"/>
      <c r="AP679" s="298"/>
      <c r="AQ679" s="298"/>
      <c r="AR679" s="298"/>
      <c r="AS679" s="298"/>
      <c r="BI679" s="56"/>
      <c r="BJ679" s="56"/>
      <c r="BK679" s="56"/>
      <c r="BL679" s="56"/>
      <c r="BM679" s="56"/>
      <c r="BN679" s="56"/>
      <c r="BO679" s="56"/>
      <c r="BP679" s="56"/>
      <c r="BQ679" s="56"/>
      <c r="BR679" s="56"/>
      <c r="BS679" s="56"/>
      <c r="BT679" s="56"/>
      <c r="BU679" s="56"/>
      <c r="BV679" s="56"/>
      <c r="BW679" s="56"/>
    </row>
    <row r="680" spans="3:75" ht="21" customHeight="1">
      <c r="C680" s="265"/>
      <c r="D680" s="419"/>
      <c r="E680" s="433"/>
      <c r="F680" s="303" t="s">
        <v>2546</v>
      </c>
      <c r="G680" s="249"/>
      <c r="H680" s="220" t="s">
        <v>0</v>
      </c>
      <c r="I680" s="220" t="s">
        <v>64</v>
      </c>
      <c r="J680" s="220" t="s">
        <v>0</v>
      </c>
      <c r="K680" s="220" t="s">
        <v>65</v>
      </c>
      <c r="L680" s="220" t="s">
        <v>0</v>
      </c>
      <c r="M680" s="220" t="s">
        <v>320</v>
      </c>
      <c r="N680" s="47" t="s">
        <v>67</v>
      </c>
      <c r="O680" s="47" t="s">
        <v>0</v>
      </c>
      <c r="P680" s="47" t="s">
        <v>378</v>
      </c>
      <c r="Q680" s="47"/>
      <c r="R680" s="47"/>
      <c r="S680" s="47"/>
      <c r="T680" s="47"/>
      <c r="U680" s="103"/>
      <c r="V680" s="21" t="str">
        <f t="shared" si="6"/>
        <v/>
      </c>
      <c r="W680" s="22" t="str">
        <f t="shared" si="7"/>
        <v/>
      </c>
      <c r="X680" s="23"/>
      <c r="Y680" s="297"/>
      <c r="Z680" s="297"/>
      <c r="AD680" s="298"/>
      <c r="AE680" s="298"/>
      <c r="AF680" s="298"/>
      <c r="AG680" s="298"/>
      <c r="AH680" s="298"/>
      <c r="AI680" s="298"/>
      <c r="AJ680" s="298"/>
      <c r="AK680" s="298"/>
      <c r="AL680" s="298"/>
      <c r="AM680" s="298"/>
      <c r="AN680" s="298"/>
      <c r="AO680" s="298"/>
      <c r="AP680" s="298"/>
      <c r="AQ680" s="298"/>
      <c r="AR680" s="298"/>
      <c r="AS680" s="298"/>
      <c r="BI680" s="56"/>
      <c r="BJ680" s="56"/>
      <c r="BK680" s="56"/>
      <c r="BL680" s="56"/>
      <c r="BM680" s="56"/>
      <c r="BN680" s="56"/>
      <c r="BO680" s="56"/>
      <c r="BP680" s="56"/>
      <c r="BQ680" s="56"/>
      <c r="BR680" s="56"/>
      <c r="BS680" s="56"/>
      <c r="BT680" s="56"/>
      <c r="BU680" s="56"/>
      <c r="BV680" s="56"/>
      <c r="BW680" s="56"/>
    </row>
    <row r="681" spans="3:75" ht="21" customHeight="1">
      <c r="C681" s="265"/>
      <c r="D681" s="419"/>
      <c r="E681" s="433"/>
      <c r="F681" s="303" t="s">
        <v>2547</v>
      </c>
      <c r="G681" s="249"/>
      <c r="H681" s="220" t="s">
        <v>0</v>
      </c>
      <c r="I681" s="220" t="s">
        <v>64</v>
      </c>
      <c r="J681" s="220" t="s">
        <v>0</v>
      </c>
      <c r="K681" s="220" t="s">
        <v>65</v>
      </c>
      <c r="L681" s="220" t="s">
        <v>0</v>
      </c>
      <c r="M681" s="220" t="s">
        <v>321</v>
      </c>
      <c r="N681" s="47" t="s">
        <v>67</v>
      </c>
      <c r="O681" s="47" t="s">
        <v>0</v>
      </c>
      <c r="P681" s="47" t="s">
        <v>378</v>
      </c>
      <c r="Q681" s="47"/>
      <c r="R681" s="47"/>
      <c r="S681" s="47"/>
      <c r="T681" s="47"/>
      <c r="U681" s="103"/>
      <c r="V681" s="21" t="str">
        <f t="shared" si="6"/>
        <v/>
      </c>
      <c r="W681" s="22" t="str">
        <f t="shared" si="7"/>
        <v/>
      </c>
      <c r="X681" s="23"/>
      <c r="Y681" s="297"/>
      <c r="Z681" s="297"/>
      <c r="AD681" s="298"/>
      <c r="AE681" s="298"/>
      <c r="AF681" s="298"/>
      <c r="AG681" s="298"/>
      <c r="AH681" s="298"/>
      <c r="AI681" s="298"/>
      <c r="AJ681" s="298"/>
      <c r="AK681" s="298"/>
      <c r="AL681" s="298"/>
      <c r="AM681" s="298"/>
      <c r="AN681" s="298"/>
      <c r="AO681" s="298"/>
      <c r="AP681" s="298"/>
      <c r="AQ681" s="298"/>
      <c r="AR681" s="298"/>
      <c r="AS681" s="298"/>
      <c r="BI681" s="56"/>
      <c r="BJ681" s="56"/>
      <c r="BK681" s="56"/>
      <c r="BL681" s="56"/>
      <c r="BM681" s="56"/>
      <c r="BN681" s="56"/>
      <c r="BO681" s="56"/>
      <c r="BP681" s="56"/>
      <c r="BQ681" s="56"/>
      <c r="BR681" s="56"/>
      <c r="BS681" s="56"/>
      <c r="BT681" s="56"/>
      <c r="BU681" s="56"/>
      <c r="BV681" s="56"/>
      <c r="BW681" s="56"/>
    </row>
    <row r="682" spans="3:75" ht="21" customHeight="1">
      <c r="C682" s="265"/>
      <c r="D682" s="419"/>
      <c r="E682" s="433"/>
      <c r="F682" s="303" t="s">
        <v>2548</v>
      </c>
      <c r="G682" s="249"/>
      <c r="H682" s="220" t="s">
        <v>0</v>
      </c>
      <c r="I682" s="220" t="s">
        <v>64</v>
      </c>
      <c r="J682" s="220" t="s">
        <v>0</v>
      </c>
      <c r="K682" s="220" t="s">
        <v>65</v>
      </c>
      <c r="L682" s="220" t="s">
        <v>0</v>
      </c>
      <c r="M682" s="220" t="s">
        <v>322</v>
      </c>
      <c r="N682" s="47" t="s">
        <v>67</v>
      </c>
      <c r="O682" s="47" t="s">
        <v>0</v>
      </c>
      <c r="P682" s="47" t="s">
        <v>378</v>
      </c>
      <c r="Q682" s="47"/>
      <c r="R682" s="47"/>
      <c r="S682" s="47"/>
      <c r="T682" s="47"/>
      <c r="U682" s="103"/>
      <c r="V682" s="21" t="str">
        <f t="shared" si="6"/>
        <v/>
      </c>
      <c r="W682" s="22" t="str">
        <f t="shared" si="7"/>
        <v/>
      </c>
      <c r="X682" s="23"/>
      <c r="Y682" s="297"/>
      <c r="Z682" s="297"/>
      <c r="AD682" s="298"/>
      <c r="AE682" s="298"/>
      <c r="AF682" s="298"/>
      <c r="AG682" s="298"/>
      <c r="AH682" s="298"/>
      <c r="AI682" s="298"/>
      <c r="AJ682" s="298"/>
      <c r="AK682" s="298"/>
      <c r="AL682" s="298"/>
      <c r="AM682" s="298"/>
      <c r="AN682" s="298"/>
      <c r="AO682" s="298"/>
      <c r="AP682" s="298"/>
      <c r="AQ682" s="298"/>
      <c r="AR682" s="298"/>
      <c r="AS682" s="298"/>
      <c r="BI682" s="56"/>
      <c r="BJ682" s="56"/>
      <c r="BK682" s="56"/>
      <c r="BL682" s="56"/>
      <c r="BM682" s="56"/>
      <c r="BN682" s="56"/>
      <c r="BO682" s="56"/>
      <c r="BP682" s="56"/>
      <c r="BQ682" s="56"/>
      <c r="BR682" s="56"/>
      <c r="BS682" s="56"/>
      <c r="BT682" s="56"/>
      <c r="BU682" s="56"/>
      <c r="BV682" s="56"/>
      <c r="BW682" s="56"/>
    </row>
    <row r="683" spans="3:75" ht="21" customHeight="1">
      <c r="C683" s="265"/>
      <c r="D683" s="419"/>
      <c r="E683" s="433"/>
      <c r="F683" s="303" t="s">
        <v>2549</v>
      </c>
      <c r="G683" s="249"/>
      <c r="H683" s="220" t="s">
        <v>0</v>
      </c>
      <c r="I683" s="220" t="s">
        <v>64</v>
      </c>
      <c r="J683" s="220" t="s">
        <v>0</v>
      </c>
      <c r="K683" s="220" t="s">
        <v>65</v>
      </c>
      <c r="L683" s="220" t="s">
        <v>0</v>
      </c>
      <c r="M683" s="220" t="s">
        <v>323</v>
      </c>
      <c r="N683" s="47" t="s">
        <v>67</v>
      </c>
      <c r="O683" s="47" t="s">
        <v>0</v>
      </c>
      <c r="P683" s="47" t="s">
        <v>378</v>
      </c>
      <c r="Q683" s="47"/>
      <c r="R683" s="47"/>
      <c r="S683" s="47"/>
      <c r="T683" s="47"/>
      <c r="U683" s="103"/>
      <c r="V683" s="21" t="str">
        <f t="shared" si="6"/>
        <v/>
      </c>
      <c r="W683" s="22" t="str">
        <f t="shared" si="7"/>
        <v/>
      </c>
      <c r="X683" s="23"/>
      <c r="Y683" s="297"/>
      <c r="Z683" s="297"/>
      <c r="AD683" s="298"/>
      <c r="AE683" s="298"/>
      <c r="AF683" s="298"/>
      <c r="AG683" s="298"/>
      <c r="AH683" s="298"/>
      <c r="AI683" s="298"/>
      <c r="AJ683" s="298"/>
      <c r="AK683" s="298"/>
      <c r="AL683" s="298"/>
      <c r="AM683" s="298"/>
      <c r="AN683" s="298"/>
      <c r="AO683" s="298"/>
      <c r="AP683" s="298"/>
      <c r="AQ683" s="298"/>
      <c r="AR683" s="298"/>
      <c r="AS683" s="298"/>
      <c r="BI683" s="56"/>
      <c r="BJ683" s="56"/>
      <c r="BK683" s="56"/>
      <c r="BL683" s="56"/>
      <c r="BM683" s="56"/>
      <c r="BN683" s="56"/>
      <c r="BO683" s="56"/>
      <c r="BP683" s="56"/>
      <c r="BQ683" s="56"/>
      <c r="BR683" s="56"/>
      <c r="BS683" s="56"/>
      <c r="BT683" s="56"/>
      <c r="BU683" s="56"/>
      <c r="BV683" s="56"/>
      <c r="BW683" s="56"/>
    </row>
    <row r="684" spans="3:75" ht="21" customHeight="1">
      <c r="C684" s="265"/>
      <c r="D684" s="419"/>
      <c r="E684" s="433"/>
      <c r="F684" s="303" t="s">
        <v>2550</v>
      </c>
      <c r="G684" s="249"/>
      <c r="H684" s="220" t="s">
        <v>0</v>
      </c>
      <c r="I684" s="220" t="s">
        <v>64</v>
      </c>
      <c r="J684" s="220" t="s">
        <v>0</v>
      </c>
      <c r="K684" s="220" t="s">
        <v>65</v>
      </c>
      <c r="L684" s="220" t="s">
        <v>0</v>
      </c>
      <c r="M684" s="220" t="s">
        <v>324</v>
      </c>
      <c r="N684" s="47" t="s">
        <v>67</v>
      </c>
      <c r="O684" s="47" t="s">
        <v>0</v>
      </c>
      <c r="P684" s="47" t="s">
        <v>378</v>
      </c>
      <c r="Q684" s="47"/>
      <c r="R684" s="47"/>
      <c r="S684" s="47"/>
      <c r="T684" s="47"/>
      <c r="U684" s="103"/>
      <c r="V684" s="21" t="str">
        <f t="shared" si="6"/>
        <v/>
      </c>
      <c r="W684" s="22" t="str">
        <f t="shared" si="7"/>
        <v/>
      </c>
      <c r="X684" s="23"/>
      <c r="Y684" s="297"/>
      <c r="Z684" s="297"/>
      <c r="AD684" s="298"/>
      <c r="AE684" s="298"/>
      <c r="AF684" s="298"/>
      <c r="AG684" s="298"/>
      <c r="AH684" s="298"/>
      <c r="AI684" s="298"/>
      <c r="AJ684" s="298"/>
      <c r="AK684" s="298"/>
      <c r="AL684" s="298"/>
      <c r="AM684" s="298"/>
      <c r="AN684" s="298"/>
      <c r="AO684" s="298"/>
      <c r="AP684" s="298"/>
      <c r="AQ684" s="298"/>
      <c r="AR684" s="298"/>
      <c r="AS684" s="298"/>
      <c r="BI684" s="56"/>
      <c r="BJ684" s="56"/>
      <c r="BK684" s="56"/>
      <c r="BL684" s="56"/>
      <c r="BM684" s="56"/>
      <c r="BN684" s="56"/>
      <c r="BO684" s="56"/>
      <c r="BP684" s="56"/>
      <c r="BQ684" s="56"/>
      <c r="BR684" s="56"/>
      <c r="BS684" s="56"/>
      <c r="BT684" s="56"/>
      <c r="BU684" s="56"/>
      <c r="BV684" s="56"/>
      <c r="BW684" s="56"/>
    </row>
    <row r="685" spans="3:75" ht="21" customHeight="1">
      <c r="C685" s="265"/>
      <c r="D685" s="419"/>
      <c r="E685" s="433"/>
      <c r="F685" s="303" t="s">
        <v>2551</v>
      </c>
      <c r="G685" s="249"/>
      <c r="H685" s="220" t="s">
        <v>0</v>
      </c>
      <c r="I685" s="220" t="s">
        <v>64</v>
      </c>
      <c r="J685" s="220" t="s">
        <v>0</v>
      </c>
      <c r="K685" s="220" t="s">
        <v>65</v>
      </c>
      <c r="L685" s="220" t="s">
        <v>0</v>
      </c>
      <c r="M685" s="220" t="s">
        <v>325</v>
      </c>
      <c r="N685" s="47" t="s">
        <v>67</v>
      </c>
      <c r="O685" s="47" t="s">
        <v>0</v>
      </c>
      <c r="P685" s="47" t="s">
        <v>378</v>
      </c>
      <c r="Q685" s="47"/>
      <c r="R685" s="47"/>
      <c r="S685" s="47"/>
      <c r="T685" s="47"/>
      <c r="U685" s="103"/>
      <c r="V685" s="21" t="str">
        <f t="shared" si="6"/>
        <v/>
      </c>
      <c r="W685" s="22" t="str">
        <f t="shared" si="7"/>
        <v/>
      </c>
      <c r="X685" s="23"/>
      <c r="Y685" s="297"/>
      <c r="Z685" s="297"/>
      <c r="AD685" s="298"/>
      <c r="AE685" s="298"/>
      <c r="AF685" s="298"/>
      <c r="AG685" s="298"/>
      <c r="AH685" s="298"/>
      <c r="AI685" s="298"/>
      <c r="AJ685" s="298"/>
      <c r="AK685" s="298"/>
      <c r="AL685" s="298"/>
      <c r="AM685" s="298"/>
      <c r="AN685" s="298"/>
      <c r="AO685" s="298"/>
      <c r="AP685" s="298"/>
      <c r="AQ685" s="298"/>
      <c r="AR685" s="298"/>
      <c r="AS685" s="298"/>
      <c r="BI685" s="56"/>
      <c r="BJ685" s="56"/>
      <c r="BK685" s="56"/>
      <c r="BL685" s="56"/>
      <c r="BM685" s="56"/>
      <c r="BN685" s="56"/>
      <c r="BO685" s="56"/>
      <c r="BP685" s="56"/>
      <c r="BQ685" s="56"/>
      <c r="BR685" s="56"/>
      <c r="BS685" s="56"/>
      <c r="BT685" s="56"/>
      <c r="BU685" s="56"/>
      <c r="BV685" s="56"/>
      <c r="BW685" s="56"/>
    </row>
    <row r="686" spans="3:75" ht="21" customHeight="1">
      <c r="C686" s="265"/>
      <c r="D686" s="419"/>
      <c r="E686" s="433"/>
      <c r="F686" s="303" t="s">
        <v>2552</v>
      </c>
      <c r="G686" s="249"/>
      <c r="H686" s="220" t="s">
        <v>0</v>
      </c>
      <c r="I686" s="220" t="s">
        <v>64</v>
      </c>
      <c r="J686" s="220" t="s">
        <v>0</v>
      </c>
      <c r="K686" s="220" t="s">
        <v>65</v>
      </c>
      <c r="L686" s="220" t="s">
        <v>0</v>
      </c>
      <c r="M686" s="220" t="s">
        <v>326</v>
      </c>
      <c r="N686" s="47" t="s">
        <v>67</v>
      </c>
      <c r="O686" s="47" t="s">
        <v>0</v>
      </c>
      <c r="P686" s="47" t="s">
        <v>378</v>
      </c>
      <c r="Q686" s="47"/>
      <c r="R686" s="47"/>
      <c r="S686" s="47"/>
      <c r="T686" s="47"/>
      <c r="U686" s="103"/>
      <c r="V686" s="21" t="str">
        <f t="shared" si="6"/>
        <v/>
      </c>
      <c r="W686" s="22" t="str">
        <f t="shared" si="7"/>
        <v/>
      </c>
      <c r="X686" s="23"/>
      <c r="Y686" s="297"/>
      <c r="Z686" s="297"/>
      <c r="AD686" s="298"/>
      <c r="AE686" s="298"/>
      <c r="AF686" s="298"/>
      <c r="AG686" s="298"/>
      <c r="AH686" s="298"/>
      <c r="AI686" s="298"/>
      <c r="AJ686" s="298"/>
      <c r="AK686" s="298"/>
      <c r="AL686" s="298"/>
      <c r="AM686" s="298"/>
      <c r="AN686" s="298"/>
      <c r="AO686" s="298"/>
      <c r="AP686" s="298"/>
      <c r="AQ686" s="298"/>
      <c r="AR686" s="298"/>
      <c r="AS686" s="298"/>
      <c r="BI686" s="56"/>
      <c r="BJ686" s="56"/>
      <c r="BK686" s="56"/>
      <c r="BL686" s="56"/>
      <c r="BM686" s="56"/>
      <c r="BN686" s="56"/>
      <c r="BO686" s="56"/>
      <c r="BP686" s="56"/>
      <c r="BQ686" s="56"/>
      <c r="BR686" s="56"/>
      <c r="BS686" s="56"/>
      <c r="BT686" s="56"/>
      <c r="BU686" s="56"/>
      <c r="BV686" s="56"/>
      <c r="BW686" s="56"/>
    </row>
    <row r="687" spans="3:75" ht="21" customHeight="1">
      <c r="C687" s="265"/>
      <c r="D687" s="419"/>
      <c r="E687" s="433"/>
      <c r="F687" s="303" t="s">
        <v>2553</v>
      </c>
      <c r="G687" s="249"/>
      <c r="H687" s="220" t="s">
        <v>0</v>
      </c>
      <c r="I687" s="220" t="s">
        <v>64</v>
      </c>
      <c r="J687" s="220" t="s">
        <v>0</v>
      </c>
      <c r="K687" s="220" t="s">
        <v>65</v>
      </c>
      <c r="L687" s="220" t="s">
        <v>0</v>
      </c>
      <c r="M687" s="220" t="s">
        <v>327</v>
      </c>
      <c r="N687" s="47" t="s">
        <v>67</v>
      </c>
      <c r="O687" s="47" t="s">
        <v>0</v>
      </c>
      <c r="P687" s="47" t="s">
        <v>378</v>
      </c>
      <c r="Q687" s="47"/>
      <c r="R687" s="47"/>
      <c r="S687" s="47"/>
      <c r="T687" s="47"/>
      <c r="U687" s="103"/>
      <c r="V687" s="21" t="str">
        <f t="shared" si="6"/>
        <v/>
      </c>
      <c r="W687" s="22" t="str">
        <f t="shared" si="7"/>
        <v/>
      </c>
      <c r="X687" s="23"/>
      <c r="Y687" s="297"/>
      <c r="Z687" s="299"/>
      <c r="AD687" s="263"/>
      <c r="AE687" s="263"/>
      <c r="AF687" s="263"/>
      <c r="AG687" s="263"/>
      <c r="AH687" s="263"/>
      <c r="AI687" s="263"/>
      <c r="AJ687" s="263"/>
      <c r="AK687" s="263"/>
      <c r="AL687" s="263"/>
      <c r="AM687" s="263"/>
      <c r="AN687" s="263"/>
      <c r="AO687" s="263"/>
      <c r="AP687" s="263"/>
      <c r="AQ687" s="263"/>
      <c r="AR687" s="263"/>
      <c r="AS687" s="263"/>
      <c r="BI687" s="56"/>
      <c r="BJ687" s="56"/>
      <c r="BK687" s="56"/>
      <c r="BL687" s="56"/>
      <c r="BM687" s="56"/>
      <c r="BN687" s="56"/>
      <c r="BO687" s="56"/>
      <c r="BP687" s="56"/>
      <c r="BQ687" s="56"/>
      <c r="BR687" s="56"/>
      <c r="BS687" s="56"/>
      <c r="BT687" s="56"/>
      <c r="BU687" s="56"/>
      <c r="BV687" s="56"/>
      <c r="BW687" s="56"/>
    </row>
    <row r="688" spans="3:75" ht="21" customHeight="1">
      <c r="C688" s="270"/>
      <c r="D688" s="419"/>
      <c r="E688" s="434"/>
      <c r="F688" s="293" t="s">
        <v>2317</v>
      </c>
      <c r="G688" s="249"/>
      <c r="H688" s="220" t="s">
        <v>0</v>
      </c>
      <c r="I688" s="220" t="s">
        <v>64</v>
      </c>
      <c r="J688" s="220" t="s">
        <v>0</v>
      </c>
      <c r="K688" s="220" t="s">
        <v>65</v>
      </c>
      <c r="L688" s="220" t="s">
        <v>0</v>
      </c>
      <c r="M688" s="220" t="s">
        <v>344</v>
      </c>
      <c r="N688" s="47" t="s">
        <v>67</v>
      </c>
      <c r="O688" s="47" t="s">
        <v>0</v>
      </c>
      <c r="P688" s="47" t="s">
        <v>378</v>
      </c>
      <c r="Q688" s="47"/>
      <c r="R688" s="47"/>
      <c r="S688" s="47"/>
      <c r="T688" s="47"/>
      <c r="U688" s="103"/>
      <c r="V688" s="21" t="str">
        <f t="shared" si="6"/>
        <v/>
      </c>
      <c r="W688" s="22" t="str">
        <f t="shared" si="7"/>
        <v/>
      </c>
      <c r="X688" s="23"/>
      <c r="Y688" s="297"/>
      <c r="Z688" s="297"/>
      <c r="AD688" s="298"/>
      <c r="AE688" s="298"/>
      <c r="AF688" s="298"/>
      <c r="AG688" s="298"/>
      <c r="AH688" s="298"/>
      <c r="AI688" s="298"/>
      <c r="AJ688" s="298"/>
      <c r="AK688" s="298"/>
      <c r="AL688" s="298"/>
      <c r="AM688" s="298"/>
      <c r="AN688" s="298"/>
      <c r="AO688" s="298"/>
      <c r="AP688" s="298"/>
      <c r="AQ688" s="298"/>
      <c r="AR688" s="298"/>
      <c r="AS688" s="298"/>
      <c r="BI688" s="56"/>
      <c r="BJ688" s="56"/>
      <c r="BK688" s="56"/>
      <c r="BL688" s="56"/>
      <c r="BM688" s="56"/>
      <c r="BN688" s="56"/>
      <c r="BO688" s="56"/>
      <c r="BP688" s="56"/>
      <c r="BQ688" s="56"/>
      <c r="BR688" s="56"/>
      <c r="BS688" s="56"/>
      <c r="BT688" s="56"/>
      <c r="BU688" s="56"/>
      <c r="BV688" s="56"/>
      <c r="BW688" s="56"/>
    </row>
    <row r="689" spans="3:75" ht="21" customHeight="1">
      <c r="C689" s="270"/>
      <c r="D689" s="419" t="s">
        <v>2556</v>
      </c>
      <c r="E689" s="427" t="s">
        <v>2554</v>
      </c>
      <c r="F689" s="428"/>
      <c r="G689" s="249"/>
      <c r="H689" s="220" t="s">
        <v>0</v>
      </c>
      <c r="I689" s="220" t="s">
        <v>64</v>
      </c>
      <c r="J689" s="220" t="s">
        <v>0</v>
      </c>
      <c r="K689" s="220" t="s">
        <v>65</v>
      </c>
      <c r="L689" s="220" t="s">
        <v>0</v>
      </c>
      <c r="M689" s="220" t="s">
        <v>328</v>
      </c>
      <c r="N689" s="47" t="s">
        <v>328</v>
      </c>
      <c r="O689" s="47" t="s">
        <v>0</v>
      </c>
      <c r="P689" s="47" t="s">
        <v>378</v>
      </c>
      <c r="Q689" s="47"/>
      <c r="R689" s="47"/>
      <c r="S689" s="47"/>
      <c r="T689" s="47"/>
      <c r="U689" s="103"/>
      <c r="V689" s="21" t="str">
        <f t="shared" si="6"/>
        <v/>
      </c>
      <c r="W689" s="22" t="str">
        <f t="shared" si="7"/>
        <v/>
      </c>
      <c r="X689" s="23"/>
      <c r="Y689" s="297"/>
      <c r="Z689" s="297"/>
      <c r="AD689" s="298"/>
      <c r="AE689" s="298"/>
      <c r="AF689" s="298"/>
      <c r="AG689" s="298"/>
      <c r="AH689" s="298"/>
      <c r="AI689" s="298"/>
      <c r="AJ689" s="298"/>
      <c r="AK689" s="298"/>
      <c r="AL689" s="298"/>
      <c r="AM689" s="298"/>
      <c r="AN689" s="298"/>
      <c r="AO689" s="298"/>
      <c r="AP689" s="298"/>
      <c r="AQ689" s="298"/>
      <c r="AR689" s="298"/>
      <c r="AS689" s="298"/>
      <c r="BI689" s="56"/>
      <c r="BJ689" s="56"/>
      <c r="BK689" s="56"/>
      <c r="BL689" s="56"/>
      <c r="BM689" s="56"/>
      <c r="BN689" s="56"/>
      <c r="BO689" s="56"/>
      <c r="BP689" s="56"/>
      <c r="BQ689" s="56"/>
      <c r="BR689" s="56"/>
      <c r="BS689" s="56"/>
      <c r="BT689" s="56"/>
      <c r="BU689" s="56"/>
      <c r="BV689" s="56"/>
      <c r="BW689" s="56"/>
    </row>
    <row r="690" spans="3:75" ht="21" customHeight="1">
      <c r="C690" s="270"/>
      <c r="D690" s="419"/>
      <c r="E690" s="427" t="s">
        <v>2555</v>
      </c>
      <c r="F690" s="428"/>
      <c r="G690" s="249"/>
      <c r="H690" s="220" t="s">
        <v>0</v>
      </c>
      <c r="I690" s="220" t="s">
        <v>64</v>
      </c>
      <c r="J690" s="220" t="s">
        <v>0</v>
      </c>
      <c r="K690" s="220" t="s">
        <v>65</v>
      </c>
      <c r="L690" s="220" t="s">
        <v>0</v>
      </c>
      <c r="M690" s="220" t="s">
        <v>333</v>
      </c>
      <c r="N690" s="47" t="s">
        <v>333</v>
      </c>
      <c r="O690" s="47" t="s">
        <v>0</v>
      </c>
      <c r="P690" s="47" t="s">
        <v>378</v>
      </c>
      <c r="Q690" s="47"/>
      <c r="R690" s="47"/>
      <c r="S690" s="47"/>
      <c r="T690" s="47"/>
      <c r="U690" s="103"/>
      <c r="V690" s="21" t="str">
        <f t="shared" si="6"/>
        <v/>
      </c>
      <c r="W690" s="22" t="str">
        <f t="shared" si="7"/>
        <v/>
      </c>
      <c r="X690" s="23"/>
      <c r="Y690" s="269"/>
      <c r="Z690" s="270"/>
      <c r="AD690" s="281"/>
      <c r="AE690" s="281"/>
      <c r="AF690" s="281"/>
      <c r="AG690" s="281"/>
      <c r="AH690" s="281"/>
      <c r="AI690" s="281"/>
      <c r="AJ690" s="281"/>
      <c r="AK690" s="281"/>
      <c r="AL690" s="281"/>
      <c r="AM690" s="281"/>
      <c r="AN690" s="281"/>
      <c r="AO690" s="281"/>
      <c r="AP690" s="281"/>
      <c r="AQ690" s="281"/>
      <c r="AR690" s="281"/>
      <c r="AS690" s="281"/>
      <c r="BI690" s="56"/>
      <c r="BJ690" s="56"/>
      <c r="BK690" s="56"/>
      <c r="BL690" s="56"/>
      <c r="BM690" s="56"/>
      <c r="BN690" s="56"/>
      <c r="BO690" s="56"/>
      <c r="BP690" s="56"/>
      <c r="BQ690" s="56"/>
      <c r="BR690" s="56"/>
      <c r="BS690" s="56"/>
      <c r="BT690" s="56"/>
      <c r="BU690" s="56"/>
      <c r="BV690" s="56"/>
      <c r="BW690" s="56"/>
    </row>
    <row r="691" spans="3:75">
      <c r="C691" s="270"/>
      <c r="D691" s="269"/>
      <c r="E691" s="270"/>
      <c r="F691" s="304"/>
      <c r="G691" s="305"/>
      <c r="H691" s="306"/>
      <c r="I691" s="305"/>
      <c r="J691" s="306"/>
      <c r="K691" s="305"/>
      <c r="L691" s="306"/>
      <c r="M691" s="305"/>
      <c r="N691" s="306"/>
      <c r="O691" s="305"/>
      <c r="P691" s="305"/>
      <c r="Q691" s="305"/>
      <c r="R691" s="305"/>
      <c r="S691" s="305"/>
      <c r="T691" s="305"/>
      <c r="U691" s="305"/>
      <c r="V691" s="269"/>
      <c r="W691" s="270"/>
      <c r="X691" s="269"/>
      <c r="Y691" s="269"/>
      <c r="Z691" s="270"/>
    </row>
    <row r="692" spans="3:75">
      <c r="C692" s="270"/>
      <c r="D692" s="269"/>
      <c r="E692" s="270"/>
      <c r="F692" s="304"/>
      <c r="G692" s="305"/>
      <c r="H692" s="306"/>
      <c r="I692" s="305"/>
      <c r="J692" s="306"/>
      <c r="K692" s="305"/>
      <c r="L692" s="306"/>
      <c r="M692" s="305"/>
      <c r="N692" s="306"/>
      <c r="O692" s="305"/>
      <c r="P692" s="305"/>
      <c r="Q692" s="305"/>
      <c r="R692" s="305"/>
      <c r="S692" s="305"/>
      <c r="T692" s="305"/>
      <c r="U692" s="305"/>
      <c r="V692" s="269"/>
      <c r="W692" s="270"/>
      <c r="X692" s="269"/>
      <c r="Y692" s="269"/>
      <c r="Z692" s="270"/>
    </row>
    <row r="693" spans="3:75" hidden="1"/>
    <row r="694" spans="3:75" hidden="1">
      <c r="V694" s="213">
        <f>SUMPRODUCT(--(V14:V238=0),--(V14:V238&lt;&gt;""),--(W14:W238="Z"))+SUMPRODUCT(--(V14:V238=0),--(V14:V238&lt;&gt;""),--(W14:W238=""))+SUMPRODUCT(--(V14:V238&gt;0),--(W14:W238="W"))+SUMPRODUCT(--(V14:V238&gt;0), --(V14:V238&lt;&gt;""),--(W14:W238=""))+SUMPRODUCT(--(V14:V238=""),--(W14:W238="Z"))
+SUMPRODUCT(--(V240:V464=0),--(V240:V464&lt;&gt;""),--(W240:W464="Z"))+SUMPRODUCT(--(V240:V464=0),--(V240:V464&lt;&gt;""),--(W240:W464=""))+SUMPRODUCT(--(V240:V464&gt;0),--(W240:W464="W"))+SUMPRODUCT(--(V240:V464&gt;0), --(V240:V464&lt;&gt;""),--(W240:W464=""))+SUMPRODUCT(--(V240:V464=""),--(W240:W464="Z"))
+SUMPRODUCT(--(V466:V690=0),--(V466:V690&lt;&gt;""),--(W466:W690="Z"))+SUMPRODUCT(--(V466:V690=0),--(V466:V690&lt;&gt;""),--(W466:W690=""))+SUMPRODUCT(--(V466:V690&gt;0),--(W466:W690="W"))+SUMPRODUCT(--(V466:V690&gt;0), --(V466:V690&lt;&gt;""),--(W466:W690=""))+SUMPRODUCT(--(V466:V690=""),--(W466:W690="Z"))</f>
        <v>0</v>
      </c>
      <c r="W694" s="214"/>
      <c r="X694" s="214"/>
    </row>
    <row r="695" spans="3:75" hidden="1"/>
    <row r="696" spans="3:75" hidden="1"/>
    <row r="697" spans="3:75" hidden="1"/>
    <row r="698" spans="3:75" hidden="1"/>
    <row r="699" spans="3:75" hidden="1"/>
    <row r="700" spans="3:75" hidden="1"/>
    <row r="701" spans="3:75" hidden="1"/>
    <row r="702" spans="3:75" hidden="1"/>
  </sheetData>
  <sheetProtection algorithmName="SHA-512" hashValue="U3bL+s/GI/qDTq+bYBTzcYBlqTQkn5mWadP/Ko2Zm9IVUX8PDya+A7jNiK7BCU11hn5Da3rN4lV86qikiraZyg==" saltValue="pdZZitYrNh+NaS/X+ReWzQ==" spinCount="100000" sheet="1" objects="1" scenarios="1" formatCells="0" formatColumns="0" formatRows="0" sort="0" autoFilter="0"/>
  <mergeCells count="49">
    <mergeCell ref="D1:Z1"/>
    <mergeCell ref="V3:X3"/>
    <mergeCell ref="E171:E217"/>
    <mergeCell ref="E218:E236"/>
    <mergeCell ref="E237:F237"/>
    <mergeCell ref="V2:X2"/>
    <mergeCell ref="D2:F2"/>
    <mergeCell ref="D14:D69"/>
    <mergeCell ref="D70:D74"/>
    <mergeCell ref="D75:D118"/>
    <mergeCell ref="D119:D170"/>
    <mergeCell ref="D171:D217"/>
    <mergeCell ref="D218:D236"/>
    <mergeCell ref="D237:D238"/>
    <mergeCell ref="E238:F238"/>
    <mergeCell ref="E14:E69"/>
    <mergeCell ref="E70:E74"/>
    <mergeCell ref="E75:E118"/>
    <mergeCell ref="E119:E170"/>
    <mergeCell ref="E240:E295"/>
    <mergeCell ref="E296:E300"/>
    <mergeCell ref="D240:D295"/>
    <mergeCell ref="D296:D300"/>
    <mergeCell ref="D301:D344"/>
    <mergeCell ref="E522:E526"/>
    <mergeCell ref="D345:D396"/>
    <mergeCell ref="D397:D443"/>
    <mergeCell ref="E301:E344"/>
    <mergeCell ref="E345:E396"/>
    <mergeCell ref="E397:E443"/>
    <mergeCell ref="E444:E462"/>
    <mergeCell ref="E463:F463"/>
    <mergeCell ref="E464:F464"/>
    <mergeCell ref="D670:D688"/>
    <mergeCell ref="D444:D462"/>
    <mergeCell ref="D463:D464"/>
    <mergeCell ref="E690:F690"/>
    <mergeCell ref="D466:D521"/>
    <mergeCell ref="D522:D526"/>
    <mergeCell ref="D527:D570"/>
    <mergeCell ref="D571:D622"/>
    <mergeCell ref="D623:D669"/>
    <mergeCell ref="E527:E570"/>
    <mergeCell ref="E571:E622"/>
    <mergeCell ref="E623:E669"/>
    <mergeCell ref="E670:E688"/>
    <mergeCell ref="E689:F689"/>
    <mergeCell ref="D689:D690"/>
    <mergeCell ref="E466:E521"/>
  </mergeCells>
  <conditionalFormatting sqref="V14:V238 V240:V464 V466:V690">
    <cfRule type="expression" dxfId="65" priority="3">
      <formula xml:space="preserve"> OR(AND(V14=0,V14&lt;&gt;"",W14&lt;&gt;"Z",W14&lt;&gt;""),AND(V14&gt;0,V14&lt;&gt;"",W14&lt;&gt;"W",W14&lt;&gt;""),AND(V14="", W14="W"))</formula>
    </cfRule>
  </conditionalFormatting>
  <conditionalFormatting sqref="W14:W238 W240:W464 W466:W690">
    <cfRule type="expression" dxfId="64" priority="2">
      <formula xml:space="preserve"> OR(AND(V14=0,V14&lt;&gt;"",W14&lt;&gt;"Z",W14&lt;&gt;""),AND(V14&gt;0,V14&lt;&gt;"",W14&lt;&gt;"W",W14&lt;&gt;""),AND(V14="", W14="W"))</formula>
    </cfRule>
  </conditionalFormatting>
  <conditionalFormatting sqref="X14:X238 X240:X464 X466:X690">
    <cfRule type="expression" dxfId="63" priority="1">
      <formula xml:space="preserve"> AND(OR(W14="X",W14="W"),X14="")</formula>
    </cfRule>
  </conditionalFormatting>
  <conditionalFormatting sqref="V69 V295">
    <cfRule type="expression" dxfId="62" priority="4">
      <formula>OR(COUNTIF(W14:W68,"M")=55,COUNTIF(W14:W68,"X")=55)</formula>
    </cfRule>
    <cfRule type="expression" dxfId="61" priority="5">
      <formula>IF(OR(SUMPRODUCT(--(V14:V68=""),--(W14:W68=""))&gt;0,COUNTIF(W14:W68,"M")&gt;0,COUNTIF(W14:W68,"X")=55),"",SUM(V14:V68)) &lt;&gt; V69</formula>
    </cfRule>
  </conditionalFormatting>
  <conditionalFormatting sqref="W69 W295">
    <cfRule type="expression" dxfId="60" priority="6">
      <formula>OR(COUNTIF(W14:W68,"M")=55,COUNTIF(W14:W68,"X")=55)</formula>
    </cfRule>
    <cfRule type="expression" dxfId="59" priority="7">
      <formula>IF(AND(COUNTIF(W14:W68,"X")=55,SUM(V14:V68)=0,ISNUMBER(V69)),"",IF(COUNTIF(W14:W68,"M")&gt;0,"M",IF(AND(COUNTIF(W14:W68,W14)=55,OR(W14="X",W14="W",W14="Z")),UPPER(W14),""))) &lt;&gt; W69</formula>
    </cfRule>
  </conditionalFormatting>
  <conditionalFormatting sqref="V74 V300">
    <cfRule type="expression" dxfId="58" priority="8">
      <formula>OR(COUNTIF(W70:W73,"M")=4,COUNTIF(W70:W73,"X")=4)</formula>
    </cfRule>
    <cfRule type="expression" dxfId="57" priority="9">
      <formula>IF(OR(SUMPRODUCT(--(V70:V73=""),--(W70:W73=""))&gt;0,COUNTIF(W70:W73,"M")&gt;0,COUNTIF(W70:W73,"X")=4),"",SUM(V70:V73)) &lt;&gt; V74</formula>
    </cfRule>
  </conditionalFormatting>
  <conditionalFormatting sqref="W74 W300">
    <cfRule type="expression" dxfId="56" priority="10">
      <formula>OR(COUNTIF(W70:W73,"M")=4,COUNTIF(W70:W73,"X")=4)</formula>
    </cfRule>
    <cfRule type="expression" dxfId="55" priority="11">
      <formula>IF(AND(COUNTIF(W70:W73,"X")=4,SUM(V70:V73)=0,ISNUMBER(V74)),"",IF(COUNTIF(W70:W73,"M")&gt;0,"M",IF(AND(COUNTIF(W70:W73,W70)=4,OR(W70="X",W70="W",W70="Z")),UPPER(W70),""))) &lt;&gt; W74</formula>
    </cfRule>
  </conditionalFormatting>
  <conditionalFormatting sqref="V118 V344">
    <cfRule type="expression" dxfId="54" priority="12">
      <formula>OR(COUNTIF(W75:W117,"M")=43,COUNTIF(W75:W117,"X")=43)</formula>
    </cfRule>
    <cfRule type="expression" dxfId="53" priority="13">
      <formula>IF(OR(SUMPRODUCT(--(V75:V117=""),--(W75:W117=""))&gt;0,COUNTIF(W75:W117,"M")&gt;0,COUNTIF(W75:W117,"X")=43),"",SUM(V75:V117)) &lt;&gt; V118</formula>
    </cfRule>
  </conditionalFormatting>
  <conditionalFormatting sqref="W118 W344">
    <cfRule type="expression" dxfId="52" priority="14">
      <formula>OR(COUNTIF(W75:W117,"M")=43,COUNTIF(W75:W117,"X")=43)</formula>
    </cfRule>
    <cfRule type="expression" dxfId="51" priority="15">
      <formula>IF(AND(COUNTIF(W75:W117,"X")=43,SUM(V75:V117)=0,ISNUMBER(V118)),"",IF(COUNTIF(W75:W117,"M")&gt;0,"M",IF(AND(COUNTIF(W75:W117,W75)=43,OR(W75="X",W75="W",W75="Z")),UPPER(W75),""))) &lt;&gt; W118</formula>
    </cfRule>
  </conditionalFormatting>
  <conditionalFormatting sqref="V170 V396">
    <cfRule type="expression" dxfId="50" priority="16">
      <formula>OR(COUNTIF(W119:W169,"M")=51,COUNTIF(W119:W169,"X")=51)</formula>
    </cfRule>
    <cfRule type="expression" dxfId="49" priority="17">
      <formula>IF(OR(SUMPRODUCT(--(V119:V169=""),--(W119:W169=""))&gt;0,COUNTIF(W119:W169,"M")&gt;0,COUNTIF(W119:W169,"X")=51),"",SUM(V119:V169)) &lt;&gt; V170</formula>
    </cfRule>
  </conditionalFormatting>
  <conditionalFormatting sqref="W170 W396">
    <cfRule type="expression" dxfId="48" priority="18">
      <formula>OR(COUNTIF(W119:W169,"M")=51,COUNTIF(W119:W169,"X")=51)</formula>
    </cfRule>
    <cfRule type="expression" dxfId="47" priority="19">
      <formula>IF(AND(COUNTIF(W119:W169,"X")=51,SUM(V119:V169)=0,ISNUMBER(V170)),"",IF(COUNTIF(W119:W169,"M")&gt;0,"M",IF(AND(COUNTIF(W119:W169,W119)=51,OR(W119="X",W119="W",W119="Z")),UPPER(W119),""))) &lt;&gt; W170</formula>
    </cfRule>
  </conditionalFormatting>
  <conditionalFormatting sqref="V217 V443">
    <cfRule type="expression" dxfId="46" priority="20">
      <formula>OR(COUNTIF(W171:W216,"M")=46,COUNTIF(W171:W216,"X")=46)</formula>
    </cfRule>
    <cfRule type="expression" dxfId="45" priority="21">
      <formula>IF(OR(SUMPRODUCT(--(V171:V216=""),--(W171:W216=""))&gt;0,COUNTIF(W171:W216,"M")&gt;0,COUNTIF(W171:W216,"X")=46),"",SUM(V171:V216)) &lt;&gt; V217</formula>
    </cfRule>
  </conditionalFormatting>
  <conditionalFormatting sqref="W217 W443">
    <cfRule type="expression" dxfId="44" priority="22">
      <formula>OR(COUNTIF(W171:W216,"M")=46,COUNTIF(W171:W216,"X")=46)</formula>
    </cfRule>
    <cfRule type="expression" dxfId="43" priority="23">
      <formula>IF(AND(COUNTIF(W171:W216,"X")=46,SUM(V171:V216)=0,ISNUMBER(V217)),"",IF(COUNTIF(W171:W216,"M")&gt;0,"M",IF(AND(COUNTIF(W171:W216,W171)=46,OR(W171="X",W171="W",W171="Z")),UPPER(W171),""))) &lt;&gt; W217</formula>
    </cfRule>
  </conditionalFormatting>
  <conditionalFormatting sqref="V236 V462">
    <cfRule type="expression" dxfId="42" priority="24">
      <formula>OR(COUNTIF(W218:W235,"M")=18,COUNTIF(W218:W235,"X")=18)</formula>
    </cfRule>
    <cfRule type="expression" dxfId="41" priority="25">
      <formula>IF(OR(SUMPRODUCT(--(V218:V235=""),--(W218:W235=""))&gt;0,COUNTIF(W218:W235,"M")&gt;0,COUNTIF(W218:W235,"X")=18),"",SUM(V218:V235)) &lt;&gt; V236</formula>
    </cfRule>
  </conditionalFormatting>
  <conditionalFormatting sqref="W236 W462">
    <cfRule type="expression" dxfId="40" priority="26">
      <formula>OR(COUNTIF(W218:W235,"M")=18,COUNTIF(W218:W235,"X")=18)</formula>
    </cfRule>
    <cfRule type="expression" dxfId="39" priority="27">
      <formula>IF(AND(COUNTIF(W218:W235,"X")=18,SUM(V218:V235)=0,ISNUMBER(V236)),"",IF(COUNTIF(W218:W235,"M")&gt;0,"M",IF(AND(COUNTIF(W218:W235,W218)=18,OR(W218="X",W218="W",W218="Z")),UPPER(W218),""))) &lt;&gt; W236</formula>
    </cfRule>
  </conditionalFormatting>
  <conditionalFormatting sqref="V238 V464">
    <cfRule type="expression" dxfId="38" priority="28">
      <formula>OR(AND(W69="X",W74="X",W118="X",W170="X",W217="X",W236="X",W237="X"),AND(W69="M",W74="M",W118="M",W170="M",W217="M",W236="M",W237="M"))</formula>
    </cfRule>
    <cfRule type="expression" dxfId="37" priority="29">
      <formula>IF(OR(AND(V69="",W69=""),AND(V74="",W74=""),,AND(V118="",W118=""),AND(V170="",W170=""),AND(V217="",W217=""),AND(V236="",W236=""),AND(V237="",W237=""),AND(W69="X",W74="X",W118="X",W170="X",W217="X",W236="X",W237="X"),OR(W69="M",W74="M",W118="M",W170="M",W217="M",W236="M",W237="M")),"",SUM(V69,V74,V118,V170,V217,V236,V237)) &lt;&gt; V238</formula>
    </cfRule>
  </conditionalFormatting>
  <conditionalFormatting sqref="W238 W464">
    <cfRule type="expression" dxfId="36" priority="30">
      <formula>OR(AND(W69="X",W74="X",W118="X",W170="X",W217="X",W236="X",W237="X"),AND(W69="M",W74="M",W118="M",W170="M",W217="M",W236="M",W237="M"))</formula>
    </cfRule>
    <cfRule type="expression" dxfId="35" priority="31">
      <formula>IF(AND(AND(W69="X",W74="X",W118="X",W170="X",W217="X",W236="X",W237="X"),SUM(V69,V74,V118,V170,V217,V236,V237)=0,ISNUMBER(V238)),"",IF(OR(W69="M",W74="M",W118="M",W170="M",W217="M",W236="M",W237="M"),"M",IF(AND(W69=W74, W69=W118, W69=W170, W69=W217, W69=W236, W69=W237,OR(W69="X", W69="W", W69="Z")),UPPER(W69),""))) &lt;&gt; W238</formula>
    </cfRule>
  </conditionalFormatting>
  <conditionalFormatting sqref="V466:V690">
    <cfRule type="expression" dxfId="34" priority="32">
      <formula>OR(AND(W14="X",W240="X"),AND(W14="M",W240="M"))</formula>
    </cfRule>
  </conditionalFormatting>
  <conditionalFormatting sqref="V466:V690">
    <cfRule type="expression" dxfId="33" priority="33">
      <formula>IF(OR(AND(V14="",W14=""),AND(V240="",W240=""),AND(W14="X",W240="X"),OR(W14="M",W240="M")),"",SUM(V14,V240)) &lt;&gt; V466</formula>
    </cfRule>
  </conditionalFormatting>
  <conditionalFormatting sqref="W466:W690">
    <cfRule type="expression" dxfId="32" priority="34">
      <formula>OR(AND(W14="X",W240="X"),AND(W14="M",W240="M"))</formula>
    </cfRule>
  </conditionalFormatting>
  <conditionalFormatting sqref="W466:W690">
    <cfRule type="expression" dxfId="31" priority="35">
      <formula>IF(AND(AND(W14="X",W240="X"),SUM(V14,V240)=0,ISNUMBER(V466)),"",IF(OR(W14="M",W240="M"),"M",IF(AND(W14=W240,OR(W14="X",W14="W",W14="Z")),UPPER(W14),""))) &lt;&gt; W466</formula>
    </cfRule>
  </conditionalFormatting>
  <dataValidations count="4">
    <dataValidation allowBlank="1" showInputMessage="1" showErrorMessage="1" sqref="V691:X1048576 Y1:XFD1048576 V1:X13 A1:U1048576"/>
    <dataValidation type="textLength" allowBlank="1" showInputMessage="1" showErrorMessage="1" errorTitle="Неверный ввод" error="Длина введённого текста должна быть между 2 и 500 символами" sqref="X14:X690">
      <formula1>2</formula1>
      <formula2>500</formula2>
    </dataValidation>
    <dataValidation type="list" allowBlank="1" showDropDown="1" showInputMessage="1" showErrorMessage="1" errorTitle="Неверный ввод" error="Пожалуйста, введите один из следующих кодов (заглавные буквы только):_x000a_Z - категория не применима_x000a_M - данные отсутствуют_x000a_X - данные включены в другую категорию _x000a_W - включает в себя данные из другой категории" sqref="W14:W690">
      <formula1>"Z,M,X,W"</formula1>
    </dataValidation>
    <dataValidation type="decimal" operator="greaterThanOrEqual" allowBlank="1" showInputMessage="1" showErrorMessage="1" errorTitle="Неверный ввод" error="Пожалуйста, введите числовое значение" sqref="V14:V690">
      <formula1>0</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W61"/>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sheetView>
  </sheetViews>
  <sheetFormatPr defaultColWidth="9.140625" defaultRowHeight="15"/>
  <cols>
    <col min="1" max="1" width="18.28515625" style="311" hidden="1" customWidth="1"/>
    <col min="2" max="2" width="5" style="311" hidden="1" customWidth="1"/>
    <col min="3" max="3" width="5.7109375" style="311" customWidth="1"/>
    <col min="4" max="4" width="10.7109375" style="311" customWidth="1"/>
    <col min="5" max="5" width="57.5703125" style="311" customWidth="1"/>
    <col min="6" max="6" width="5.28515625" style="311" hidden="1" customWidth="1"/>
    <col min="7" max="7" width="4.140625" style="311" hidden="1" customWidth="1"/>
    <col min="8" max="8" width="3" style="311" hidden="1" customWidth="1"/>
    <col min="9" max="9" width="5.85546875" style="311" hidden="1" customWidth="1"/>
    <col min="10" max="10" width="3" style="311" hidden="1" customWidth="1"/>
    <col min="11" max="11" width="5.28515625" style="311" hidden="1" customWidth="1"/>
    <col min="12" max="12" width="3.7109375" style="311" hidden="1" customWidth="1"/>
    <col min="13" max="13" width="6.7109375" style="311" hidden="1" customWidth="1"/>
    <col min="14" max="20" width="4.140625" style="311" hidden="1" customWidth="1"/>
    <col min="21" max="21" width="11.28515625" style="311" hidden="1" customWidth="1"/>
    <col min="22" max="22" width="12.7109375" style="316" customWidth="1"/>
    <col min="23" max="23" width="2.7109375" style="311" customWidth="1"/>
    <col min="24" max="24" width="5.7109375" style="311" customWidth="1"/>
    <col min="25" max="25" width="12.7109375" style="316" customWidth="1"/>
    <col min="26" max="26" width="2.7109375" style="311" customWidth="1"/>
    <col min="27" max="27" width="5.7109375" style="311" customWidth="1"/>
    <col min="28" max="28" width="12.7109375" style="316" customWidth="1"/>
    <col min="29" max="29" width="2.7109375" style="311" customWidth="1"/>
    <col min="30" max="30" width="5.7109375" style="311" customWidth="1"/>
    <col min="31" max="31" width="12.7109375" style="316" customWidth="1"/>
    <col min="32" max="32" width="2.7109375" style="311" customWidth="1"/>
    <col min="33" max="33" width="5.7109375" style="311" customWidth="1"/>
    <col min="34" max="34" width="12.7109375" style="316" customWidth="1"/>
    <col min="35" max="35" width="2.7109375" style="311" customWidth="1"/>
    <col min="36" max="36" width="5.7109375" style="311" customWidth="1"/>
    <col min="37" max="37" width="12.7109375" style="316" customWidth="1"/>
    <col min="38" max="38" width="2.7109375" style="311" customWidth="1"/>
    <col min="39" max="39" width="5.7109375" style="311" customWidth="1"/>
    <col min="40" max="40" width="12.7109375" style="316" customWidth="1"/>
    <col min="41" max="41" width="2.7109375" style="311" customWidth="1"/>
    <col min="42" max="43" width="5.7109375" style="311" customWidth="1"/>
    <col min="44" max="44" width="2.7109375" style="311" customWidth="1"/>
    <col min="45" max="45" width="4.7109375" style="311" customWidth="1"/>
    <col min="46" max="16384" width="9.140625" style="311"/>
  </cols>
  <sheetData>
    <row r="1" spans="1:75" s="309" customFormat="1" ht="45" customHeight="1">
      <c r="A1" s="29" t="s">
        <v>13</v>
      </c>
      <c r="B1" s="30" t="s">
        <v>335</v>
      </c>
      <c r="C1" s="31"/>
      <c r="D1" s="410" t="s">
        <v>2558</v>
      </c>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BI1" s="64"/>
      <c r="BJ1" s="64"/>
      <c r="BK1" s="64"/>
      <c r="BL1" s="64"/>
      <c r="BM1" s="64"/>
      <c r="BN1" s="64"/>
      <c r="BO1" s="64"/>
      <c r="BP1" s="64"/>
      <c r="BQ1" s="64"/>
      <c r="BR1" s="64"/>
      <c r="BS1" s="64"/>
      <c r="BT1" s="64"/>
      <c r="BU1" s="64"/>
      <c r="BV1" s="64"/>
      <c r="BW1" s="64"/>
    </row>
    <row r="2" spans="1:75" ht="3.75" customHeight="1">
      <c r="A2" s="29" t="s">
        <v>19</v>
      </c>
      <c r="B2" s="191" t="str">
        <f>VLOOKUP(VAL_C1!$B$2,VAL_Drop_Down_Lists!$A$3:$B$214,2,FALSE)</f>
        <v>_X</v>
      </c>
      <c r="C2" s="192"/>
      <c r="D2" s="192"/>
      <c r="E2" s="192"/>
      <c r="F2" s="192"/>
      <c r="G2" s="192"/>
      <c r="H2" s="192"/>
      <c r="I2" s="192"/>
      <c r="J2" s="192"/>
      <c r="K2" s="192"/>
      <c r="L2" s="192"/>
      <c r="M2" s="192"/>
      <c r="N2" s="192"/>
      <c r="O2" s="192"/>
      <c r="P2" s="192"/>
      <c r="Q2" s="192"/>
      <c r="R2" s="192"/>
      <c r="S2" s="192"/>
      <c r="T2" s="192"/>
      <c r="U2" s="192"/>
      <c r="V2" s="310"/>
      <c r="W2" s="192"/>
      <c r="X2" s="192"/>
      <c r="Y2" s="310"/>
      <c r="Z2" s="192"/>
      <c r="AA2" s="192"/>
      <c r="AB2" s="310"/>
      <c r="AC2" s="192"/>
      <c r="AD2" s="192"/>
      <c r="AE2" s="310"/>
      <c r="AF2" s="192"/>
      <c r="AG2" s="192"/>
      <c r="AH2" s="310"/>
      <c r="AI2" s="192"/>
      <c r="AJ2" s="192"/>
      <c r="AK2" s="310"/>
      <c r="AL2" s="192"/>
      <c r="AM2" s="192"/>
      <c r="AN2" s="310"/>
      <c r="AO2" s="192"/>
      <c r="AP2" s="192"/>
      <c r="AQ2" s="192"/>
      <c r="BI2" s="65"/>
      <c r="BJ2" s="65"/>
      <c r="BK2" s="65"/>
      <c r="BL2" s="65"/>
      <c r="BM2" s="65"/>
      <c r="BN2" s="65"/>
      <c r="BO2" s="65"/>
      <c r="BP2" s="65"/>
      <c r="BQ2" s="65"/>
      <c r="BR2" s="65"/>
      <c r="BS2" s="65"/>
      <c r="BT2" s="65"/>
      <c r="BU2" s="65"/>
      <c r="BV2" s="65"/>
      <c r="BW2" s="65"/>
    </row>
    <row r="3" spans="1:75" ht="30" customHeight="1">
      <c r="A3" s="29" t="s">
        <v>23</v>
      </c>
      <c r="B3" s="191" t="str">
        <f>IF(VAL_C1!$H$32&lt;&gt;"", YEAR(VAL_C1!$H$32),"")</f>
        <v/>
      </c>
      <c r="C3" s="192"/>
      <c r="D3" s="416" t="s">
        <v>2260</v>
      </c>
      <c r="E3" s="415"/>
      <c r="F3" s="312"/>
      <c r="G3" s="313"/>
      <c r="H3" s="313"/>
      <c r="I3" s="313"/>
      <c r="J3" s="313"/>
      <c r="K3" s="313"/>
      <c r="L3" s="313"/>
      <c r="M3" s="313"/>
      <c r="N3" s="313"/>
      <c r="O3" s="313"/>
      <c r="P3" s="313"/>
      <c r="Q3" s="313"/>
      <c r="R3" s="313"/>
      <c r="S3" s="313"/>
      <c r="T3" s="313"/>
      <c r="U3" s="314"/>
      <c r="V3" s="445" t="s">
        <v>2270</v>
      </c>
      <c r="W3" s="445"/>
      <c r="X3" s="445"/>
      <c r="Y3" s="445" t="s">
        <v>2271</v>
      </c>
      <c r="Z3" s="445"/>
      <c r="AA3" s="445"/>
      <c r="AB3" s="445"/>
      <c r="AC3" s="445"/>
      <c r="AD3" s="445"/>
      <c r="AE3" s="445" t="s">
        <v>2272</v>
      </c>
      <c r="AF3" s="445"/>
      <c r="AG3" s="445"/>
      <c r="AH3" s="445"/>
      <c r="AI3" s="445"/>
      <c r="AJ3" s="445"/>
      <c r="AK3" s="445" t="s">
        <v>2273</v>
      </c>
      <c r="AL3" s="445"/>
      <c r="AM3" s="445"/>
      <c r="AN3" s="446" t="s">
        <v>2274</v>
      </c>
      <c r="AO3" s="446"/>
      <c r="AP3" s="446"/>
      <c r="AQ3" s="192"/>
      <c r="BI3" s="65"/>
      <c r="BJ3" s="65"/>
      <c r="BK3" s="65"/>
      <c r="BL3" s="65"/>
      <c r="BM3" s="65"/>
      <c r="BN3" s="65"/>
      <c r="BO3" s="65"/>
      <c r="BP3" s="65"/>
      <c r="BQ3" s="65"/>
      <c r="BR3" s="65"/>
      <c r="BS3" s="65"/>
      <c r="BT3" s="65"/>
      <c r="BU3" s="65"/>
      <c r="BV3" s="65"/>
      <c r="BW3" s="65"/>
    </row>
    <row r="4" spans="1:75" ht="45" customHeight="1">
      <c r="A4" s="29" t="s">
        <v>26</v>
      </c>
      <c r="B4" s="191" t="str">
        <f>IF(VAL_C1!$H$33&lt;&gt;"", YEAR(VAL_C1!$H$33),"")</f>
        <v/>
      </c>
      <c r="C4" s="192"/>
      <c r="D4" s="415"/>
      <c r="E4" s="415"/>
      <c r="F4" s="312"/>
      <c r="G4" s="313"/>
      <c r="H4" s="313"/>
      <c r="I4" s="313"/>
      <c r="J4" s="313"/>
      <c r="K4" s="313"/>
      <c r="L4" s="313"/>
      <c r="M4" s="313"/>
      <c r="N4" s="313"/>
      <c r="O4" s="313"/>
      <c r="P4" s="313"/>
      <c r="Q4" s="313"/>
      <c r="R4" s="313"/>
      <c r="S4" s="313"/>
      <c r="T4" s="313"/>
      <c r="U4" s="314"/>
      <c r="V4" s="445" t="s">
        <v>2275</v>
      </c>
      <c r="W4" s="445"/>
      <c r="X4" s="445"/>
      <c r="Y4" s="445" t="s">
        <v>2275</v>
      </c>
      <c r="Z4" s="445"/>
      <c r="AA4" s="445"/>
      <c r="AB4" s="447" t="s">
        <v>2318</v>
      </c>
      <c r="AC4" s="447"/>
      <c r="AD4" s="447"/>
      <c r="AE4" s="445" t="s">
        <v>2275</v>
      </c>
      <c r="AF4" s="445"/>
      <c r="AG4" s="445"/>
      <c r="AH4" s="447" t="s">
        <v>2318</v>
      </c>
      <c r="AI4" s="447"/>
      <c r="AJ4" s="447"/>
      <c r="AK4" s="445" t="s">
        <v>2275</v>
      </c>
      <c r="AL4" s="445"/>
      <c r="AM4" s="445"/>
      <c r="AN4" s="446" t="s">
        <v>2275</v>
      </c>
      <c r="AO4" s="446"/>
      <c r="AP4" s="446"/>
      <c r="AQ4" s="192"/>
      <c r="BI4" s="65"/>
      <c r="BJ4" s="65"/>
      <c r="BK4" s="65"/>
      <c r="BL4" s="65"/>
      <c r="BM4" s="65"/>
      <c r="BN4" s="65"/>
      <c r="BO4" s="65"/>
      <c r="BP4" s="65"/>
      <c r="BQ4" s="65"/>
      <c r="BR4" s="65"/>
      <c r="BS4" s="65"/>
      <c r="BT4" s="65"/>
      <c r="BU4" s="65"/>
      <c r="BV4" s="65"/>
      <c r="BW4" s="65"/>
    </row>
    <row r="5" spans="1:75" s="32" customFormat="1" ht="22.5" customHeight="1">
      <c r="A5" s="29" t="s">
        <v>28</v>
      </c>
      <c r="B5" s="30" t="s">
        <v>0</v>
      </c>
      <c r="C5" s="192"/>
      <c r="D5" s="216" t="s">
        <v>2291</v>
      </c>
      <c r="E5" s="216" t="s">
        <v>2335</v>
      </c>
      <c r="F5" s="312"/>
      <c r="G5" s="313"/>
      <c r="H5" s="313"/>
      <c r="I5" s="313"/>
      <c r="J5" s="313"/>
      <c r="K5" s="313"/>
      <c r="L5" s="313"/>
      <c r="M5" s="313"/>
      <c r="N5" s="313"/>
      <c r="O5" s="313"/>
      <c r="P5" s="313"/>
      <c r="Q5" s="313"/>
      <c r="R5" s="313"/>
      <c r="S5" s="313"/>
      <c r="T5" s="313"/>
      <c r="U5" s="314"/>
      <c r="V5" s="445" t="s">
        <v>2277</v>
      </c>
      <c r="W5" s="445"/>
      <c r="X5" s="445"/>
      <c r="Y5" s="445" t="s">
        <v>2278</v>
      </c>
      <c r="Z5" s="445"/>
      <c r="AA5" s="445"/>
      <c r="AB5" s="445" t="s">
        <v>2319</v>
      </c>
      <c r="AC5" s="445"/>
      <c r="AD5" s="445"/>
      <c r="AE5" s="445" t="s">
        <v>2280</v>
      </c>
      <c r="AF5" s="445"/>
      <c r="AG5" s="445"/>
      <c r="AH5" s="445" t="s">
        <v>2320</v>
      </c>
      <c r="AI5" s="445"/>
      <c r="AJ5" s="445"/>
      <c r="AK5" s="445" t="s">
        <v>2282</v>
      </c>
      <c r="AL5" s="445"/>
      <c r="AM5" s="445"/>
      <c r="AN5" s="446" t="s">
        <v>2283</v>
      </c>
      <c r="AO5" s="446"/>
      <c r="AP5" s="446"/>
      <c r="AQ5" s="192"/>
      <c r="BI5" s="3"/>
      <c r="BJ5" s="3"/>
      <c r="BK5" s="3"/>
      <c r="BL5" s="3"/>
      <c r="BM5" s="3"/>
      <c r="BN5" s="3"/>
      <c r="BO5" s="3"/>
      <c r="BP5" s="3"/>
      <c r="BQ5" s="3"/>
      <c r="BR5" s="3"/>
      <c r="BS5" s="3"/>
      <c r="BT5" s="3"/>
      <c r="BU5" s="3"/>
      <c r="BV5" s="3"/>
      <c r="BW5" s="3"/>
    </row>
    <row r="6" spans="1:75" s="32" customFormat="1" ht="15" hidden="1" customHeight="1">
      <c r="A6" s="29" t="s">
        <v>30</v>
      </c>
      <c r="B6" s="30"/>
      <c r="C6" s="192"/>
      <c r="D6" s="315"/>
      <c r="E6" s="315"/>
      <c r="F6" s="313"/>
      <c r="G6" s="313"/>
      <c r="H6" s="313"/>
      <c r="I6" s="313"/>
      <c r="J6" s="313"/>
      <c r="K6" s="313"/>
      <c r="L6" s="313"/>
      <c r="M6" s="313"/>
      <c r="N6" s="313"/>
      <c r="O6" s="220"/>
      <c r="P6" s="220"/>
      <c r="Q6" s="220"/>
      <c r="R6" s="220"/>
      <c r="S6" s="220"/>
      <c r="T6" s="220"/>
      <c r="U6" s="220" t="s">
        <v>1</v>
      </c>
      <c r="V6" s="245" t="s">
        <v>331</v>
      </c>
      <c r="W6" s="245"/>
      <c r="X6" s="245"/>
      <c r="Y6" s="245" t="s">
        <v>331</v>
      </c>
      <c r="Z6" s="245"/>
      <c r="AA6" s="245"/>
      <c r="AB6" s="245" t="s">
        <v>331</v>
      </c>
      <c r="AC6" s="245"/>
      <c r="AD6" s="245"/>
      <c r="AE6" s="245" t="s">
        <v>331</v>
      </c>
      <c r="AF6" s="245"/>
      <c r="AG6" s="245"/>
      <c r="AH6" s="245" t="s">
        <v>331</v>
      </c>
      <c r="AI6" s="245"/>
      <c r="AJ6" s="245"/>
      <c r="AK6" s="245" t="s">
        <v>331</v>
      </c>
      <c r="AL6" s="245"/>
      <c r="AM6" s="245"/>
      <c r="AN6" s="245" t="s">
        <v>331</v>
      </c>
      <c r="AO6" s="245"/>
      <c r="AP6" s="245"/>
      <c r="AQ6" s="192"/>
      <c r="BI6" s="3"/>
      <c r="BJ6" s="3"/>
      <c r="BK6" s="3"/>
      <c r="BL6" s="3"/>
      <c r="BM6" s="3"/>
      <c r="BN6" s="3"/>
      <c r="BO6" s="3"/>
      <c r="BP6" s="3"/>
      <c r="BQ6" s="3"/>
      <c r="BR6" s="3"/>
      <c r="BS6" s="3"/>
      <c r="BT6" s="3"/>
      <c r="BU6" s="3"/>
      <c r="BV6" s="3"/>
      <c r="BW6" s="3"/>
    </row>
    <row r="7" spans="1:75" s="32" customFormat="1" ht="15" hidden="1" customHeight="1">
      <c r="A7" s="29" t="s">
        <v>32</v>
      </c>
      <c r="B7" s="191" t="str">
        <f>IF(VAL_C1!$H$33&lt;&gt;"", YEAR(VAL_C1!$H$33),"")</f>
        <v/>
      </c>
      <c r="C7" s="192"/>
      <c r="D7" s="313"/>
      <c r="E7" s="313"/>
      <c r="F7" s="313"/>
      <c r="G7" s="313"/>
      <c r="H7" s="313"/>
      <c r="I7" s="313"/>
      <c r="J7" s="313"/>
      <c r="K7" s="313"/>
      <c r="L7" s="313"/>
      <c r="M7" s="313"/>
      <c r="N7" s="313"/>
      <c r="O7" s="220"/>
      <c r="P7" s="220"/>
      <c r="Q7" s="220"/>
      <c r="R7" s="220"/>
      <c r="S7" s="220"/>
      <c r="T7" s="220"/>
      <c r="U7" s="220" t="s">
        <v>54</v>
      </c>
      <c r="V7" s="220" t="s">
        <v>68</v>
      </c>
      <c r="W7" s="220"/>
      <c r="X7" s="220"/>
      <c r="Y7" s="220" t="s">
        <v>69</v>
      </c>
      <c r="Z7" s="220"/>
      <c r="AA7" s="220"/>
      <c r="AB7" s="220" t="s">
        <v>69</v>
      </c>
      <c r="AC7" s="220"/>
      <c r="AD7" s="220"/>
      <c r="AE7" s="220" t="s">
        <v>70</v>
      </c>
      <c r="AF7" s="220"/>
      <c r="AG7" s="220"/>
      <c r="AH7" s="220" t="s">
        <v>70</v>
      </c>
      <c r="AI7" s="220"/>
      <c r="AJ7" s="220"/>
      <c r="AK7" s="220" t="s">
        <v>71</v>
      </c>
      <c r="AL7" s="220"/>
      <c r="AM7" s="220"/>
      <c r="AN7" s="220" t="s">
        <v>72</v>
      </c>
      <c r="AO7" s="220"/>
      <c r="AP7" s="220"/>
      <c r="AQ7" s="192"/>
      <c r="BI7" s="3"/>
      <c r="BJ7" s="3"/>
      <c r="BK7" s="3"/>
      <c r="BL7" s="3"/>
      <c r="BM7" s="3"/>
      <c r="BN7" s="3"/>
      <c r="BO7" s="3"/>
      <c r="BP7" s="3"/>
      <c r="BQ7" s="3"/>
      <c r="BR7" s="3"/>
      <c r="BS7" s="3"/>
      <c r="BT7" s="3"/>
      <c r="BU7" s="3"/>
      <c r="BV7" s="3"/>
      <c r="BW7" s="3"/>
    </row>
    <row r="8" spans="1:75" s="32" customFormat="1" ht="15" hidden="1" customHeight="1">
      <c r="A8" s="29" t="s">
        <v>34</v>
      </c>
      <c r="B8" s="191" t="str">
        <f>IF(VAL_C1!$H$34&lt;&gt;"", YEAR(VAL_C1!$H$34),"")</f>
        <v/>
      </c>
      <c r="C8" s="192"/>
      <c r="D8" s="313"/>
      <c r="E8" s="313"/>
      <c r="F8" s="313"/>
      <c r="G8" s="313"/>
      <c r="H8" s="313"/>
      <c r="I8" s="313"/>
      <c r="J8" s="313"/>
      <c r="K8" s="313"/>
      <c r="L8" s="313"/>
      <c r="M8" s="313"/>
      <c r="N8" s="111"/>
      <c r="O8" s="47"/>
      <c r="P8" s="47"/>
      <c r="Q8" s="47"/>
      <c r="R8" s="47"/>
      <c r="S8" s="47"/>
      <c r="T8" s="47"/>
      <c r="U8" s="47" t="s">
        <v>55</v>
      </c>
      <c r="V8" s="220" t="s">
        <v>0</v>
      </c>
      <c r="W8" s="220"/>
      <c r="X8" s="220"/>
      <c r="Y8" s="220" t="s">
        <v>0</v>
      </c>
      <c r="Z8" s="220"/>
      <c r="AA8" s="220"/>
      <c r="AB8" s="220" t="s">
        <v>0</v>
      </c>
      <c r="AC8" s="220"/>
      <c r="AD8" s="220"/>
      <c r="AE8" s="220" t="s">
        <v>0</v>
      </c>
      <c r="AF8" s="220"/>
      <c r="AG8" s="220"/>
      <c r="AH8" s="220" t="s">
        <v>0</v>
      </c>
      <c r="AI8" s="220"/>
      <c r="AJ8" s="220"/>
      <c r="AK8" s="220" t="s">
        <v>0</v>
      </c>
      <c r="AL8" s="220"/>
      <c r="AM8" s="220"/>
      <c r="AN8" s="220" t="s">
        <v>0</v>
      </c>
      <c r="AO8" s="220"/>
      <c r="AP8" s="220"/>
      <c r="AQ8" s="192"/>
      <c r="BI8" s="3"/>
      <c r="BJ8" s="3"/>
      <c r="BK8" s="3"/>
      <c r="BL8" s="3"/>
      <c r="BM8" s="3"/>
      <c r="BN8" s="3"/>
      <c r="BO8" s="3"/>
      <c r="BP8" s="3"/>
      <c r="BQ8" s="3"/>
      <c r="BR8" s="3"/>
      <c r="BS8" s="3"/>
      <c r="BT8" s="3"/>
      <c r="BU8" s="3"/>
      <c r="BV8" s="3"/>
      <c r="BW8" s="3"/>
    </row>
    <row r="9" spans="1:75" s="285" customFormat="1" ht="15" hidden="1" customHeight="1">
      <c r="A9" s="29" t="s">
        <v>36</v>
      </c>
      <c r="B9" s="30" t="s">
        <v>378</v>
      </c>
      <c r="C9" s="192"/>
      <c r="D9" s="313"/>
      <c r="E9" s="313"/>
      <c r="F9" s="313"/>
      <c r="G9" s="313"/>
      <c r="H9" s="313"/>
      <c r="I9" s="313"/>
      <c r="J9" s="313"/>
      <c r="K9" s="313"/>
      <c r="L9" s="313"/>
      <c r="M9" s="313"/>
      <c r="N9" s="111"/>
      <c r="O9" s="47"/>
      <c r="P9" s="47"/>
      <c r="Q9" s="47"/>
      <c r="R9" s="47"/>
      <c r="S9" s="47"/>
      <c r="T9" s="47"/>
      <c r="U9" s="47" t="s">
        <v>56</v>
      </c>
      <c r="V9" s="220" t="s">
        <v>0</v>
      </c>
      <c r="W9" s="220"/>
      <c r="X9" s="220"/>
      <c r="Y9" s="220" t="s">
        <v>0</v>
      </c>
      <c r="Z9" s="220"/>
      <c r="AA9" s="220"/>
      <c r="AB9" s="220" t="s">
        <v>330</v>
      </c>
      <c r="AC9" s="220"/>
      <c r="AD9" s="220"/>
      <c r="AE9" s="220" t="s">
        <v>0</v>
      </c>
      <c r="AF9" s="220"/>
      <c r="AG9" s="220"/>
      <c r="AH9" s="220" t="s">
        <v>330</v>
      </c>
      <c r="AI9" s="220"/>
      <c r="AJ9" s="220"/>
      <c r="AK9" s="220" t="s">
        <v>0</v>
      </c>
      <c r="AL9" s="220"/>
      <c r="AM9" s="220"/>
      <c r="AN9" s="220" t="s">
        <v>0</v>
      </c>
      <c r="AO9" s="220"/>
      <c r="AP9" s="220"/>
      <c r="AQ9" s="192"/>
      <c r="BI9" s="61"/>
      <c r="BJ9" s="61"/>
      <c r="BK9" s="61"/>
      <c r="BL9" s="61"/>
      <c r="BM9" s="61"/>
      <c r="BN9" s="61"/>
      <c r="BO9" s="61"/>
      <c r="BP9" s="61"/>
      <c r="BQ9" s="61"/>
      <c r="BR9" s="61"/>
      <c r="BS9" s="61"/>
      <c r="BT9" s="61"/>
      <c r="BU9" s="61"/>
      <c r="BV9" s="61"/>
      <c r="BW9" s="61"/>
    </row>
    <row r="10" spans="1:75" s="285" customFormat="1" ht="21" hidden="1" customHeight="1">
      <c r="A10" s="29" t="s">
        <v>38</v>
      </c>
      <c r="B10" s="30">
        <v>0</v>
      </c>
      <c r="C10" s="192"/>
      <c r="D10" s="313"/>
      <c r="E10" s="313"/>
      <c r="F10" s="241"/>
      <c r="G10" s="241"/>
      <c r="H10" s="241"/>
      <c r="I10" s="241"/>
      <c r="J10" s="241"/>
      <c r="K10" s="241"/>
      <c r="L10" s="241"/>
      <c r="M10" s="241"/>
      <c r="N10" s="91"/>
      <c r="O10" s="47"/>
      <c r="P10" s="47"/>
      <c r="Q10" s="47"/>
      <c r="R10" s="47"/>
      <c r="S10" s="47"/>
      <c r="T10" s="47"/>
      <c r="U10" s="47" t="s">
        <v>2</v>
      </c>
      <c r="V10" s="220" t="s">
        <v>0</v>
      </c>
      <c r="W10" s="220"/>
      <c r="X10" s="220"/>
      <c r="Y10" s="220" t="s">
        <v>0</v>
      </c>
      <c r="Z10" s="220"/>
      <c r="AA10" s="220"/>
      <c r="AB10" s="220" t="s">
        <v>0</v>
      </c>
      <c r="AC10" s="220"/>
      <c r="AD10" s="220"/>
      <c r="AE10" s="220" t="s">
        <v>0</v>
      </c>
      <c r="AF10" s="220"/>
      <c r="AG10" s="220"/>
      <c r="AH10" s="220" t="s">
        <v>0</v>
      </c>
      <c r="AI10" s="220"/>
      <c r="AJ10" s="220"/>
      <c r="AK10" s="220" t="s">
        <v>0</v>
      </c>
      <c r="AL10" s="220"/>
      <c r="AM10" s="220"/>
      <c r="AN10" s="220" t="s">
        <v>0</v>
      </c>
      <c r="AO10" s="220"/>
      <c r="AP10" s="220"/>
      <c r="AQ10" s="192"/>
      <c r="BI10" s="61"/>
      <c r="BJ10" s="61"/>
      <c r="BK10" s="61"/>
      <c r="BL10" s="61"/>
      <c r="BM10" s="61"/>
      <c r="BN10" s="61"/>
      <c r="BO10" s="61"/>
      <c r="BP10" s="61"/>
      <c r="BQ10" s="61"/>
      <c r="BR10" s="61"/>
      <c r="BS10" s="61"/>
      <c r="BT10" s="61"/>
      <c r="BU10" s="61"/>
      <c r="BV10" s="61"/>
      <c r="BW10" s="61"/>
    </row>
    <row r="11" spans="1:75" s="285" customFormat="1" ht="21" hidden="1" customHeight="1">
      <c r="A11" s="29" t="s">
        <v>40</v>
      </c>
      <c r="B11" s="30">
        <v>0</v>
      </c>
      <c r="C11" s="192"/>
      <c r="D11" s="313"/>
      <c r="E11" s="313"/>
      <c r="F11" s="241"/>
      <c r="G11" s="241"/>
      <c r="H11" s="241"/>
      <c r="I11" s="241"/>
      <c r="J11" s="241"/>
      <c r="K11" s="241"/>
      <c r="L11" s="241"/>
      <c r="M11" s="241"/>
      <c r="N11" s="91"/>
      <c r="O11" s="47"/>
      <c r="P11" s="47"/>
      <c r="Q11" s="47"/>
      <c r="R11" s="47"/>
      <c r="S11" s="47"/>
      <c r="T11" s="47"/>
      <c r="U11" s="47"/>
      <c r="V11" s="220"/>
      <c r="W11" s="220"/>
      <c r="X11" s="220"/>
      <c r="Y11" s="220"/>
      <c r="Z11" s="220"/>
      <c r="AA11" s="220"/>
      <c r="AB11" s="220"/>
      <c r="AC11" s="220"/>
      <c r="AD11" s="220"/>
      <c r="AE11" s="220"/>
      <c r="AF11" s="220"/>
      <c r="AG11" s="220"/>
      <c r="AH11" s="220"/>
      <c r="AI11" s="220"/>
      <c r="AJ11" s="220"/>
      <c r="AK11" s="220"/>
      <c r="AL11" s="220"/>
      <c r="AM11" s="220"/>
      <c r="AN11" s="220"/>
      <c r="AO11" s="220"/>
      <c r="AP11" s="220"/>
      <c r="AQ11" s="192"/>
      <c r="BI11" s="61"/>
      <c r="BJ11" s="61"/>
      <c r="BK11" s="61"/>
      <c r="BL11" s="61"/>
      <c r="BM11" s="61"/>
      <c r="BN11" s="61"/>
      <c r="BO11" s="61"/>
      <c r="BP11" s="61"/>
      <c r="BQ11" s="61"/>
      <c r="BR11" s="61"/>
      <c r="BS11" s="61"/>
      <c r="BT11" s="61"/>
      <c r="BU11" s="61"/>
      <c r="BV11" s="61"/>
      <c r="BW11" s="61"/>
    </row>
    <row r="12" spans="1:75" s="285" customFormat="1" ht="21" hidden="1" customHeight="1">
      <c r="A12" s="200"/>
      <c r="B12" s="201"/>
      <c r="C12" s="192"/>
      <c r="D12" s="313"/>
      <c r="E12" s="313"/>
      <c r="F12" s="241"/>
      <c r="G12" s="241"/>
      <c r="H12" s="241"/>
      <c r="I12" s="241"/>
      <c r="J12" s="241"/>
      <c r="K12" s="241"/>
      <c r="L12" s="241"/>
      <c r="M12" s="241"/>
      <c r="N12" s="91"/>
      <c r="O12" s="47"/>
      <c r="P12" s="47"/>
      <c r="Q12" s="47"/>
      <c r="R12" s="47"/>
      <c r="S12" s="47"/>
      <c r="T12" s="47"/>
      <c r="U12" s="47"/>
      <c r="V12" s="220"/>
      <c r="W12" s="220"/>
      <c r="X12" s="220"/>
      <c r="Y12" s="220"/>
      <c r="Z12" s="220"/>
      <c r="AA12" s="220"/>
      <c r="AB12" s="220"/>
      <c r="AC12" s="220"/>
      <c r="AD12" s="220"/>
      <c r="AE12" s="220"/>
      <c r="AF12" s="220"/>
      <c r="AG12" s="220"/>
      <c r="AH12" s="220"/>
      <c r="AI12" s="220"/>
      <c r="AJ12" s="220"/>
      <c r="AK12" s="220"/>
      <c r="AL12" s="220"/>
      <c r="AM12" s="220"/>
      <c r="AN12" s="220"/>
      <c r="AO12" s="220"/>
      <c r="AP12" s="220"/>
      <c r="AQ12" s="192"/>
      <c r="BI12" s="61"/>
      <c r="BJ12" s="61"/>
      <c r="BK12" s="61"/>
      <c r="BL12" s="61"/>
      <c r="BM12" s="61"/>
      <c r="BN12" s="61"/>
      <c r="BO12" s="61"/>
      <c r="BP12" s="61"/>
      <c r="BQ12" s="61"/>
      <c r="BR12" s="61"/>
      <c r="BS12" s="61"/>
      <c r="BT12" s="61"/>
      <c r="BU12" s="61"/>
      <c r="BV12" s="61"/>
      <c r="BW12" s="61"/>
    </row>
    <row r="13" spans="1:75" s="285" customFormat="1" ht="3.75" customHeight="1">
      <c r="C13" s="192"/>
      <c r="D13" s="192"/>
      <c r="E13" s="192"/>
      <c r="F13" s="249"/>
      <c r="G13" s="220"/>
      <c r="H13" s="246" t="s">
        <v>41</v>
      </c>
      <c r="I13" s="246" t="s">
        <v>44</v>
      </c>
      <c r="J13" s="246" t="s">
        <v>46</v>
      </c>
      <c r="K13" s="246" t="s">
        <v>48</v>
      </c>
      <c r="L13" s="246" t="s">
        <v>49</v>
      </c>
      <c r="M13" s="246" t="s">
        <v>50</v>
      </c>
      <c r="N13" s="94" t="s">
        <v>51</v>
      </c>
      <c r="O13" s="101" t="s">
        <v>386</v>
      </c>
      <c r="P13" s="101" t="s">
        <v>388</v>
      </c>
      <c r="Q13" s="94"/>
      <c r="R13" s="94"/>
      <c r="S13" s="94"/>
      <c r="T13" s="94"/>
      <c r="U13" s="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BI13" s="61"/>
      <c r="BJ13" s="61"/>
      <c r="BK13" s="61"/>
      <c r="BL13" s="61"/>
      <c r="BM13" s="61"/>
      <c r="BN13" s="61"/>
      <c r="BO13" s="61"/>
      <c r="BP13" s="61"/>
      <c r="BQ13" s="61"/>
      <c r="BR13" s="61"/>
      <c r="BS13" s="61"/>
      <c r="BT13" s="61"/>
      <c r="BU13" s="61"/>
      <c r="BV13" s="61"/>
      <c r="BW13" s="61"/>
    </row>
    <row r="14" spans="1:75" s="221" customFormat="1" ht="21" customHeight="1">
      <c r="C14" s="192"/>
      <c r="D14" s="445" t="s">
        <v>2285</v>
      </c>
      <c r="E14" s="222" t="s">
        <v>2325</v>
      </c>
      <c r="F14" s="249"/>
      <c r="G14" s="220"/>
      <c r="H14" s="220" t="s">
        <v>60</v>
      </c>
      <c r="I14" s="220" t="s">
        <v>64</v>
      </c>
      <c r="J14" s="220" t="s">
        <v>0</v>
      </c>
      <c r="K14" s="220" t="s">
        <v>65</v>
      </c>
      <c r="L14" s="220" t="s">
        <v>368</v>
      </c>
      <c r="M14" s="220" t="s">
        <v>333</v>
      </c>
      <c r="N14" s="47" t="s">
        <v>333</v>
      </c>
      <c r="O14" s="47" t="s">
        <v>0</v>
      </c>
      <c r="P14" s="47" t="s">
        <v>378</v>
      </c>
      <c r="Q14" s="47"/>
      <c r="R14" s="47"/>
      <c r="S14" s="47"/>
      <c r="T14" s="47"/>
      <c r="U14" s="103"/>
      <c r="V14" s="72"/>
      <c r="W14" s="73"/>
      <c r="X14" s="74"/>
      <c r="Y14" s="72"/>
      <c r="Z14" s="73"/>
      <c r="AA14" s="74"/>
      <c r="AB14" s="72"/>
      <c r="AC14" s="73"/>
      <c r="AD14" s="74"/>
      <c r="AE14" s="72"/>
      <c r="AF14" s="73"/>
      <c r="AG14" s="74"/>
      <c r="AH14" s="72"/>
      <c r="AI14" s="73"/>
      <c r="AJ14" s="74"/>
      <c r="AK14" s="72"/>
      <c r="AL14" s="73"/>
      <c r="AM14" s="74"/>
      <c r="AN14" s="21" t="str">
        <f t="shared" ref="AN14:AN24" si="0">IF(OR(EXACT(V14,W14),EXACT(Y14,Z14),EXACT(AE14,AF14),EXACT(AK14,AL14),AND(W14=Z14,Z14=AF14,AF14=AL14,W14="X"),OR(W14="M",Z14="M",AF14="M",AL14="M")),"",SUM(V14,Y14,AE14,AK14))</f>
        <v/>
      </c>
      <c r="AO14" s="22" t="str">
        <f t="shared" ref="AO14:AO24" si="1" xml:space="preserve"> IF(AND(AND(W14="X",Z14="X",AF14="X",AL14="X"),SUM(V14,Y14,AE14,AK14)=0,ISNUMBER(AN14)),"",IF(OR(W14="M",Z14="M",AF14="M",AL14="M"),"M",IF(AND(W14=Z14,Z14=AF14,AF14=AL14,OR(W14="W",W14="Z",W14="X")),UPPER(W14),"")))</f>
        <v/>
      </c>
      <c r="AP14" s="23"/>
      <c r="AQ14" s="192"/>
      <c r="BI14" s="48"/>
      <c r="BJ14" s="48"/>
      <c r="BK14" s="48"/>
      <c r="BL14" s="48"/>
      <c r="BM14" s="48"/>
      <c r="BN14" s="48"/>
      <c r="BO14" s="48"/>
      <c r="BP14" s="48"/>
      <c r="BQ14" s="48"/>
      <c r="BR14" s="48"/>
      <c r="BS14" s="48"/>
      <c r="BT14" s="48"/>
      <c r="BU14" s="48"/>
      <c r="BV14" s="48"/>
      <c r="BW14" s="48"/>
    </row>
    <row r="15" spans="1:75" s="221" customFormat="1" ht="21" customHeight="1">
      <c r="C15" s="192"/>
      <c r="D15" s="445"/>
      <c r="E15" s="222" t="s">
        <v>2326</v>
      </c>
      <c r="F15" s="249"/>
      <c r="G15" s="220"/>
      <c r="H15" s="220" t="s">
        <v>60</v>
      </c>
      <c r="I15" s="220" t="s">
        <v>64</v>
      </c>
      <c r="J15" s="220" t="s">
        <v>0</v>
      </c>
      <c r="K15" s="220" t="s">
        <v>65</v>
      </c>
      <c r="L15" s="220" t="s">
        <v>369</v>
      </c>
      <c r="M15" s="220" t="s">
        <v>333</v>
      </c>
      <c r="N15" s="47" t="s">
        <v>333</v>
      </c>
      <c r="O15" s="47" t="s">
        <v>0</v>
      </c>
      <c r="P15" s="47" t="s">
        <v>378</v>
      </c>
      <c r="Q15" s="47"/>
      <c r="R15" s="47"/>
      <c r="S15" s="47"/>
      <c r="T15" s="47"/>
      <c r="U15" s="103"/>
      <c r="V15" s="72"/>
      <c r="W15" s="73"/>
      <c r="X15" s="74"/>
      <c r="Y15" s="72"/>
      <c r="Z15" s="73"/>
      <c r="AA15" s="74"/>
      <c r="AB15" s="72"/>
      <c r="AC15" s="73"/>
      <c r="AD15" s="74"/>
      <c r="AE15" s="72"/>
      <c r="AF15" s="73"/>
      <c r="AG15" s="74"/>
      <c r="AH15" s="72"/>
      <c r="AI15" s="73"/>
      <c r="AJ15" s="74"/>
      <c r="AK15" s="72"/>
      <c r="AL15" s="73"/>
      <c r="AM15" s="74"/>
      <c r="AN15" s="21" t="str">
        <f t="shared" si="0"/>
        <v/>
      </c>
      <c r="AO15" s="22" t="str">
        <f t="shared" si="1"/>
        <v/>
      </c>
      <c r="AP15" s="23"/>
      <c r="AQ15" s="192"/>
      <c r="BI15" s="48"/>
      <c r="BJ15" s="48"/>
      <c r="BK15" s="48"/>
      <c r="BL15" s="48"/>
      <c r="BM15" s="48"/>
      <c r="BN15" s="48"/>
      <c r="BO15" s="48"/>
      <c r="BP15" s="48"/>
      <c r="BQ15" s="48"/>
      <c r="BR15" s="48"/>
      <c r="BS15" s="48"/>
      <c r="BT15" s="48"/>
      <c r="BU15" s="48"/>
      <c r="BV15" s="48"/>
      <c r="BW15" s="48"/>
    </row>
    <row r="16" spans="1:75" s="221" customFormat="1" ht="21" customHeight="1">
      <c r="C16" s="192"/>
      <c r="D16" s="445"/>
      <c r="E16" s="222" t="s">
        <v>2327</v>
      </c>
      <c r="F16" s="249"/>
      <c r="G16" s="220"/>
      <c r="H16" s="220" t="s">
        <v>60</v>
      </c>
      <c r="I16" s="220" t="s">
        <v>64</v>
      </c>
      <c r="J16" s="220" t="s">
        <v>0</v>
      </c>
      <c r="K16" s="220" t="s">
        <v>65</v>
      </c>
      <c r="L16" s="220" t="s">
        <v>370</v>
      </c>
      <c r="M16" s="220" t="s">
        <v>333</v>
      </c>
      <c r="N16" s="47" t="s">
        <v>333</v>
      </c>
      <c r="O16" s="47" t="s">
        <v>0</v>
      </c>
      <c r="P16" s="47" t="s">
        <v>378</v>
      </c>
      <c r="Q16" s="47"/>
      <c r="R16" s="47"/>
      <c r="S16" s="47"/>
      <c r="T16" s="47"/>
      <c r="U16" s="103"/>
      <c r="V16" s="72"/>
      <c r="W16" s="73"/>
      <c r="X16" s="74"/>
      <c r="Y16" s="72"/>
      <c r="Z16" s="73"/>
      <c r="AA16" s="74"/>
      <c r="AB16" s="72"/>
      <c r="AC16" s="73"/>
      <c r="AD16" s="74"/>
      <c r="AE16" s="72"/>
      <c r="AF16" s="73"/>
      <c r="AG16" s="74"/>
      <c r="AH16" s="72"/>
      <c r="AI16" s="73"/>
      <c r="AJ16" s="74"/>
      <c r="AK16" s="72"/>
      <c r="AL16" s="73"/>
      <c r="AM16" s="74"/>
      <c r="AN16" s="21" t="str">
        <f t="shared" si="0"/>
        <v/>
      </c>
      <c r="AO16" s="22" t="str">
        <f t="shared" si="1"/>
        <v/>
      </c>
      <c r="AP16" s="23"/>
      <c r="AQ16" s="192"/>
      <c r="BI16" s="48"/>
      <c r="BJ16" s="48"/>
      <c r="BK16" s="48"/>
      <c r="BL16" s="48"/>
      <c r="BM16" s="48"/>
      <c r="BN16" s="48"/>
      <c r="BO16" s="48"/>
      <c r="BP16" s="48"/>
      <c r="BQ16" s="48"/>
      <c r="BR16" s="48"/>
      <c r="BS16" s="48"/>
      <c r="BT16" s="48"/>
      <c r="BU16" s="48"/>
      <c r="BV16" s="48"/>
      <c r="BW16" s="48"/>
    </row>
    <row r="17" spans="3:75" s="221" customFormat="1" ht="21" customHeight="1">
      <c r="C17" s="192"/>
      <c r="D17" s="445"/>
      <c r="E17" s="222" t="s">
        <v>2328</v>
      </c>
      <c r="F17" s="249"/>
      <c r="G17" s="220"/>
      <c r="H17" s="220" t="s">
        <v>60</v>
      </c>
      <c r="I17" s="220" t="s">
        <v>64</v>
      </c>
      <c r="J17" s="220" t="s">
        <v>0</v>
      </c>
      <c r="K17" s="220" t="s">
        <v>65</v>
      </c>
      <c r="L17" s="220" t="s">
        <v>371</v>
      </c>
      <c r="M17" s="220" t="s">
        <v>333</v>
      </c>
      <c r="N17" s="47" t="s">
        <v>333</v>
      </c>
      <c r="O17" s="47" t="s">
        <v>0</v>
      </c>
      <c r="P17" s="47" t="s">
        <v>378</v>
      </c>
      <c r="Q17" s="47"/>
      <c r="R17" s="47"/>
      <c r="S17" s="47"/>
      <c r="T17" s="47"/>
      <c r="U17" s="103"/>
      <c r="V17" s="72"/>
      <c r="W17" s="73"/>
      <c r="X17" s="74"/>
      <c r="Y17" s="72"/>
      <c r="Z17" s="73"/>
      <c r="AA17" s="74"/>
      <c r="AB17" s="72"/>
      <c r="AC17" s="73"/>
      <c r="AD17" s="74"/>
      <c r="AE17" s="72"/>
      <c r="AF17" s="73"/>
      <c r="AG17" s="74"/>
      <c r="AH17" s="72"/>
      <c r="AI17" s="73"/>
      <c r="AJ17" s="74"/>
      <c r="AK17" s="72"/>
      <c r="AL17" s="73"/>
      <c r="AM17" s="74"/>
      <c r="AN17" s="21" t="str">
        <f t="shared" si="0"/>
        <v/>
      </c>
      <c r="AO17" s="22" t="str">
        <f t="shared" si="1"/>
        <v/>
      </c>
      <c r="AP17" s="23"/>
      <c r="AQ17" s="192"/>
      <c r="BI17" s="48"/>
      <c r="BJ17" s="48"/>
      <c r="BK17" s="48"/>
      <c r="BL17" s="48"/>
      <c r="BM17" s="48"/>
      <c r="BN17" s="48"/>
      <c r="BO17" s="48"/>
      <c r="BP17" s="48"/>
      <c r="BQ17" s="48"/>
      <c r="BR17" s="48"/>
      <c r="BS17" s="48"/>
      <c r="BT17" s="48"/>
      <c r="BU17" s="48"/>
      <c r="BV17" s="48"/>
      <c r="BW17" s="48"/>
    </row>
    <row r="18" spans="3:75" s="221" customFormat="1" ht="21" customHeight="1">
      <c r="C18" s="192"/>
      <c r="D18" s="445"/>
      <c r="E18" s="222" t="s">
        <v>2329</v>
      </c>
      <c r="F18" s="249"/>
      <c r="G18" s="220"/>
      <c r="H18" s="220" t="s">
        <v>60</v>
      </c>
      <c r="I18" s="220" t="s">
        <v>64</v>
      </c>
      <c r="J18" s="220" t="s">
        <v>0</v>
      </c>
      <c r="K18" s="220" t="s">
        <v>65</v>
      </c>
      <c r="L18" s="220" t="s">
        <v>372</v>
      </c>
      <c r="M18" s="220" t="s">
        <v>333</v>
      </c>
      <c r="N18" s="47" t="s">
        <v>333</v>
      </c>
      <c r="O18" s="47" t="s">
        <v>0</v>
      </c>
      <c r="P18" s="47" t="s">
        <v>378</v>
      </c>
      <c r="Q18" s="47"/>
      <c r="R18" s="47"/>
      <c r="S18" s="47"/>
      <c r="T18" s="47"/>
      <c r="U18" s="103"/>
      <c r="V18" s="72"/>
      <c r="W18" s="73"/>
      <c r="X18" s="74"/>
      <c r="Y18" s="72"/>
      <c r="Z18" s="73"/>
      <c r="AA18" s="74"/>
      <c r="AB18" s="72"/>
      <c r="AC18" s="73"/>
      <c r="AD18" s="74"/>
      <c r="AE18" s="72"/>
      <c r="AF18" s="73"/>
      <c r="AG18" s="74"/>
      <c r="AH18" s="72"/>
      <c r="AI18" s="73"/>
      <c r="AJ18" s="74"/>
      <c r="AK18" s="72"/>
      <c r="AL18" s="73"/>
      <c r="AM18" s="74"/>
      <c r="AN18" s="21" t="str">
        <f t="shared" si="0"/>
        <v/>
      </c>
      <c r="AO18" s="22" t="str">
        <f t="shared" si="1"/>
        <v/>
      </c>
      <c r="AP18" s="23"/>
      <c r="AQ18" s="192"/>
      <c r="BI18" s="48"/>
      <c r="BJ18" s="48"/>
      <c r="BK18" s="48"/>
      <c r="BL18" s="48"/>
      <c r="BM18" s="48"/>
      <c r="BN18" s="48"/>
      <c r="BO18" s="48"/>
      <c r="BP18" s="48"/>
      <c r="BQ18" s="48"/>
      <c r="BR18" s="48"/>
      <c r="BS18" s="48"/>
      <c r="BT18" s="48"/>
      <c r="BU18" s="48"/>
      <c r="BV18" s="48"/>
      <c r="BW18" s="48"/>
    </row>
    <row r="19" spans="3:75" s="221" customFormat="1" ht="21" customHeight="1">
      <c r="C19" s="192"/>
      <c r="D19" s="445"/>
      <c r="E19" s="222" t="s">
        <v>2330</v>
      </c>
      <c r="F19" s="249"/>
      <c r="G19" s="220"/>
      <c r="H19" s="220" t="s">
        <v>60</v>
      </c>
      <c r="I19" s="220" t="s">
        <v>64</v>
      </c>
      <c r="J19" s="220" t="s">
        <v>0</v>
      </c>
      <c r="K19" s="220" t="s">
        <v>65</v>
      </c>
      <c r="L19" s="220" t="s">
        <v>373</v>
      </c>
      <c r="M19" s="220" t="s">
        <v>333</v>
      </c>
      <c r="N19" s="47" t="s">
        <v>333</v>
      </c>
      <c r="O19" s="47" t="s">
        <v>0</v>
      </c>
      <c r="P19" s="47" t="s">
        <v>378</v>
      </c>
      <c r="Q19" s="47"/>
      <c r="R19" s="47"/>
      <c r="S19" s="47"/>
      <c r="T19" s="47"/>
      <c r="U19" s="103"/>
      <c r="V19" s="72"/>
      <c r="W19" s="73"/>
      <c r="X19" s="74"/>
      <c r="Y19" s="72"/>
      <c r="Z19" s="73"/>
      <c r="AA19" s="74"/>
      <c r="AB19" s="72"/>
      <c r="AC19" s="73"/>
      <c r="AD19" s="74"/>
      <c r="AE19" s="72"/>
      <c r="AF19" s="73"/>
      <c r="AG19" s="74"/>
      <c r="AH19" s="72"/>
      <c r="AI19" s="73"/>
      <c r="AJ19" s="74"/>
      <c r="AK19" s="72"/>
      <c r="AL19" s="73"/>
      <c r="AM19" s="74"/>
      <c r="AN19" s="21" t="str">
        <f t="shared" si="0"/>
        <v/>
      </c>
      <c r="AO19" s="22" t="str">
        <f t="shared" si="1"/>
        <v/>
      </c>
      <c r="AP19" s="23"/>
      <c r="AQ19" s="192"/>
      <c r="BI19" s="48"/>
      <c r="BJ19" s="48"/>
      <c r="BK19" s="48"/>
      <c r="BL19" s="48"/>
      <c r="BM19" s="48"/>
      <c r="BN19" s="48"/>
      <c r="BO19" s="48"/>
      <c r="BP19" s="48"/>
      <c r="BQ19" s="48"/>
      <c r="BR19" s="48"/>
      <c r="BS19" s="48"/>
      <c r="BT19" s="48"/>
      <c r="BU19" s="48"/>
      <c r="BV19" s="48"/>
      <c r="BW19" s="48"/>
    </row>
    <row r="20" spans="3:75" s="221" customFormat="1" ht="21" customHeight="1">
      <c r="C20" s="192"/>
      <c r="D20" s="445"/>
      <c r="E20" s="222" t="s">
        <v>2331</v>
      </c>
      <c r="F20" s="249"/>
      <c r="G20" s="220"/>
      <c r="H20" s="220" t="s">
        <v>60</v>
      </c>
      <c r="I20" s="220" t="s">
        <v>64</v>
      </c>
      <c r="J20" s="220" t="s">
        <v>0</v>
      </c>
      <c r="K20" s="220" t="s">
        <v>65</v>
      </c>
      <c r="L20" s="220" t="s">
        <v>374</v>
      </c>
      <c r="M20" s="220" t="s">
        <v>333</v>
      </c>
      <c r="N20" s="47" t="s">
        <v>333</v>
      </c>
      <c r="O20" s="47" t="s">
        <v>0</v>
      </c>
      <c r="P20" s="47" t="s">
        <v>378</v>
      </c>
      <c r="Q20" s="47"/>
      <c r="R20" s="47"/>
      <c r="S20" s="47"/>
      <c r="T20" s="47"/>
      <c r="U20" s="103"/>
      <c r="V20" s="72"/>
      <c r="W20" s="73"/>
      <c r="X20" s="74"/>
      <c r="Y20" s="72"/>
      <c r="Z20" s="73"/>
      <c r="AA20" s="74"/>
      <c r="AB20" s="72"/>
      <c r="AC20" s="73"/>
      <c r="AD20" s="74"/>
      <c r="AE20" s="72"/>
      <c r="AF20" s="73"/>
      <c r="AG20" s="74"/>
      <c r="AH20" s="72"/>
      <c r="AI20" s="73"/>
      <c r="AJ20" s="74"/>
      <c r="AK20" s="72"/>
      <c r="AL20" s="73"/>
      <c r="AM20" s="74"/>
      <c r="AN20" s="21" t="str">
        <f t="shared" si="0"/>
        <v/>
      </c>
      <c r="AO20" s="22" t="str">
        <f t="shared" si="1"/>
        <v/>
      </c>
      <c r="AP20" s="23"/>
      <c r="AQ20" s="192"/>
      <c r="BI20" s="48"/>
      <c r="BJ20" s="48"/>
      <c r="BK20" s="48"/>
      <c r="BL20" s="48"/>
      <c r="BM20" s="48"/>
      <c r="BN20" s="48"/>
      <c r="BO20" s="48"/>
      <c r="BP20" s="48"/>
      <c r="BQ20" s="48"/>
      <c r="BR20" s="48"/>
      <c r="BS20" s="48"/>
      <c r="BT20" s="48"/>
      <c r="BU20" s="48"/>
      <c r="BV20" s="48"/>
      <c r="BW20" s="48"/>
    </row>
    <row r="21" spans="3:75" s="221" customFormat="1" ht="21" customHeight="1">
      <c r="C21" s="192"/>
      <c r="D21" s="445"/>
      <c r="E21" s="222" t="s">
        <v>2332</v>
      </c>
      <c r="F21" s="249"/>
      <c r="G21" s="220"/>
      <c r="H21" s="220" t="s">
        <v>60</v>
      </c>
      <c r="I21" s="220" t="s">
        <v>64</v>
      </c>
      <c r="J21" s="220" t="s">
        <v>0</v>
      </c>
      <c r="K21" s="220" t="s">
        <v>65</v>
      </c>
      <c r="L21" s="220" t="s">
        <v>375</v>
      </c>
      <c r="M21" s="220" t="s">
        <v>333</v>
      </c>
      <c r="N21" s="47" t="s">
        <v>333</v>
      </c>
      <c r="O21" s="47" t="s">
        <v>0</v>
      </c>
      <c r="P21" s="47" t="s">
        <v>378</v>
      </c>
      <c r="Q21" s="47"/>
      <c r="R21" s="47"/>
      <c r="S21" s="47"/>
      <c r="T21" s="47"/>
      <c r="U21" s="103"/>
      <c r="V21" s="72"/>
      <c r="W21" s="73"/>
      <c r="X21" s="74"/>
      <c r="Y21" s="72"/>
      <c r="Z21" s="73"/>
      <c r="AA21" s="74"/>
      <c r="AB21" s="72"/>
      <c r="AC21" s="73"/>
      <c r="AD21" s="74"/>
      <c r="AE21" s="72"/>
      <c r="AF21" s="73"/>
      <c r="AG21" s="74"/>
      <c r="AH21" s="72"/>
      <c r="AI21" s="73"/>
      <c r="AJ21" s="74"/>
      <c r="AK21" s="72"/>
      <c r="AL21" s="73"/>
      <c r="AM21" s="74"/>
      <c r="AN21" s="21" t="str">
        <f t="shared" si="0"/>
        <v/>
      </c>
      <c r="AO21" s="22" t="str">
        <f t="shared" si="1"/>
        <v/>
      </c>
      <c r="AP21" s="23"/>
      <c r="AQ21" s="192"/>
      <c r="BI21" s="48"/>
      <c r="BJ21" s="48"/>
      <c r="BK21" s="48"/>
      <c r="BL21" s="48"/>
      <c r="BM21" s="48"/>
      <c r="BN21" s="48"/>
      <c r="BO21" s="48"/>
      <c r="BP21" s="48"/>
      <c r="BQ21" s="48"/>
      <c r="BR21" s="48"/>
      <c r="BS21" s="48"/>
      <c r="BT21" s="48"/>
      <c r="BU21" s="48"/>
      <c r="BV21" s="48"/>
      <c r="BW21" s="48"/>
    </row>
    <row r="22" spans="3:75" s="221" customFormat="1" ht="21" customHeight="1">
      <c r="C22" s="192"/>
      <c r="D22" s="445"/>
      <c r="E22" s="222" t="s">
        <v>2333</v>
      </c>
      <c r="F22" s="249"/>
      <c r="G22" s="220"/>
      <c r="H22" s="220" t="s">
        <v>60</v>
      </c>
      <c r="I22" s="220" t="s">
        <v>64</v>
      </c>
      <c r="J22" s="220" t="s">
        <v>0</v>
      </c>
      <c r="K22" s="220" t="s">
        <v>65</v>
      </c>
      <c r="L22" s="220" t="s">
        <v>376</v>
      </c>
      <c r="M22" s="220" t="s">
        <v>333</v>
      </c>
      <c r="N22" s="47" t="s">
        <v>333</v>
      </c>
      <c r="O22" s="47" t="s">
        <v>0</v>
      </c>
      <c r="P22" s="47" t="s">
        <v>378</v>
      </c>
      <c r="Q22" s="47"/>
      <c r="R22" s="47"/>
      <c r="S22" s="47"/>
      <c r="T22" s="47"/>
      <c r="U22" s="103"/>
      <c r="V22" s="72"/>
      <c r="W22" s="73"/>
      <c r="X22" s="74"/>
      <c r="Y22" s="72"/>
      <c r="Z22" s="73"/>
      <c r="AA22" s="74"/>
      <c r="AB22" s="72"/>
      <c r="AC22" s="73"/>
      <c r="AD22" s="74"/>
      <c r="AE22" s="72"/>
      <c r="AF22" s="73"/>
      <c r="AG22" s="74"/>
      <c r="AH22" s="72"/>
      <c r="AI22" s="73"/>
      <c r="AJ22" s="74"/>
      <c r="AK22" s="72"/>
      <c r="AL22" s="73"/>
      <c r="AM22" s="74"/>
      <c r="AN22" s="21" t="str">
        <f t="shared" si="0"/>
        <v/>
      </c>
      <c r="AO22" s="22" t="str">
        <f t="shared" si="1"/>
        <v/>
      </c>
      <c r="AP22" s="23"/>
      <c r="AQ22" s="192"/>
      <c r="BI22" s="48"/>
      <c r="BJ22" s="48"/>
      <c r="BK22" s="48"/>
      <c r="BL22" s="48"/>
      <c r="BM22" s="48"/>
      <c r="BN22" s="48"/>
      <c r="BO22" s="48"/>
      <c r="BP22" s="48"/>
      <c r="BQ22" s="48"/>
      <c r="BR22" s="48"/>
      <c r="BS22" s="48"/>
      <c r="BT22" s="48"/>
      <c r="BU22" s="48"/>
      <c r="BV22" s="48"/>
      <c r="BW22" s="48"/>
    </row>
    <row r="23" spans="3:75" s="221" customFormat="1" ht="21" customHeight="1">
      <c r="C23" s="192"/>
      <c r="D23" s="445"/>
      <c r="E23" s="222" t="s">
        <v>2334</v>
      </c>
      <c r="F23" s="249"/>
      <c r="G23" s="220"/>
      <c r="H23" s="220" t="s">
        <v>60</v>
      </c>
      <c r="I23" s="220" t="s">
        <v>64</v>
      </c>
      <c r="J23" s="220" t="s">
        <v>0</v>
      </c>
      <c r="K23" s="220" t="s">
        <v>65</v>
      </c>
      <c r="L23" s="220" t="s">
        <v>377</v>
      </c>
      <c r="M23" s="220" t="s">
        <v>333</v>
      </c>
      <c r="N23" s="47" t="s">
        <v>333</v>
      </c>
      <c r="O23" s="47" t="s">
        <v>0</v>
      </c>
      <c r="P23" s="47" t="s">
        <v>378</v>
      </c>
      <c r="Q23" s="47"/>
      <c r="R23" s="47"/>
      <c r="S23" s="47"/>
      <c r="T23" s="47"/>
      <c r="U23" s="103"/>
      <c r="V23" s="72"/>
      <c r="W23" s="73"/>
      <c r="X23" s="74"/>
      <c r="Y23" s="72"/>
      <c r="Z23" s="73"/>
      <c r="AA23" s="74"/>
      <c r="AB23" s="72"/>
      <c r="AC23" s="73"/>
      <c r="AD23" s="74"/>
      <c r="AE23" s="72"/>
      <c r="AF23" s="73"/>
      <c r="AG23" s="74"/>
      <c r="AH23" s="72"/>
      <c r="AI23" s="73"/>
      <c r="AJ23" s="74"/>
      <c r="AK23" s="72"/>
      <c r="AL23" s="73"/>
      <c r="AM23" s="74"/>
      <c r="AN23" s="21" t="str">
        <f t="shared" si="0"/>
        <v/>
      </c>
      <c r="AO23" s="22" t="str">
        <f t="shared" si="1"/>
        <v/>
      </c>
      <c r="AP23" s="23"/>
      <c r="AQ23" s="192"/>
      <c r="BI23" s="48"/>
      <c r="BJ23" s="48"/>
      <c r="BK23" s="48"/>
      <c r="BL23" s="48"/>
      <c r="BM23" s="48"/>
      <c r="BN23" s="48"/>
      <c r="BO23" s="48"/>
      <c r="BP23" s="48"/>
      <c r="BQ23" s="48"/>
      <c r="BR23" s="48"/>
      <c r="BS23" s="48"/>
      <c r="BT23" s="48"/>
      <c r="BU23" s="48"/>
      <c r="BV23" s="48"/>
      <c r="BW23" s="48"/>
    </row>
    <row r="24" spans="3:75" s="221" customFormat="1" ht="21" customHeight="1">
      <c r="C24" s="192"/>
      <c r="D24" s="445"/>
      <c r="E24" s="222" t="s">
        <v>2292</v>
      </c>
      <c r="F24" s="249"/>
      <c r="G24" s="220"/>
      <c r="H24" s="220" t="s">
        <v>60</v>
      </c>
      <c r="I24" s="220" t="s">
        <v>64</v>
      </c>
      <c r="J24" s="220" t="s">
        <v>0</v>
      </c>
      <c r="K24" s="220" t="s">
        <v>65</v>
      </c>
      <c r="L24" s="220" t="s">
        <v>67</v>
      </c>
      <c r="M24" s="220" t="s">
        <v>333</v>
      </c>
      <c r="N24" s="47" t="s">
        <v>333</v>
      </c>
      <c r="O24" s="47" t="s">
        <v>0</v>
      </c>
      <c r="P24" s="47" t="s">
        <v>378</v>
      </c>
      <c r="Q24" s="47"/>
      <c r="R24" s="47"/>
      <c r="S24" s="47"/>
      <c r="T24" s="47"/>
      <c r="U24" s="103"/>
      <c r="V24" s="72"/>
      <c r="W24" s="73"/>
      <c r="X24" s="74"/>
      <c r="Y24" s="72"/>
      <c r="Z24" s="73"/>
      <c r="AA24" s="74"/>
      <c r="AB24" s="72"/>
      <c r="AC24" s="73"/>
      <c r="AD24" s="74"/>
      <c r="AE24" s="72"/>
      <c r="AF24" s="73"/>
      <c r="AG24" s="74"/>
      <c r="AH24" s="72"/>
      <c r="AI24" s="73"/>
      <c r="AJ24" s="74"/>
      <c r="AK24" s="72"/>
      <c r="AL24" s="73"/>
      <c r="AM24" s="74"/>
      <c r="AN24" s="21" t="str">
        <f t="shared" si="0"/>
        <v/>
      </c>
      <c r="AO24" s="22" t="str">
        <f t="shared" si="1"/>
        <v/>
      </c>
      <c r="AP24" s="23"/>
      <c r="AQ24" s="192"/>
      <c r="BI24" s="48"/>
      <c r="BJ24" s="48"/>
      <c r="BK24" s="48"/>
      <c r="BL24" s="48"/>
      <c r="BM24" s="48"/>
      <c r="BN24" s="48"/>
      <c r="BO24" s="48"/>
      <c r="BP24" s="48"/>
      <c r="BQ24" s="48"/>
      <c r="BR24" s="48"/>
      <c r="BS24" s="48"/>
      <c r="BT24" s="48"/>
      <c r="BU24" s="48"/>
      <c r="BV24" s="48"/>
      <c r="BW24" s="48"/>
    </row>
    <row r="25" spans="3:75" s="221" customFormat="1" ht="21" customHeight="1">
      <c r="C25" s="192"/>
      <c r="D25" s="445"/>
      <c r="E25" s="225" t="s">
        <v>2293</v>
      </c>
      <c r="F25" s="249"/>
      <c r="G25" s="220"/>
      <c r="H25" s="220" t="s">
        <v>60</v>
      </c>
      <c r="I25" s="220" t="s">
        <v>64</v>
      </c>
      <c r="J25" s="220" t="s">
        <v>0</v>
      </c>
      <c r="K25" s="220" t="s">
        <v>65</v>
      </c>
      <c r="L25" s="220" t="s">
        <v>0</v>
      </c>
      <c r="M25" s="220" t="s">
        <v>333</v>
      </c>
      <c r="N25" s="47" t="s">
        <v>333</v>
      </c>
      <c r="O25" s="47" t="s">
        <v>0</v>
      </c>
      <c r="P25" s="47" t="s">
        <v>378</v>
      </c>
      <c r="Q25" s="47"/>
      <c r="R25" s="47"/>
      <c r="S25" s="47"/>
      <c r="T25" s="47"/>
      <c r="U25" s="106"/>
      <c r="V25" s="21" t="str">
        <f>IF(OR(SUMPRODUCT(--(V14:V24=""),--(W14:W24=""))&gt;0,COUNTIF(W14:W24,"M")&gt;0,COUNTIF(W14:W24,"X")=11),"",SUM(V14:V24))</f>
        <v/>
      </c>
      <c r="W25" s="22" t="str">
        <f>IF(AND(COUNTIF(W14:W24,"X")=11,SUM(V14:V24)=0,ISNUMBER(V25)),"",IF(COUNTIF(W14:W24,"M")&gt;0,"M",IF(AND(COUNTIF(W14:W24,W14)=11,OR(W14="X",W14="W",W14="Z")),UPPER(W14),"")))</f>
        <v/>
      </c>
      <c r="X25" s="23"/>
      <c r="Y25" s="21" t="str">
        <f>IF(OR(SUMPRODUCT(--(Y14:Y24=""),--(Z14:Z24=""))&gt;0,COUNTIF(Z14:Z24,"M")&gt;0,COUNTIF(Z14:Z24,"X")=11),"",SUM(Y14:Y24))</f>
        <v/>
      </c>
      <c r="Z25" s="22" t="str">
        <f>IF(AND(COUNTIF(Z14:Z24,"X")=11,SUM(Y14:Y24)=0,ISNUMBER(Y25)),"",IF(COUNTIF(Z14:Z24,"M")&gt;0,"M",IF(AND(COUNTIF(Z14:Z24,Z14)=11,OR(Z14="X",Z14="W",Z14="Z")),UPPER(Z14),"")))</f>
        <v/>
      </c>
      <c r="AA25" s="23"/>
      <c r="AB25" s="21" t="str">
        <f>IF(OR(SUMPRODUCT(--(AB14:AB24=""),--(AC14:AC24=""))&gt;0,COUNTIF(AC14:AC24,"M")&gt;0,COUNTIF(AC14:AC24,"X")=11),"",SUM(AB14:AB24))</f>
        <v/>
      </c>
      <c r="AC25" s="22" t="str">
        <f>IF(AND(COUNTIF(AC14:AC24,"X")=11,SUM(AB14:AB24)=0,ISNUMBER(AB25)),"",IF(COUNTIF(AC14:AC24,"M")&gt;0,"M",IF(AND(COUNTIF(AC14:AC24,AC14)=11,OR(AC14="X",AC14="W",AC14="Z")),UPPER(AC14),"")))</f>
        <v/>
      </c>
      <c r="AD25" s="23"/>
      <c r="AE25" s="21" t="str">
        <f>IF(OR(SUMPRODUCT(--(AE14:AE24=""),--(AF14:AF24=""))&gt;0,COUNTIF(AF14:AF24,"M")&gt;0,COUNTIF(AF14:AF24,"X")=11),"",SUM(AE14:AE24))</f>
        <v/>
      </c>
      <c r="AF25" s="22" t="str">
        <f>IF(AND(COUNTIF(AF14:AF24,"X")=11,SUM(AE14:AE24)=0,ISNUMBER(AE25)),"",IF(COUNTIF(AF14:AF24,"M")&gt;0,"M",IF(AND(COUNTIF(AF14:AF24,AF14)=11,OR(AF14="X",AF14="W",AF14="Z")),UPPER(AF14),"")))</f>
        <v/>
      </c>
      <c r="AG25" s="23"/>
      <c r="AH25" s="21" t="str">
        <f>IF(OR(SUMPRODUCT(--(AH14:AH24=""),--(AI14:AI24=""))&gt;0,COUNTIF(AI14:AI24,"M")&gt;0,COUNTIF(AI14:AI24,"X")=11),"",SUM(AH14:AH24))</f>
        <v/>
      </c>
      <c r="AI25" s="22" t="str">
        <f>IF(AND(COUNTIF(AI14:AI24,"X")=11,SUM(AH14:AH24)=0,ISNUMBER(AH25)),"",IF(COUNTIF(AI14:AI24,"M")&gt;0,"M",IF(AND(COUNTIF(AI14:AI24,AI14)=11,OR(AI14="X",AI14="W",AI14="Z")),UPPER(AI14),"")))</f>
        <v/>
      </c>
      <c r="AJ25" s="23"/>
      <c r="AK25" s="21" t="str">
        <f>IF(OR(SUMPRODUCT(--(AK14:AK24=""),--(AL14:AL24=""))&gt;0,COUNTIF(AL14:AL24,"M")&gt;0,COUNTIF(AL14:AL24,"X")=11),"",SUM(AK14:AK24))</f>
        <v/>
      </c>
      <c r="AL25" s="22" t="str">
        <f>IF(AND(COUNTIF(AL14:AL24,"X")=11,SUM(AK14:AK24)=0,ISNUMBER(AK25)),"",IF(COUNTIF(AL14:AL24,"M")&gt;0,"M",IF(AND(COUNTIF(AL14:AL24,AL14)=11,OR(AL14="X",AL14="W",AL14="Z")),UPPER(AL14),"")))</f>
        <v/>
      </c>
      <c r="AM25" s="23"/>
      <c r="AN25" s="21" t="str">
        <f>IF(OR(SUMPRODUCT(--(AN14:AN24=""),--(AO14:AO24=""))&gt;0,COUNTIF(AO14:AO24,"M")&gt;0,COUNTIF(AO14:AO24,"X")=11),"",SUM(AN14:AN24))</f>
        <v/>
      </c>
      <c r="AO25" s="22" t="str">
        <f>IF(AND(COUNTIF(AO14:AO24,"X")=11,SUM(AN14:AN24)=0,ISNUMBER(AN25)),"",IF(COUNTIF(AO14:AO24,"M")&gt;0,"M",IF(AND(COUNTIF(AO14:AO24,AO14)=11,OR(AO14="X",AO14="W",AO14="Z")),UPPER(AO14),"")))</f>
        <v/>
      </c>
      <c r="AP25" s="23"/>
      <c r="AQ25" s="192"/>
      <c r="BI25" s="48"/>
      <c r="BJ25" s="48"/>
      <c r="BK25" s="48"/>
      <c r="BL25" s="48"/>
      <c r="BM25" s="48"/>
      <c r="BN25" s="48"/>
      <c r="BO25" s="48"/>
      <c r="BP25" s="48"/>
      <c r="BQ25" s="48"/>
      <c r="BR25" s="48"/>
      <c r="BS25" s="48"/>
      <c r="BT25" s="48"/>
      <c r="BU25" s="48"/>
      <c r="BV25" s="48"/>
      <c r="BW25" s="48"/>
    </row>
    <row r="26" spans="3:75" s="221" customFormat="1" ht="21" customHeight="1">
      <c r="C26" s="192"/>
      <c r="D26" s="445" t="s">
        <v>2286</v>
      </c>
      <c r="E26" s="222" t="s">
        <v>2325</v>
      </c>
      <c r="F26" s="249"/>
      <c r="G26" s="220"/>
      <c r="H26" s="220" t="s">
        <v>61</v>
      </c>
      <c r="I26" s="220" t="s">
        <v>64</v>
      </c>
      <c r="J26" s="220" t="s">
        <v>0</v>
      </c>
      <c r="K26" s="220" t="s">
        <v>65</v>
      </c>
      <c r="L26" s="220" t="s">
        <v>368</v>
      </c>
      <c r="M26" s="220" t="s">
        <v>333</v>
      </c>
      <c r="N26" s="47" t="s">
        <v>333</v>
      </c>
      <c r="O26" s="47" t="s">
        <v>0</v>
      </c>
      <c r="P26" s="47" t="s">
        <v>378</v>
      </c>
      <c r="Q26" s="47"/>
      <c r="R26" s="47"/>
      <c r="S26" s="47"/>
      <c r="T26" s="47"/>
      <c r="U26" s="103"/>
      <c r="V26" s="72"/>
      <c r="W26" s="73"/>
      <c r="X26" s="74"/>
      <c r="Y26" s="72"/>
      <c r="Z26" s="73"/>
      <c r="AA26" s="74"/>
      <c r="AB26" s="72"/>
      <c r="AC26" s="73"/>
      <c r="AD26" s="74"/>
      <c r="AE26" s="72"/>
      <c r="AF26" s="73"/>
      <c r="AG26" s="74"/>
      <c r="AH26" s="72"/>
      <c r="AI26" s="73"/>
      <c r="AJ26" s="74"/>
      <c r="AK26" s="72"/>
      <c r="AL26" s="73"/>
      <c r="AM26" s="74"/>
      <c r="AN26" s="21" t="str">
        <f t="shared" ref="AN26:AN36" si="2">IF(OR(EXACT(V26,W26),EXACT(Y26,Z26),EXACT(AE26,AF26),EXACT(AK26,AL26),AND(W26=Z26,Z26=AF26,AF26=AL26,W26="X"),OR(W26="M",Z26="M",AF26="M",AL26="M")),"",SUM(V26,Y26,AE26,AK26))</f>
        <v/>
      </c>
      <c r="AO26" s="22" t="str">
        <f t="shared" ref="AO26:AO36" si="3" xml:space="preserve"> IF(AND(AND(W26="X",Z26="X",AF26="X",AL26="X"),SUM(V26,Y26,AE26,AK26)=0,ISNUMBER(AN26)),"",IF(OR(W26="M",Z26="M",AF26="M",AL26="M"),"M",IF(AND(W26=Z26,Z26=AF26,AF26=AL26,OR(W26="W",W26="Z",W26="X")),UPPER(W26),"")))</f>
        <v/>
      </c>
      <c r="AP26" s="23"/>
      <c r="AQ26" s="192"/>
      <c r="BI26" s="48"/>
      <c r="BJ26" s="48"/>
      <c r="BK26" s="48"/>
      <c r="BL26" s="48"/>
      <c r="BM26" s="48"/>
      <c r="BN26" s="48"/>
      <c r="BO26" s="48"/>
      <c r="BP26" s="48"/>
      <c r="BQ26" s="48"/>
      <c r="BR26" s="48"/>
      <c r="BS26" s="48"/>
      <c r="BT26" s="48"/>
      <c r="BU26" s="48"/>
      <c r="BV26" s="48"/>
      <c r="BW26" s="48"/>
    </row>
    <row r="27" spans="3:75" s="221" customFormat="1" ht="21" customHeight="1">
      <c r="C27" s="192"/>
      <c r="D27" s="445"/>
      <c r="E27" s="222" t="s">
        <v>2326</v>
      </c>
      <c r="F27" s="249"/>
      <c r="G27" s="220"/>
      <c r="H27" s="220" t="s">
        <v>61</v>
      </c>
      <c r="I27" s="220" t="s">
        <v>64</v>
      </c>
      <c r="J27" s="220" t="s">
        <v>0</v>
      </c>
      <c r="K27" s="220" t="s">
        <v>65</v>
      </c>
      <c r="L27" s="220" t="s">
        <v>369</v>
      </c>
      <c r="M27" s="220" t="s">
        <v>333</v>
      </c>
      <c r="N27" s="47" t="s">
        <v>333</v>
      </c>
      <c r="O27" s="47" t="s">
        <v>0</v>
      </c>
      <c r="P27" s="47" t="s">
        <v>378</v>
      </c>
      <c r="Q27" s="47"/>
      <c r="R27" s="47"/>
      <c r="S27" s="47"/>
      <c r="T27" s="47"/>
      <c r="U27" s="103"/>
      <c r="V27" s="72"/>
      <c r="W27" s="73"/>
      <c r="X27" s="74"/>
      <c r="Y27" s="72"/>
      <c r="Z27" s="73"/>
      <c r="AA27" s="74"/>
      <c r="AB27" s="72"/>
      <c r="AC27" s="73"/>
      <c r="AD27" s="74"/>
      <c r="AE27" s="72"/>
      <c r="AF27" s="73"/>
      <c r="AG27" s="74"/>
      <c r="AH27" s="72"/>
      <c r="AI27" s="73"/>
      <c r="AJ27" s="74"/>
      <c r="AK27" s="72"/>
      <c r="AL27" s="73"/>
      <c r="AM27" s="74"/>
      <c r="AN27" s="21" t="str">
        <f t="shared" si="2"/>
        <v/>
      </c>
      <c r="AO27" s="22" t="str">
        <f t="shared" si="3"/>
        <v/>
      </c>
      <c r="AP27" s="23"/>
      <c r="AQ27" s="192"/>
      <c r="BI27" s="48"/>
      <c r="BJ27" s="48"/>
      <c r="BK27" s="48"/>
      <c r="BL27" s="48"/>
      <c r="BM27" s="48"/>
      <c r="BN27" s="48"/>
      <c r="BO27" s="48"/>
      <c r="BP27" s="48"/>
      <c r="BQ27" s="48"/>
      <c r="BR27" s="48"/>
      <c r="BS27" s="48"/>
      <c r="BT27" s="48"/>
      <c r="BU27" s="48"/>
      <c r="BV27" s="48"/>
      <c r="BW27" s="48"/>
    </row>
    <row r="28" spans="3:75" s="221" customFormat="1" ht="21" customHeight="1">
      <c r="C28" s="192"/>
      <c r="D28" s="445"/>
      <c r="E28" s="222" t="s">
        <v>2327</v>
      </c>
      <c r="F28" s="249"/>
      <c r="G28" s="220"/>
      <c r="H28" s="220" t="s">
        <v>61</v>
      </c>
      <c r="I28" s="220" t="s">
        <v>64</v>
      </c>
      <c r="J28" s="220" t="s">
        <v>0</v>
      </c>
      <c r="K28" s="220" t="s">
        <v>65</v>
      </c>
      <c r="L28" s="220" t="s">
        <v>370</v>
      </c>
      <c r="M28" s="220" t="s">
        <v>333</v>
      </c>
      <c r="N28" s="47" t="s">
        <v>333</v>
      </c>
      <c r="O28" s="47" t="s">
        <v>0</v>
      </c>
      <c r="P28" s="47" t="s">
        <v>378</v>
      </c>
      <c r="Q28" s="47"/>
      <c r="R28" s="47"/>
      <c r="S28" s="47"/>
      <c r="T28" s="47"/>
      <c r="U28" s="103"/>
      <c r="V28" s="72"/>
      <c r="W28" s="73"/>
      <c r="X28" s="74"/>
      <c r="Y28" s="72"/>
      <c r="Z28" s="73"/>
      <c r="AA28" s="74"/>
      <c r="AB28" s="72"/>
      <c r="AC28" s="73"/>
      <c r="AD28" s="74"/>
      <c r="AE28" s="72"/>
      <c r="AF28" s="73"/>
      <c r="AG28" s="74"/>
      <c r="AH28" s="72"/>
      <c r="AI28" s="73"/>
      <c r="AJ28" s="74"/>
      <c r="AK28" s="72"/>
      <c r="AL28" s="73"/>
      <c r="AM28" s="74"/>
      <c r="AN28" s="21" t="str">
        <f t="shared" si="2"/>
        <v/>
      </c>
      <c r="AO28" s="22" t="str">
        <f t="shared" si="3"/>
        <v/>
      </c>
      <c r="AP28" s="23"/>
      <c r="AQ28" s="192"/>
      <c r="BI28" s="48"/>
      <c r="BJ28" s="48"/>
      <c r="BK28" s="48"/>
      <c r="BL28" s="48"/>
      <c r="BM28" s="48"/>
      <c r="BN28" s="48"/>
      <c r="BO28" s="48"/>
      <c r="BP28" s="48"/>
      <c r="BQ28" s="48"/>
      <c r="BR28" s="48"/>
      <c r="BS28" s="48"/>
      <c r="BT28" s="48"/>
      <c r="BU28" s="48"/>
      <c r="BV28" s="48"/>
      <c r="BW28" s="48"/>
    </row>
    <row r="29" spans="3:75" s="221" customFormat="1" ht="21" customHeight="1">
      <c r="C29" s="192"/>
      <c r="D29" s="445"/>
      <c r="E29" s="222" t="s">
        <v>2328</v>
      </c>
      <c r="F29" s="249"/>
      <c r="G29" s="220"/>
      <c r="H29" s="220" t="s">
        <v>61</v>
      </c>
      <c r="I29" s="220" t="s">
        <v>64</v>
      </c>
      <c r="J29" s="220" t="s">
        <v>0</v>
      </c>
      <c r="K29" s="220" t="s">
        <v>65</v>
      </c>
      <c r="L29" s="220" t="s">
        <v>371</v>
      </c>
      <c r="M29" s="220" t="s">
        <v>333</v>
      </c>
      <c r="N29" s="47" t="s">
        <v>333</v>
      </c>
      <c r="O29" s="47" t="s">
        <v>0</v>
      </c>
      <c r="P29" s="47" t="s">
        <v>378</v>
      </c>
      <c r="Q29" s="47"/>
      <c r="R29" s="47"/>
      <c r="S29" s="47"/>
      <c r="T29" s="47"/>
      <c r="U29" s="103"/>
      <c r="V29" s="72"/>
      <c r="W29" s="73"/>
      <c r="X29" s="74"/>
      <c r="Y29" s="72"/>
      <c r="Z29" s="73"/>
      <c r="AA29" s="74"/>
      <c r="AB29" s="72"/>
      <c r="AC29" s="73"/>
      <c r="AD29" s="74"/>
      <c r="AE29" s="72"/>
      <c r="AF29" s="73"/>
      <c r="AG29" s="74"/>
      <c r="AH29" s="72"/>
      <c r="AI29" s="73"/>
      <c r="AJ29" s="74"/>
      <c r="AK29" s="72"/>
      <c r="AL29" s="73"/>
      <c r="AM29" s="74"/>
      <c r="AN29" s="21" t="str">
        <f t="shared" si="2"/>
        <v/>
      </c>
      <c r="AO29" s="22" t="str">
        <f t="shared" si="3"/>
        <v/>
      </c>
      <c r="AP29" s="23"/>
      <c r="AQ29" s="192"/>
      <c r="BI29" s="48"/>
      <c r="BJ29" s="48"/>
      <c r="BK29" s="48"/>
      <c r="BL29" s="48"/>
      <c r="BM29" s="48"/>
      <c r="BN29" s="48"/>
      <c r="BO29" s="48"/>
      <c r="BP29" s="48"/>
      <c r="BQ29" s="48"/>
      <c r="BR29" s="48"/>
      <c r="BS29" s="48"/>
      <c r="BT29" s="48"/>
      <c r="BU29" s="48"/>
      <c r="BV29" s="48"/>
      <c r="BW29" s="48"/>
    </row>
    <row r="30" spans="3:75" s="221" customFormat="1" ht="21" customHeight="1">
      <c r="C30" s="192"/>
      <c r="D30" s="445"/>
      <c r="E30" s="222" t="s">
        <v>2329</v>
      </c>
      <c r="F30" s="249"/>
      <c r="G30" s="220"/>
      <c r="H30" s="220" t="s">
        <v>61</v>
      </c>
      <c r="I30" s="220" t="s">
        <v>64</v>
      </c>
      <c r="J30" s="220" t="s">
        <v>0</v>
      </c>
      <c r="K30" s="220" t="s">
        <v>65</v>
      </c>
      <c r="L30" s="220" t="s">
        <v>372</v>
      </c>
      <c r="M30" s="220" t="s">
        <v>333</v>
      </c>
      <c r="N30" s="47" t="s">
        <v>333</v>
      </c>
      <c r="O30" s="47" t="s">
        <v>0</v>
      </c>
      <c r="P30" s="47" t="s">
        <v>378</v>
      </c>
      <c r="Q30" s="47"/>
      <c r="R30" s="47"/>
      <c r="S30" s="47"/>
      <c r="T30" s="47"/>
      <c r="U30" s="103"/>
      <c r="V30" s="72"/>
      <c r="W30" s="73"/>
      <c r="X30" s="74"/>
      <c r="Y30" s="72"/>
      <c r="Z30" s="73"/>
      <c r="AA30" s="74"/>
      <c r="AB30" s="72"/>
      <c r="AC30" s="73"/>
      <c r="AD30" s="74"/>
      <c r="AE30" s="72"/>
      <c r="AF30" s="73"/>
      <c r="AG30" s="74"/>
      <c r="AH30" s="72"/>
      <c r="AI30" s="73"/>
      <c r="AJ30" s="74"/>
      <c r="AK30" s="72"/>
      <c r="AL30" s="73"/>
      <c r="AM30" s="74"/>
      <c r="AN30" s="21" t="str">
        <f t="shared" si="2"/>
        <v/>
      </c>
      <c r="AO30" s="22" t="str">
        <f t="shared" si="3"/>
        <v/>
      </c>
      <c r="AP30" s="23"/>
      <c r="AQ30" s="192"/>
      <c r="BI30" s="48"/>
      <c r="BJ30" s="48"/>
      <c r="BK30" s="48"/>
      <c r="BL30" s="48"/>
      <c r="BM30" s="48"/>
      <c r="BN30" s="48"/>
      <c r="BO30" s="48"/>
      <c r="BP30" s="48"/>
      <c r="BQ30" s="48"/>
      <c r="BR30" s="48"/>
      <c r="BS30" s="48"/>
      <c r="BT30" s="48"/>
      <c r="BU30" s="48"/>
      <c r="BV30" s="48"/>
      <c r="BW30" s="48"/>
    </row>
    <row r="31" spans="3:75" s="221" customFormat="1" ht="21" customHeight="1">
      <c r="C31" s="192"/>
      <c r="D31" s="445"/>
      <c r="E31" s="222" t="s">
        <v>2330</v>
      </c>
      <c r="F31" s="249"/>
      <c r="G31" s="220"/>
      <c r="H31" s="220" t="s">
        <v>61</v>
      </c>
      <c r="I31" s="220" t="s">
        <v>64</v>
      </c>
      <c r="J31" s="220" t="s">
        <v>0</v>
      </c>
      <c r="K31" s="220" t="s">
        <v>65</v>
      </c>
      <c r="L31" s="220" t="s">
        <v>373</v>
      </c>
      <c r="M31" s="220" t="s">
        <v>333</v>
      </c>
      <c r="N31" s="47" t="s">
        <v>333</v>
      </c>
      <c r="O31" s="47" t="s">
        <v>0</v>
      </c>
      <c r="P31" s="47" t="s">
        <v>378</v>
      </c>
      <c r="Q31" s="47"/>
      <c r="R31" s="47"/>
      <c r="S31" s="47"/>
      <c r="T31" s="47"/>
      <c r="U31" s="103"/>
      <c r="V31" s="72"/>
      <c r="W31" s="73"/>
      <c r="X31" s="74"/>
      <c r="Y31" s="72"/>
      <c r="Z31" s="73"/>
      <c r="AA31" s="74"/>
      <c r="AB31" s="72"/>
      <c r="AC31" s="73"/>
      <c r="AD31" s="74"/>
      <c r="AE31" s="72"/>
      <c r="AF31" s="73"/>
      <c r="AG31" s="74"/>
      <c r="AH31" s="72"/>
      <c r="AI31" s="73"/>
      <c r="AJ31" s="74"/>
      <c r="AK31" s="72"/>
      <c r="AL31" s="73"/>
      <c r="AM31" s="74"/>
      <c r="AN31" s="21" t="str">
        <f t="shared" si="2"/>
        <v/>
      </c>
      <c r="AO31" s="22" t="str">
        <f t="shared" si="3"/>
        <v/>
      </c>
      <c r="AP31" s="23"/>
      <c r="AQ31" s="192"/>
      <c r="BI31" s="48"/>
      <c r="BJ31" s="48"/>
      <c r="BK31" s="48"/>
      <c r="BL31" s="48"/>
      <c r="BM31" s="48"/>
      <c r="BN31" s="48"/>
      <c r="BO31" s="48"/>
      <c r="BP31" s="48"/>
      <c r="BQ31" s="48"/>
      <c r="BR31" s="48"/>
      <c r="BS31" s="48"/>
      <c r="BT31" s="48"/>
      <c r="BU31" s="48"/>
      <c r="BV31" s="48"/>
      <c r="BW31" s="48"/>
    </row>
    <row r="32" spans="3:75" s="221" customFormat="1" ht="21" customHeight="1">
      <c r="C32" s="192"/>
      <c r="D32" s="445"/>
      <c r="E32" s="222" t="s">
        <v>2331</v>
      </c>
      <c r="F32" s="249"/>
      <c r="G32" s="220"/>
      <c r="H32" s="220" t="s">
        <v>61</v>
      </c>
      <c r="I32" s="220" t="s">
        <v>64</v>
      </c>
      <c r="J32" s="220" t="s">
        <v>0</v>
      </c>
      <c r="K32" s="220" t="s">
        <v>65</v>
      </c>
      <c r="L32" s="220" t="s">
        <v>374</v>
      </c>
      <c r="M32" s="220" t="s">
        <v>333</v>
      </c>
      <c r="N32" s="47" t="s">
        <v>333</v>
      </c>
      <c r="O32" s="47" t="s">
        <v>0</v>
      </c>
      <c r="P32" s="47" t="s">
        <v>378</v>
      </c>
      <c r="Q32" s="47"/>
      <c r="R32" s="47"/>
      <c r="S32" s="47"/>
      <c r="T32" s="47"/>
      <c r="U32" s="103"/>
      <c r="V32" s="72"/>
      <c r="W32" s="73"/>
      <c r="X32" s="74"/>
      <c r="Y32" s="72"/>
      <c r="Z32" s="73"/>
      <c r="AA32" s="74"/>
      <c r="AB32" s="72"/>
      <c r="AC32" s="73"/>
      <c r="AD32" s="74"/>
      <c r="AE32" s="72"/>
      <c r="AF32" s="73"/>
      <c r="AG32" s="74"/>
      <c r="AH32" s="72"/>
      <c r="AI32" s="73"/>
      <c r="AJ32" s="74"/>
      <c r="AK32" s="72"/>
      <c r="AL32" s="73"/>
      <c r="AM32" s="74"/>
      <c r="AN32" s="21" t="str">
        <f t="shared" si="2"/>
        <v/>
      </c>
      <c r="AO32" s="22" t="str">
        <f t="shared" si="3"/>
        <v/>
      </c>
      <c r="AP32" s="23"/>
      <c r="AQ32" s="192"/>
      <c r="BI32" s="48"/>
      <c r="BJ32" s="48"/>
      <c r="BK32" s="48"/>
      <c r="BL32" s="48"/>
      <c r="BM32" s="48"/>
      <c r="BN32" s="48"/>
      <c r="BO32" s="48"/>
      <c r="BP32" s="48"/>
      <c r="BQ32" s="48"/>
      <c r="BR32" s="48"/>
      <c r="BS32" s="48"/>
      <c r="BT32" s="48"/>
      <c r="BU32" s="48"/>
      <c r="BV32" s="48"/>
      <c r="BW32" s="48"/>
    </row>
    <row r="33" spans="3:75" s="221" customFormat="1" ht="21" customHeight="1">
      <c r="C33" s="192"/>
      <c r="D33" s="445"/>
      <c r="E33" s="222" t="s">
        <v>2332</v>
      </c>
      <c r="F33" s="249"/>
      <c r="G33" s="220"/>
      <c r="H33" s="220" t="s">
        <v>61</v>
      </c>
      <c r="I33" s="220" t="s">
        <v>64</v>
      </c>
      <c r="J33" s="220" t="s">
        <v>0</v>
      </c>
      <c r="K33" s="220" t="s">
        <v>65</v>
      </c>
      <c r="L33" s="220" t="s">
        <v>375</v>
      </c>
      <c r="M33" s="220" t="s">
        <v>333</v>
      </c>
      <c r="N33" s="47" t="s">
        <v>333</v>
      </c>
      <c r="O33" s="47" t="s">
        <v>0</v>
      </c>
      <c r="P33" s="47" t="s">
        <v>378</v>
      </c>
      <c r="Q33" s="47"/>
      <c r="R33" s="47"/>
      <c r="S33" s="47"/>
      <c r="T33" s="47"/>
      <c r="U33" s="103"/>
      <c r="V33" s="72"/>
      <c r="W33" s="73"/>
      <c r="X33" s="74"/>
      <c r="Y33" s="72"/>
      <c r="Z33" s="73"/>
      <c r="AA33" s="74"/>
      <c r="AB33" s="72"/>
      <c r="AC33" s="73"/>
      <c r="AD33" s="74"/>
      <c r="AE33" s="72"/>
      <c r="AF33" s="73"/>
      <c r="AG33" s="74"/>
      <c r="AH33" s="72"/>
      <c r="AI33" s="73"/>
      <c r="AJ33" s="74"/>
      <c r="AK33" s="72"/>
      <c r="AL33" s="73"/>
      <c r="AM33" s="74"/>
      <c r="AN33" s="21" t="str">
        <f t="shared" si="2"/>
        <v/>
      </c>
      <c r="AO33" s="22" t="str">
        <f t="shared" si="3"/>
        <v/>
      </c>
      <c r="AP33" s="23"/>
      <c r="AQ33" s="192"/>
      <c r="BI33" s="48"/>
      <c r="BJ33" s="48"/>
      <c r="BK33" s="48"/>
      <c r="BL33" s="48"/>
      <c r="BM33" s="48"/>
      <c r="BN33" s="48"/>
      <c r="BO33" s="48"/>
      <c r="BP33" s="48"/>
      <c r="BQ33" s="48"/>
      <c r="BR33" s="48"/>
      <c r="BS33" s="48"/>
      <c r="BT33" s="48"/>
      <c r="BU33" s="48"/>
      <c r="BV33" s="48"/>
      <c r="BW33" s="48"/>
    </row>
    <row r="34" spans="3:75" s="221" customFormat="1" ht="21" customHeight="1">
      <c r="C34" s="192"/>
      <c r="D34" s="445"/>
      <c r="E34" s="222" t="s">
        <v>2333</v>
      </c>
      <c r="F34" s="249"/>
      <c r="G34" s="220"/>
      <c r="H34" s="220" t="s">
        <v>61</v>
      </c>
      <c r="I34" s="220" t="s">
        <v>64</v>
      </c>
      <c r="J34" s="220" t="s">
        <v>0</v>
      </c>
      <c r="K34" s="220" t="s">
        <v>65</v>
      </c>
      <c r="L34" s="220" t="s">
        <v>376</v>
      </c>
      <c r="M34" s="220" t="s">
        <v>333</v>
      </c>
      <c r="N34" s="47" t="s">
        <v>333</v>
      </c>
      <c r="O34" s="47" t="s">
        <v>0</v>
      </c>
      <c r="P34" s="47" t="s">
        <v>378</v>
      </c>
      <c r="Q34" s="47"/>
      <c r="R34" s="47"/>
      <c r="S34" s="47"/>
      <c r="T34" s="47"/>
      <c r="U34" s="103"/>
      <c r="V34" s="72"/>
      <c r="W34" s="73"/>
      <c r="X34" s="74"/>
      <c r="Y34" s="72"/>
      <c r="Z34" s="73"/>
      <c r="AA34" s="74"/>
      <c r="AB34" s="72"/>
      <c r="AC34" s="73"/>
      <c r="AD34" s="74"/>
      <c r="AE34" s="72"/>
      <c r="AF34" s="73"/>
      <c r="AG34" s="74"/>
      <c r="AH34" s="72"/>
      <c r="AI34" s="73"/>
      <c r="AJ34" s="74"/>
      <c r="AK34" s="72"/>
      <c r="AL34" s="73"/>
      <c r="AM34" s="74"/>
      <c r="AN34" s="21" t="str">
        <f t="shared" si="2"/>
        <v/>
      </c>
      <c r="AO34" s="22" t="str">
        <f t="shared" si="3"/>
        <v/>
      </c>
      <c r="AP34" s="23"/>
      <c r="AQ34" s="192"/>
      <c r="BI34" s="48"/>
      <c r="BJ34" s="48"/>
      <c r="BK34" s="48"/>
      <c r="BL34" s="48"/>
      <c r="BM34" s="48"/>
      <c r="BN34" s="48"/>
      <c r="BO34" s="48"/>
      <c r="BP34" s="48"/>
      <c r="BQ34" s="48"/>
      <c r="BR34" s="48"/>
      <c r="BS34" s="48"/>
      <c r="BT34" s="48"/>
      <c r="BU34" s="48"/>
      <c r="BV34" s="48"/>
      <c r="BW34" s="48"/>
    </row>
    <row r="35" spans="3:75" s="221" customFormat="1" ht="21" customHeight="1">
      <c r="C35" s="192"/>
      <c r="D35" s="445"/>
      <c r="E35" s="222" t="s">
        <v>2334</v>
      </c>
      <c r="F35" s="249"/>
      <c r="G35" s="220"/>
      <c r="H35" s="220" t="s">
        <v>61</v>
      </c>
      <c r="I35" s="220" t="s">
        <v>64</v>
      </c>
      <c r="J35" s="220" t="s">
        <v>0</v>
      </c>
      <c r="K35" s="220" t="s">
        <v>65</v>
      </c>
      <c r="L35" s="220" t="s">
        <v>377</v>
      </c>
      <c r="M35" s="220" t="s">
        <v>333</v>
      </c>
      <c r="N35" s="47" t="s">
        <v>333</v>
      </c>
      <c r="O35" s="47" t="s">
        <v>0</v>
      </c>
      <c r="P35" s="47" t="s">
        <v>378</v>
      </c>
      <c r="Q35" s="47"/>
      <c r="R35" s="47"/>
      <c r="S35" s="47"/>
      <c r="T35" s="47"/>
      <c r="U35" s="103"/>
      <c r="V35" s="72"/>
      <c r="W35" s="73"/>
      <c r="X35" s="74"/>
      <c r="Y35" s="72"/>
      <c r="Z35" s="73"/>
      <c r="AA35" s="74"/>
      <c r="AB35" s="72"/>
      <c r="AC35" s="73"/>
      <c r="AD35" s="74"/>
      <c r="AE35" s="72"/>
      <c r="AF35" s="73"/>
      <c r="AG35" s="74"/>
      <c r="AH35" s="72"/>
      <c r="AI35" s="73"/>
      <c r="AJ35" s="74"/>
      <c r="AK35" s="72"/>
      <c r="AL35" s="73"/>
      <c r="AM35" s="74"/>
      <c r="AN35" s="21" t="str">
        <f t="shared" si="2"/>
        <v/>
      </c>
      <c r="AO35" s="22" t="str">
        <f t="shared" si="3"/>
        <v/>
      </c>
      <c r="AP35" s="23"/>
      <c r="AQ35" s="192"/>
      <c r="BI35" s="48"/>
      <c r="BJ35" s="48"/>
      <c r="BK35" s="48"/>
      <c r="BL35" s="48"/>
      <c r="BM35" s="48"/>
      <c r="BN35" s="48"/>
      <c r="BO35" s="48"/>
      <c r="BP35" s="48"/>
      <c r="BQ35" s="48"/>
      <c r="BR35" s="48"/>
      <c r="BS35" s="48"/>
      <c r="BT35" s="48"/>
      <c r="BU35" s="48"/>
      <c r="BV35" s="48"/>
      <c r="BW35" s="48"/>
    </row>
    <row r="36" spans="3:75" s="221" customFormat="1" ht="21" customHeight="1">
      <c r="C36" s="192"/>
      <c r="D36" s="445"/>
      <c r="E36" s="222" t="s">
        <v>2292</v>
      </c>
      <c r="F36" s="249"/>
      <c r="G36" s="220"/>
      <c r="H36" s="220" t="s">
        <v>61</v>
      </c>
      <c r="I36" s="220" t="s">
        <v>64</v>
      </c>
      <c r="J36" s="220" t="s">
        <v>0</v>
      </c>
      <c r="K36" s="220" t="s">
        <v>65</v>
      </c>
      <c r="L36" s="220" t="s">
        <v>67</v>
      </c>
      <c r="M36" s="220" t="s">
        <v>333</v>
      </c>
      <c r="N36" s="47" t="s">
        <v>333</v>
      </c>
      <c r="O36" s="47" t="s">
        <v>0</v>
      </c>
      <c r="P36" s="47" t="s">
        <v>378</v>
      </c>
      <c r="Q36" s="47"/>
      <c r="R36" s="47"/>
      <c r="S36" s="47"/>
      <c r="T36" s="47"/>
      <c r="U36" s="103"/>
      <c r="V36" s="72"/>
      <c r="W36" s="73"/>
      <c r="X36" s="74"/>
      <c r="Y36" s="72"/>
      <c r="Z36" s="73"/>
      <c r="AA36" s="74"/>
      <c r="AB36" s="72"/>
      <c r="AC36" s="73"/>
      <c r="AD36" s="74"/>
      <c r="AE36" s="72"/>
      <c r="AF36" s="73"/>
      <c r="AG36" s="74"/>
      <c r="AH36" s="72"/>
      <c r="AI36" s="73"/>
      <c r="AJ36" s="74"/>
      <c r="AK36" s="72"/>
      <c r="AL36" s="73"/>
      <c r="AM36" s="74"/>
      <c r="AN36" s="21" t="str">
        <f t="shared" si="2"/>
        <v/>
      </c>
      <c r="AO36" s="22" t="str">
        <f t="shared" si="3"/>
        <v/>
      </c>
      <c r="AP36" s="23"/>
      <c r="AQ36" s="192"/>
      <c r="BI36" s="48"/>
      <c r="BJ36" s="48"/>
      <c r="BK36" s="48"/>
      <c r="BL36" s="48"/>
      <c r="BM36" s="48"/>
      <c r="BN36" s="48"/>
      <c r="BO36" s="48"/>
      <c r="BP36" s="48"/>
      <c r="BQ36" s="48"/>
      <c r="BR36" s="48"/>
      <c r="BS36" s="48"/>
      <c r="BT36" s="48"/>
      <c r="BU36" s="48"/>
      <c r="BV36" s="48"/>
      <c r="BW36" s="48"/>
    </row>
    <row r="37" spans="3:75" s="221" customFormat="1" ht="21" customHeight="1">
      <c r="C37" s="192"/>
      <c r="D37" s="445"/>
      <c r="E37" s="225" t="s">
        <v>2293</v>
      </c>
      <c r="F37" s="249"/>
      <c r="G37" s="220"/>
      <c r="H37" s="220" t="s">
        <v>61</v>
      </c>
      <c r="I37" s="220" t="s">
        <v>64</v>
      </c>
      <c r="J37" s="220" t="s">
        <v>0</v>
      </c>
      <c r="K37" s="220" t="s">
        <v>65</v>
      </c>
      <c r="L37" s="220" t="s">
        <v>0</v>
      </c>
      <c r="M37" s="220" t="s">
        <v>333</v>
      </c>
      <c r="N37" s="47" t="s">
        <v>333</v>
      </c>
      <c r="O37" s="47" t="s">
        <v>0</v>
      </c>
      <c r="P37" s="47" t="s">
        <v>378</v>
      </c>
      <c r="Q37" s="47"/>
      <c r="R37" s="47"/>
      <c r="S37" s="47"/>
      <c r="T37" s="47"/>
      <c r="U37" s="112"/>
      <c r="V37" s="21" t="str">
        <f>IF(OR(SUMPRODUCT(--(V26:V36=""),--(W26:W36=""))&gt;0,COUNTIF(W26:W36,"M")&gt;0,COUNTIF(W26:W36,"X")=11),"",SUM(V26:V36))</f>
        <v/>
      </c>
      <c r="W37" s="22" t="str">
        <f>IF(AND(COUNTIF(W26:W36,"X")=11,SUM(V26:V36)=0,ISNUMBER(V37)),"",IF(COUNTIF(W26:W36,"M")&gt;0,"M",IF(AND(COUNTIF(W26:W36,W26)=11,OR(W26="X",W26="W",W26="Z")),UPPER(W26),"")))</f>
        <v/>
      </c>
      <c r="X37" s="23"/>
      <c r="Y37" s="21" t="str">
        <f>IF(OR(SUMPRODUCT(--(Y26:Y36=""),--(Z26:Z36=""))&gt;0,COUNTIF(Z26:Z36,"M")&gt;0,COUNTIF(Z26:Z36,"X")=11),"",SUM(Y26:Y36))</f>
        <v/>
      </c>
      <c r="Z37" s="22" t="str">
        <f>IF(AND(COUNTIF(Z26:Z36,"X")=11,SUM(Y26:Y36)=0,ISNUMBER(Y37)),"",IF(COUNTIF(Z26:Z36,"M")&gt;0,"M",IF(AND(COUNTIF(Z26:Z36,Z26)=11,OR(Z26="X",Z26="W",Z26="Z")),UPPER(Z26),"")))</f>
        <v/>
      </c>
      <c r="AA37" s="23"/>
      <c r="AB37" s="21" t="str">
        <f>IF(OR(SUMPRODUCT(--(AB26:AB36=""),--(AC26:AC36=""))&gt;0,COUNTIF(AC26:AC36,"M")&gt;0,COUNTIF(AC26:AC36,"X")=11),"",SUM(AB26:AB36))</f>
        <v/>
      </c>
      <c r="AC37" s="22" t="str">
        <f>IF(AND(COUNTIF(AC26:AC36,"X")=11,SUM(AB26:AB36)=0,ISNUMBER(AB37)),"",IF(COUNTIF(AC26:AC36,"M")&gt;0,"M",IF(AND(COUNTIF(AC26:AC36,AC26)=11,OR(AC26="X",AC26="W",AC26="Z")),UPPER(AC26),"")))</f>
        <v/>
      </c>
      <c r="AD37" s="23"/>
      <c r="AE37" s="21" t="str">
        <f>IF(OR(SUMPRODUCT(--(AE26:AE36=""),--(AF26:AF36=""))&gt;0,COUNTIF(AF26:AF36,"M")&gt;0,COUNTIF(AF26:AF36,"X")=11),"",SUM(AE26:AE36))</f>
        <v/>
      </c>
      <c r="AF37" s="22" t="str">
        <f>IF(AND(COUNTIF(AF26:AF36,"X")=11,SUM(AE26:AE36)=0,ISNUMBER(AE37)),"",IF(COUNTIF(AF26:AF36,"M")&gt;0,"M",IF(AND(COUNTIF(AF26:AF36,AF26)=11,OR(AF26="X",AF26="W",AF26="Z")),UPPER(AF26),"")))</f>
        <v/>
      </c>
      <c r="AG37" s="23"/>
      <c r="AH37" s="21" t="str">
        <f>IF(OR(SUMPRODUCT(--(AH26:AH36=""),--(AI26:AI36=""))&gt;0,COUNTIF(AI26:AI36,"M")&gt;0,COUNTIF(AI26:AI36,"X")=11),"",SUM(AH26:AH36))</f>
        <v/>
      </c>
      <c r="AI37" s="22" t="str">
        <f>IF(AND(COUNTIF(AI26:AI36,"X")=11,SUM(AH26:AH36)=0,ISNUMBER(AH37)),"",IF(COUNTIF(AI26:AI36,"M")&gt;0,"M",IF(AND(COUNTIF(AI26:AI36,AI26)=11,OR(AI26="X",AI26="W",AI26="Z")),UPPER(AI26),"")))</f>
        <v/>
      </c>
      <c r="AJ37" s="23"/>
      <c r="AK37" s="21" t="str">
        <f>IF(OR(SUMPRODUCT(--(AK26:AK36=""),--(AL26:AL36=""))&gt;0,COUNTIF(AL26:AL36,"M")&gt;0,COUNTIF(AL26:AL36,"X")=11),"",SUM(AK26:AK36))</f>
        <v/>
      </c>
      <c r="AL37" s="22" t="str">
        <f>IF(AND(COUNTIF(AL26:AL36,"X")=11,SUM(AK26:AK36)=0,ISNUMBER(AK37)),"",IF(COUNTIF(AL26:AL36,"M")&gt;0,"M",IF(AND(COUNTIF(AL26:AL36,AL26)=11,OR(AL26="X",AL26="W",AL26="Z")),UPPER(AL26),"")))</f>
        <v/>
      </c>
      <c r="AM37" s="23"/>
      <c r="AN37" s="21" t="str">
        <f>IF(OR(SUMPRODUCT(--(AN26:AN36=""),--(AO26:AO36=""))&gt;0,COUNTIF(AO26:AO36,"M")&gt;0,COUNTIF(AO26:AO36,"X")=11),"",SUM(AN26:AN36))</f>
        <v/>
      </c>
      <c r="AO37" s="22" t="str">
        <f>IF(AND(COUNTIF(AO26:AO36,"X")=11,SUM(AN26:AN36)=0,ISNUMBER(AN37)),"",IF(COUNTIF(AO26:AO36,"M")&gt;0,"M",IF(AND(COUNTIF(AO26:AO36,AO26)=11,OR(AO26="X",AO26="W",AO26="Z")),UPPER(AO26),"")))</f>
        <v/>
      </c>
      <c r="AP37" s="23"/>
      <c r="AQ37" s="192"/>
      <c r="BI37" s="48"/>
      <c r="BJ37" s="48"/>
      <c r="BK37" s="48"/>
      <c r="BL37" s="48"/>
      <c r="BM37" s="48"/>
      <c r="BN37" s="48"/>
      <c r="BO37" s="48"/>
      <c r="BP37" s="48"/>
      <c r="BQ37" s="48"/>
      <c r="BR37" s="48"/>
      <c r="BS37" s="48"/>
      <c r="BT37" s="48"/>
      <c r="BU37" s="48"/>
      <c r="BV37" s="48"/>
      <c r="BW37" s="48"/>
    </row>
    <row r="38" spans="3:75" s="221" customFormat="1" ht="21" customHeight="1">
      <c r="C38" s="192"/>
      <c r="D38" s="446" t="s">
        <v>2287</v>
      </c>
      <c r="E38" s="226" t="s">
        <v>2325</v>
      </c>
      <c r="F38" s="249"/>
      <c r="G38" s="220"/>
      <c r="H38" s="220" t="s">
        <v>0</v>
      </c>
      <c r="I38" s="220" t="s">
        <v>64</v>
      </c>
      <c r="J38" s="220" t="s">
        <v>0</v>
      </c>
      <c r="K38" s="220" t="s">
        <v>65</v>
      </c>
      <c r="L38" s="220" t="s">
        <v>368</v>
      </c>
      <c r="M38" s="220" t="s">
        <v>333</v>
      </c>
      <c r="N38" s="47" t="s">
        <v>333</v>
      </c>
      <c r="O38" s="47" t="s">
        <v>0</v>
      </c>
      <c r="P38" s="47" t="s">
        <v>378</v>
      </c>
      <c r="Q38" s="47"/>
      <c r="R38" s="47"/>
      <c r="S38" s="47"/>
      <c r="T38" s="47"/>
      <c r="U38" s="103"/>
      <c r="V38" s="21" t="str">
        <f t="shared" ref="V38:V49" si="4">IF(OR(AND(V14="",W14=""),AND(V26="",W26=""),AND(W14="X",W26="X"),OR(W14="M",W26="M")),"",SUM(V14,V26))</f>
        <v/>
      </c>
      <c r="W38" s="22" t="str">
        <f t="shared" ref="W38:W49" si="5">IF(AND(AND(W14="X",W26="X"),SUM(V14,V26)=0,ISNUMBER(V38)),"",IF(OR(W14="M",W26="M"),"M",IF(AND(W14=W26,OR(W14="X",W14="W",W14="Z")),UPPER(W14),"")))</f>
        <v/>
      </c>
      <c r="X38" s="23"/>
      <c r="Y38" s="21" t="str">
        <f t="shared" ref="Y38:Y49" si="6">IF(OR(AND(Y14="",Z14=""),AND(Y26="",Z26=""),AND(Z14="X",Z26="X"),OR(Z14="M",Z26="M")),"",SUM(Y14,Y26))</f>
        <v/>
      </c>
      <c r="Z38" s="22" t="str">
        <f t="shared" ref="Z38:Z49" si="7">IF(AND(AND(Z14="X",Z26="X"),SUM(Y14,Y26)=0,ISNUMBER(Y38)),"",IF(OR(Z14="M",Z26="M"),"M",IF(AND(Z14=Z26,OR(Z14="X",Z14="W",Z14="Z")),UPPER(Z14),"")))</f>
        <v/>
      </c>
      <c r="AA38" s="23"/>
      <c r="AB38" s="21" t="str">
        <f t="shared" ref="AB38:AB49" si="8">IF(OR(AND(AB14="",AC14=""),AND(AB26="",AC26=""),AND(AC14="X",AC26="X"),OR(AC14="M",AC26="M")),"",SUM(AB14,AB26))</f>
        <v/>
      </c>
      <c r="AC38" s="22" t="str">
        <f t="shared" ref="AC38:AC49" si="9">IF(AND(AND(AC14="X",AC26="X"),SUM(AB14,AB26)=0,ISNUMBER(AB38)),"",IF(OR(AC14="M",AC26="M"),"M",IF(AND(AC14=AC26,OR(AC14="X",AC14="W",AC14="Z")),UPPER(AC14),"")))</f>
        <v/>
      </c>
      <c r="AD38" s="23"/>
      <c r="AE38" s="21" t="str">
        <f t="shared" ref="AE38:AE49" si="10">IF(OR(AND(AE14="",AF14=""),AND(AE26="",AF26=""),AND(AF14="X",AF26="X"),OR(AF14="M",AF26="M")),"",SUM(AE14,AE26))</f>
        <v/>
      </c>
      <c r="AF38" s="22" t="str">
        <f t="shared" ref="AF38:AF49" si="11">IF(AND(AND(AF14="X",AF26="X"),SUM(AE14,AE26)=0,ISNUMBER(AE38)),"",IF(OR(AF14="M",AF26="M"),"M",IF(AND(AF14=AF26,OR(AF14="X",AF14="W",AF14="Z")),UPPER(AF14),"")))</f>
        <v/>
      </c>
      <c r="AG38" s="23"/>
      <c r="AH38" s="21" t="str">
        <f t="shared" ref="AH38:AH49" si="12">IF(OR(AND(AH14="",AI14=""),AND(AH26="",AI26=""),AND(AI14="X",AI26="X"),OR(AI14="M",AI26="M")),"",SUM(AH14,AH26))</f>
        <v/>
      </c>
      <c r="AI38" s="22" t="str">
        <f t="shared" ref="AI38:AI49" si="13">IF(AND(AND(AI14="X",AI26="X"),SUM(AH14,AH26)=0,ISNUMBER(AH38)),"",IF(OR(AI14="M",AI26="M"),"M",IF(AND(AI14=AI26,OR(AI14="X",AI14="W",AI14="Z")),UPPER(AI14),"")))</f>
        <v/>
      </c>
      <c r="AJ38" s="23"/>
      <c r="AK38" s="21" t="str">
        <f t="shared" ref="AK38:AK49" si="14">IF(OR(AND(AK14="",AL14=""),AND(AK26="",AL26=""),AND(AL14="X",AL26="X"),OR(AL14="M",AL26="M")),"",SUM(AK14,AK26))</f>
        <v/>
      </c>
      <c r="AL38" s="22" t="str">
        <f t="shared" ref="AL38:AL49" si="15">IF(AND(AND(AL14="X",AL26="X"),SUM(AK14,AK26)=0,ISNUMBER(AK38)),"",IF(OR(AL14="M",AL26="M"),"M",IF(AND(AL14=AL26,OR(AL14="X",AL14="W",AL14="Z")),UPPER(AL14),"")))</f>
        <v/>
      </c>
      <c r="AM38" s="23"/>
      <c r="AN38" s="21" t="str">
        <f t="shared" ref="AN38:AN49" si="16">IF(OR(AND(AN14="",AO14=""),AND(AN26="",AO26=""),AND(AO14="X",AO26="X"),OR(AO14="M",AO26="M")),"",SUM(AN14,AN26))</f>
        <v/>
      </c>
      <c r="AO38" s="22" t="str">
        <f t="shared" ref="AO38:AO49" si="17">IF(AND(AND(AO14="X",AO26="X"),SUM(AN14,AN26)=0,ISNUMBER(AN38)),"",IF(OR(AO14="M",AO26="M"),"M",IF(AND(AO14=AO26,OR(AO14="X",AO14="W",AO14="Z")),UPPER(AO14),"")))</f>
        <v/>
      </c>
      <c r="AP38" s="23"/>
      <c r="AQ38" s="192"/>
      <c r="BI38" s="48"/>
      <c r="BJ38" s="48"/>
      <c r="BK38" s="48"/>
      <c r="BL38" s="48"/>
      <c r="BM38" s="48"/>
      <c r="BN38" s="48"/>
      <c r="BO38" s="48"/>
      <c r="BP38" s="48"/>
      <c r="BQ38" s="48"/>
      <c r="BR38" s="48"/>
      <c r="BS38" s="48"/>
      <c r="BT38" s="48"/>
      <c r="BU38" s="48"/>
      <c r="BV38" s="48"/>
      <c r="BW38" s="48"/>
    </row>
    <row r="39" spans="3:75" s="221" customFormat="1" ht="21" customHeight="1">
      <c r="C39" s="192"/>
      <c r="D39" s="446"/>
      <c r="E39" s="226" t="s">
        <v>2326</v>
      </c>
      <c r="F39" s="249"/>
      <c r="G39" s="220"/>
      <c r="H39" s="220" t="s">
        <v>0</v>
      </c>
      <c r="I39" s="220" t="s">
        <v>64</v>
      </c>
      <c r="J39" s="220" t="s">
        <v>0</v>
      </c>
      <c r="K39" s="220" t="s">
        <v>65</v>
      </c>
      <c r="L39" s="220" t="s">
        <v>369</v>
      </c>
      <c r="M39" s="220" t="s">
        <v>333</v>
      </c>
      <c r="N39" s="47" t="s">
        <v>333</v>
      </c>
      <c r="O39" s="47" t="s">
        <v>0</v>
      </c>
      <c r="P39" s="47" t="s">
        <v>378</v>
      </c>
      <c r="Q39" s="47"/>
      <c r="R39" s="47"/>
      <c r="S39" s="47"/>
      <c r="T39" s="47"/>
      <c r="U39" s="103"/>
      <c r="V39" s="21" t="str">
        <f t="shared" si="4"/>
        <v/>
      </c>
      <c r="W39" s="22" t="str">
        <f t="shared" si="5"/>
        <v/>
      </c>
      <c r="X39" s="23"/>
      <c r="Y39" s="21" t="str">
        <f t="shared" si="6"/>
        <v/>
      </c>
      <c r="Z39" s="22" t="str">
        <f t="shared" si="7"/>
        <v/>
      </c>
      <c r="AA39" s="23"/>
      <c r="AB39" s="21" t="str">
        <f t="shared" si="8"/>
        <v/>
      </c>
      <c r="AC39" s="22" t="str">
        <f t="shared" si="9"/>
        <v/>
      </c>
      <c r="AD39" s="23"/>
      <c r="AE39" s="21" t="str">
        <f t="shared" si="10"/>
        <v/>
      </c>
      <c r="AF39" s="22" t="str">
        <f t="shared" si="11"/>
        <v/>
      </c>
      <c r="AG39" s="23"/>
      <c r="AH39" s="21" t="str">
        <f t="shared" si="12"/>
        <v/>
      </c>
      <c r="AI39" s="22" t="str">
        <f t="shared" si="13"/>
        <v/>
      </c>
      <c r="AJ39" s="23"/>
      <c r="AK39" s="21" t="str">
        <f t="shared" si="14"/>
        <v/>
      </c>
      <c r="AL39" s="22" t="str">
        <f t="shared" si="15"/>
        <v/>
      </c>
      <c r="AM39" s="23"/>
      <c r="AN39" s="21" t="str">
        <f t="shared" si="16"/>
        <v/>
      </c>
      <c r="AO39" s="22" t="str">
        <f t="shared" si="17"/>
        <v/>
      </c>
      <c r="AP39" s="23"/>
      <c r="AQ39" s="192"/>
      <c r="BI39" s="48"/>
      <c r="BJ39" s="48"/>
      <c r="BK39" s="48"/>
      <c r="BL39" s="48"/>
      <c r="BM39" s="48"/>
      <c r="BN39" s="48"/>
      <c r="BO39" s="48"/>
      <c r="BP39" s="48"/>
      <c r="BQ39" s="48"/>
      <c r="BR39" s="48"/>
      <c r="BS39" s="48"/>
      <c r="BT39" s="48"/>
      <c r="BU39" s="48"/>
      <c r="BV39" s="48"/>
      <c r="BW39" s="48"/>
    </row>
    <row r="40" spans="3:75" s="221" customFormat="1" ht="21" customHeight="1">
      <c r="C40" s="192"/>
      <c r="D40" s="446"/>
      <c r="E40" s="226" t="s">
        <v>2327</v>
      </c>
      <c r="F40" s="249"/>
      <c r="G40" s="220"/>
      <c r="H40" s="220" t="s">
        <v>0</v>
      </c>
      <c r="I40" s="220" t="s">
        <v>64</v>
      </c>
      <c r="J40" s="220" t="s">
        <v>0</v>
      </c>
      <c r="K40" s="220" t="s">
        <v>65</v>
      </c>
      <c r="L40" s="220" t="s">
        <v>370</v>
      </c>
      <c r="M40" s="220" t="s">
        <v>333</v>
      </c>
      <c r="N40" s="47" t="s">
        <v>333</v>
      </c>
      <c r="O40" s="47" t="s">
        <v>0</v>
      </c>
      <c r="P40" s="47" t="s">
        <v>378</v>
      </c>
      <c r="Q40" s="47"/>
      <c r="R40" s="47"/>
      <c r="S40" s="47"/>
      <c r="T40" s="47"/>
      <c r="U40" s="103"/>
      <c r="V40" s="21" t="str">
        <f t="shared" si="4"/>
        <v/>
      </c>
      <c r="W40" s="22" t="str">
        <f t="shared" si="5"/>
        <v/>
      </c>
      <c r="X40" s="23"/>
      <c r="Y40" s="21" t="str">
        <f t="shared" si="6"/>
        <v/>
      </c>
      <c r="Z40" s="22" t="str">
        <f t="shared" si="7"/>
        <v/>
      </c>
      <c r="AA40" s="23"/>
      <c r="AB40" s="21" t="str">
        <f t="shared" si="8"/>
        <v/>
      </c>
      <c r="AC40" s="22" t="str">
        <f t="shared" si="9"/>
        <v/>
      </c>
      <c r="AD40" s="23"/>
      <c r="AE40" s="21" t="str">
        <f t="shared" si="10"/>
        <v/>
      </c>
      <c r="AF40" s="22" t="str">
        <f t="shared" si="11"/>
        <v/>
      </c>
      <c r="AG40" s="23"/>
      <c r="AH40" s="21" t="str">
        <f t="shared" si="12"/>
        <v/>
      </c>
      <c r="AI40" s="22" t="str">
        <f t="shared" si="13"/>
        <v/>
      </c>
      <c r="AJ40" s="23"/>
      <c r="AK40" s="21" t="str">
        <f t="shared" si="14"/>
        <v/>
      </c>
      <c r="AL40" s="22" t="str">
        <f t="shared" si="15"/>
        <v/>
      </c>
      <c r="AM40" s="23"/>
      <c r="AN40" s="21" t="str">
        <f t="shared" si="16"/>
        <v/>
      </c>
      <c r="AO40" s="22" t="str">
        <f t="shared" si="17"/>
        <v/>
      </c>
      <c r="AP40" s="23"/>
      <c r="AQ40" s="192"/>
      <c r="BI40" s="48"/>
      <c r="BJ40" s="48"/>
      <c r="BK40" s="48"/>
      <c r="BL40" s="48"/>
      <c r="BM40" s="48"/>
      <c r="BN40" s="48"/>
      <c r="BO40" s="48"/>
      <c r="BP40" s="48"/>
      <c r="BQ40" s="48"/>
      <c r="BR40" s="48"/>
      <c r="BS40" s="48"/>
      <c r="BT40" s="48"/>
      <c r="BU40" s="48"/>
      <c r="BV40" s="48"/>
      <c r="BW40" s="48"/>
    </row>
    <row r="41" spans="3:75" s="221" customFormat="1" ht="21" customHeight="1">
      <c r="C41" s="192"/>
      <c r="D41" s="446"/>
      <c r="E41" s="226" t="s">
        <v>2328</v>
      </c>
      <c r="F41" s="249"/>
      <c r="G41" s="220"/>
      <c r="H41" s="220" t="s">
        <v>0</v>
      </c>
      <c r="I41" s="220" t="s">
        <v>64</v>
      </c>
      <c r="J41" s="220" t="s">
        <v>0</v>
      </c>
      <c r="K41" s="220" t="s">
        <v>65</v>
      </c>
      <c r="L41" s="220" t="s">
        <v>371</v>
      </c>
      <c r="M41" s="220" t="s">
        <v>333</v>
      </c>
      <c r="N41" s="47" t="s">
        <v>333</v>
      </c>
      <c r="O41" s="47" t="s">
        <v>0</v>
      </c>
      <c r="P41" s="47" t="s">
        <v>378</v>
      </c>
      <c r="Q41" s="47"/>
      <c r="R41" s="47"/>
      <c r="S41" s="47"/>
      <c r="T41" s="47"/>
      <c r="U41" s="103"/>
      <c r="V41" s="21" t="str">
        <f t="shared" si="4"/>
        <v/>
      </c>
      <c r="W41" s="22" t="str">
        <f t="shared" si="5"/>
        <v/>
      </c>
      <c r="X41" s="23"/>
      <c r="Y41" s="21" t="str">
        <f t="shared" si="6"/>
        <v/>
      </c>
      <c r="Z41" s="22" t="str">
        <f t="shared" si="7"/>
        <v/>
      </c>
      <c r="AA41" s="23"/>
      <c r="AB41" s="21" t="str">
        <f t="shared" si="8"/>
        <v/>
      </c>
      <c r="AC41" s="22" t="str">
        <f t="shared" si="9"/>
        <v/>
      </c>
      <c r="AD41" s="23"/>
      <c r="AE41" s="21" t="str">
        <f t="shared" si="10"/>
        <v/>
      </c>
      <c r="AF41" s="22" t="str">
        <f t="shared" si="11"/>
        <v/>
      </c>
      <c r="AG41" s="23"/>
      <c r="AH41" s="21" t="str">
        <f t="shared" si="12"/>
        <v/>
      </c>
      <c r="AI41" s="22" t="str">
        <f t="shared" si="13"/>
        <v/>
      </c>
      <c r="AJ41" s="23"/>
      <c r="AK41" s="21" t="str">
        <f t="shared" si="14"/>
        <v/>
      </c>
      <c r="AL41" s="22" t="str">
        <f t="shared" si="15"/>
        <v/>
      </c>
      <c r="AM41" s="23"/>
      <c r="AN41" s="21" t="str">
        <f t="shared" si="16"/>
        <v/>
      </c>
      <c r="AO41" s="22" t="str">
        <f t="shared" si="17"/>
        <v/>
      </c>
      <c r="AP41" s="23"/>
      <c r="AQ41" s="192"/>
      <c r="BI41" s="48"/>
      <c r="BJ41" s="48"/>
      <c r="BK41" s="48"/>
      <c r="BL41" s="48"/>
      <c r="BM41" s="48"/>
      <c r="BN41" s="48"/>
      <c r="BO41" s="48"/>
      <c r="BP41" s="48"/>
      <c r="BQ41" s="48"/>
      <c r="BR41" s="48"/>
      <c r="BS41" s="48"/>
      <c r="BT41" s="48"/>
      <c r="BU41" s="48"/>
      <c r="BV41" s="48"/>
      <c r="BW41" s="48"/>
    </row>
    <row r="42" spans="3:75" s="221" customFormat="1" ht="21" customHeight="1">
      <c r="C42" s="192"/>
      <c r="D42" s="446"/>
      <c r="E42" s="226" t="s">
        <v>2329</v>
      </c>
      <c r="F42" s="249"/>
      <c r="G42" s="220"/>
      <c r="H42" s="220" t="s">
        <v>0</v>
      </c>
      <c r="I42" s="220" t="s">
        <v>64</v>
      </c>
      <c r="J42" s="220" t="s">
        <v>0</v>
      </c>
      <c r="K42" s="220" t="s">
        <v>65</v>
      </c>
      <c r="L42" s="220" t="s">
        <v>372</v>
      </c>
      <c r="M42" s="220" t="s">
        <v>333</v>
      </c>
      <c r="N42" s="47" t="s">
        <v>333</v>
      </c>
      <c r="O42" s="47" t="s">
        <v>0</v>
      </c>
      <c r="P42" s="47" t="s">
        <v>378</v>
      </c>
      <c r="Q42" s="47"/>
      <c r="R42" s="47"/>
      <c r="S42" s="47"/>
      <c r="T42" s="47"/>
      <c r="U42" s="103"/>
      <c r="V42" s="21" t="str">
        <f t="shared" si="4"/>
        <v/>
      </c>
      <c r="W42" s="22" t="str">
        <f t="shared" si="5"/>
        <v/>
      </c>
      <c r="X42" s="23"/>
      <c r="Y42" s="21" t="str">
        <f t="shared" si="6"/>
        <v/>
      </c>
      <c r="Z42" s="22" t="str">
        <f t="shared" si="7"/>
        <v/>
      </c>
      <c r="AA42" s="23"/>
      <c r="AB42" s="21" t="str">
        <f t="shared" si="8"/>
        <v/>
      </c>
      <c r="AC42" s="22" t="str">
        <f t="shared" si="9"/>
        <v/>
      </c>
      <c r="AD42" s="23"/>
      <c r="AE42" s="21" t="str">
        <f t="shared" si="10"/>
        <v/>
      </c>
      <c r="AF42" s="22" t="str">
        <f t="shared" si="11"/>
        <v/>
      </c>
      <c r="AG42" s="23"/>
      <c r="AH42" s="21" t="str">
        <f t="shared" si="12"/>
        <v/>
      </c>
      <c r="AI42" s="22" t="str">
        <f t="shared" si="13"/>
        <v/>
      </c>
      <c r="AJ42" s="23"/>
      <c r="AK42" s="21" t="str">
        <f t="shared" si="14"/>
        <v/>
      </c>
      <c r="AL42" s="22" t="str">
        <f t="shared" si="15"/>
        <v/>
      </c>
      <c r="AM42" s="23"/>
      <c r="AN42" s="21" t="str">
        <f t="shared" si="16"/>
        <v/>
      </c>
      <c r="AO42" s="22" t="str">
        <f t="shared" si="17"/>
        <v/>
      </c>
      <c r="AP42" s="23"/>
      <c r="AQ42" s="192"/>
      <c r="BI42" s="48"/>
      <c r="BJ42" s="48"/>
      <c r="BK42" s="48"/>
      <c r="BL42" s="48"/>
      <c r="BM42" s="48"/>
      <c r="BN42" s="48"/>
      <c r="BO42" s="48"/>
      <c r="BP42" s="48"/>
      <c r="BQ42" s="48"/>
      <c r="BR42" s="48"/>
      <c r="BS42" s="48"/>
      <c r="BT42" s="48"/>
      <c r="BU42" s="48"/>
      <c r="BV42" s="48"/>
      <c r="BW42" s="48"/>
    </row>
    <row r="43" spans="3:75" s="221" customFormat="1" ht="21" customHeight="1">
      <c r="C43" s="192"/>
      <c r="D43" s="446"/>
      <c r="E43" s="226" t="s">
        <v>2330</v>
      </c>
      <c r="F43" s="249"/>
      <c r="G43" s="220"/>
      <c r="H43" s="220" t="s">
        <v>0</v>
      </c>
      <c r="I43" s="220" t="s">
        <v>64</v>
      </c>
      <c r="J43" s="220" t="s">
        <v>0</v>
      </c>
      <c r="K43" s="220" t="s">
        <v>65</v>
      </c>
      <c r="L43" s="220" t="s">
        <v>373</v>
      </c>
      <c r="M43" s="220" t="s">
        <v>333</v>
      </c>
      <c r="N43" s="47" t="s">
        <v>333</v>
      </c>
      <c r="O43" s="47" t="s">
        <v>0</v>
      </c>
      <c r="P43" s="47" t="s">
        <v>378</v>
      </c>
      <c r="Q43" s="47"/>
      <c r="R43" s="47"/>
      <c r="S43" s="47"/>
      <c r="T43" s="47"/>
      <c r="U43" s="103"/>
      <c r="V43" s="21" t="str">
        <f t="shared" si="4"/>
        <v/>
      </c>
      <c r="W43" s="22" t="str">
        <f t="shared" si="5"/>
        <v/>
      </c>
      <c r="X43" s="23"/>
      <c r="Y43" s="21" t="str">
        <f t="shared" si="6"/>
        <v/>
      </c>
      <c r="Z43" s="22" t="str">
        <f t="shared" si="7"/>
        <v/>
      </c>
      <c r="AA43" s="23"/>
      <c r="AB43" s="21" t="str">
        <f t="shared" si="8"/>
        <v/>
      </c>
      <c r="AC43" s="22" t="str">
        <f t="shared" si="9"/>
        <v/>
      </c>
      <c r="AD43" s="23"/>
      <c r="AE43" s="21" t="str">
        <f t="shared" si="10"/>
        <v/>
      </c>
      <c r="AF43" s="22" t="str">
        <f t="shared" si="11"/>
        <v/>
      </c>
      <c r="AG43" s="23"/>
      <c r="AH43" s="21" t="str">
        <f t="shared" si="12"/>
        <v/>
      </c>
      <c r="AI43" s="22" t="str">
        <f t="shared" si="13"/>
        <v/>
      </c>
      <c r="AJ43" s="23"/>
      <c r="AK43" s="21" t="str">
        <f t="shared" si="14"/>
        <v/>
      </c>
      <c r="AL43" s="22" t="str">
        <f t="shared" si="15"/>
        <v/>
      </c>
      <c r="AM43" s="23"/>
      <c r="AN43" s="21" t="str">
        <f t="shared" si="16"/>
        <v/>
      </c>
      <c r="AO43" s="22" t="str">
        <f t="shared" si="17"/>
        <v/>
      </c>
      <c r="AP43" s="23"/>
      <c r="AQ43" s="192"/>
      <c r="BI43" s="48"/>
      <c r="BJ43" s="48"/>
      <c r="BK43" s="48"/>
      <c r="BL43" s="48"/>
      <c r="BM43" s="48"/>
      <c r="BN43" s="48"/>
      <c r="BO43" s="48"/>
      <c r="BP43" s="48"/>
      <c r="BQ43" s="48"/>
      <c r="BR43" s="48"/>
      <c r="BS43" s="48"/>
      <c r="BT43" s="48"/>
      <c r="BU43" s="48"/>
      <c r="BV43" s="48"/>
      <c r="BW43" s="48"/>
    </row>
    <row r="44" spans="3:75" s="221" customFormat="1" ht="21" customHeight="1">
      <c r="C44" s="192"/>
      <c r="D44" s="446"/>
      <c r="E44" s="226" t="s">
        <v>2331</v>
      </c>
      <c r="F44" s="249"/>
      <c r="G44" s="220"/>
      <c r="H44" s="220" t="s">
        <v>0</v>
      </c>
      <c r="I44" s="220" t="s">
        <v>64</v>
      </c>
      <c r="J44" s="220" t="s">
        <v>0</v>
      </c>
      <c r="K44" s="220" t="s">
        <v>65</v>
      </c>
      <c r="L44" s="220" t="s">
        <v>374</v>
      </c>
      <c r="M44" s="220" t="s">
        <v>333</v>
      </c>
      <c r="N44" s="47" t="s">
        <v>333</v>
      </c>
      <c r="O44" s="47" t="s">
        <v>0</v>
      </c>
      <c r="P44" s="47" t="s">
        <v>378</v>
      </c>
      <c r="Q44" s="47"/>
      <c r="R44" s="47"/>
      <c r="S44" s="47"/>
      <c r="T44" s="47"/>
      <c r="U44" s="103"/>
      <c r="V44" s="21" t="str">
        <f t="shared" si="4"/>
        <v/>
      </c>
      <c r="W44" s="22" t="str">
        <f t="shared" si="5"/>
        <v/>
      </c>
      <c r="X44" s="23"/>
      <c r="Y44" s="21" t="str">
        <f t="shared" si="6"/>
        <v/>
      </c>
      <c r="Z44" s="22" t="str">
        <f t="shared" si="7"/>
        <v/>
      </c>
      <c r="AA44" s="23"/>
      <c r="AB44" s="21" t="str">
        <f t="shared" si="8"/>
        <v/>
      </c>
      <c r="AC44" s="22" t="str">
        <f t="shared" si="9"/>
        <v/>
      </c>
      <c r="AD44" s="23"/>
      <c r="AE44" s="21" t="str">
        <f t="shared" si="10"/>
        <v/>
      </c>
      <c r="AF44" s="22" t="str">
        <f t="shared" si="11"/>
        <v/>
      </c>
      <c r="AG44" s="23"/>
      <c r="AH44" s="21" t="str">
        <f t="shared" si="12"/>
        <v/>
      </c>
      <c r="AI44" s="22" t="str">
        <f t="shared" si="13"/>
        <v/>
      </c>
      <c r="AJ44" s="23"/>
      <c r="AK44" s="21" t="str">
        <f t="shared" si="14"/>
        <v/>
      </c>
      <c r="AL44" s="22" t="str">
        <f t="shared" si="15"/>
        <v/>
      </c>
      <c r="AM44" s="23"/>
      <c r="AN44" s="21" t="str">
        <f t="shared" si="16"/>
        <v/>
      </c>
      <c r="AO44" s="22" t="str">
        <f t="shared" si="17"/>
        <v/>
      </c>
      <c r="AP44" s="23"/>
      <c r="AQ44" s="192"/>
      <c r="BI44" s="48"/>
      <c r="BJ44" s="48"/>
      <c r="BK44" s="48"/>
      <c r="BL44" s="48"/>
      <c r="BM44" s="48"/>
      <c r="BN44" s="48"/>
      <c r="BO44" s="48"/>
      <c r="BP44" s="48"/>
      <c r="BQ44" s="48"/>
      <c r="BR44" s="48"/>
      <c r="BS44" s="48"/>
      <c r="BT44" s="48"/>
      <c r="BU44" s="48"/>
      <c r="BV44" s="48"/>
      <c r="BW44" s="48"/>
    </row>
    <row r="45" spans="3:75" s="221" customFormat="1" ht="21" customHeight="1">
      <c r="C45" s="192"/>
      <c r="D45" s="446"/>
      <c r="E45" s="226" t="s">
        <v>2332</v>
      </c>
      <c r="F45" s="249"/>
      <c r="G45" s="220"/>
      <c r="H45" s="220" t="s">
        <v>0</v>
      </c>
      <c r="I45" s="220" t="s">
        <v>64</v>
      </c>
      <c r="J45" s="220" t="s">
        <v>0</v>
      </c>
      <c r="K45" s="220" t="s">
        <v>65</v>
      </c>
      <c r="L45" s="220" t="s">
        <v>375</v>
      </c>
      <c r="M45" s="220" t="s">
        <v>333</v>
      </c>
      <c r="N45" s="47" t="s">
        <v>333</v>
      </c>
      <c r="O45" s="47" t="s">
        <v>0</v>
      </c>
      <c r="P45" s="47" t="s">
        <v>378</v>
      </c>
      <c r="Q45" s="47"/>
      <c r="R45" s="47"/>
      <c r="S45" s="47"/>
      <c r="T45" s="47"/>
      <c r="U45" s="103"/>
      <c r="V45" s="21" t="str">
        <f t="shared" si="4"/>
        <v/>
      </c>
      <c r="W45" s="22" t="str">
        <f t="shared" si="5"/>
        <v/>
      </c>
      <c r="X45" s="23"/>
      <c r="Y45" s="21" t="str">
        <f t="shared" si="6"/>
        <v/>
      </c>
      <c r="Z45" s="22" t="str">
        <f t="shared" si="7"/>
        <v/>
      </c>
      <c r="AA45" s="23"/>
      <c r="AB45" s="21" t="str">
        <f t="shared" si="8"/>
        <v/>
      </c>
      <c r="AC45" s="22" t="str">
        <f t="shared" si="9"/>
        <v/>
      </c>
      <c r="AD45" s="23"/>
      <c r="AE45" s="21" t="str">
        <f t="shared" si="10"/>
        <v/>
      </c>
      <c r="AF45" s="22" t="str">
        <f t="shared" si="11"/>
        <v/>
      </c>
      <c r="AG45" s="23"/>
      <c r="AH45" s="21" t="str">
        <f t="shared" si="12"/>
        <v/>
      </c>
      <c r="AI45" s="22" t="str">
        <f t="shared" si="13"/>
        <v/>
      </c>
      <c r="AJ45" s="23"/>
      <c r="AK45" s="21" t="str">
        <f t="shared" si="14"/>
        <v/>
      </c>
      <c r="AL45" s="22" t="str">
        <f t="shared" si="15"/>
        <v/>
      </c>
      <c r="AM45" s="23"/>
      <c r="AN45" s="21" t="str">
        <f t="shared" si="16"/>
        <v/>
      </c>
      <c r="AO45" s="22" t="str">
        <f t="shared" si="17"/>
        <v/>
      </c>
      <c r="AP45" s="23"/>
      <c r="AQ45" s="192"/>
      <c r="BI45" s="48"/>
      <c r="BJ45" s="48"/>
      <c r="BK45" s="48"/>
      <c r="BL45" s="48"/>
      <c r="BM45" s="48"/>
      <c r="BN45" s="48"/>
      <c r="BO45" s="48"/>
      <c r="BP45" s="48"/>
      <c r="BQ45" s="48"/>
      <c r="BR45" s="48"/>
      <c r="BS45" s="48"/>
      <c r="BT45" s="48"/>
      <c r="BU45" s="48"/>
      <c r="BV45" s="48"/>
      <c r="BW45" s="48"/>
    </row>
    <row r="46" spans="3:75" s="221" customFormat="1" ht="21" customHeight="1">
      <c r="C46" s="192"/>
      <c r="D46" s="446"/>
      <c r="E46" s="226" t="s">
        <v>2333</v>
      </c>
      <c r="F46" s="249"/>
      <c r="G46" s="220"/>
      <c r="H46" s="220" t="s">
        <v>0</v>
      </c>
      <c r="I46" s="220" t="s">
        <v>64</v>
      </c>
      <c r="J46" s="220" t="s">
        <v>0</v>
      </c>
      <c r="K46" s="220" t="s">
        <v>65</v>
      </c>
      <c r="L46" s="220" t="s">
        <v>376</v>
      </c>
      <c r="M46" s="220" t="s">
        <v>333</v>
      </c>
      <c r="N46" s="47" t="s">
        <v>333</v>
      </c>
      <c r="O46" s="47" t="s">
        <v>0</v>
      </c>
      <c r="P46" s="47" t="s">
        <v>378</v>
      </c>
      <c r="Q46" s="47"/>
      <c r="R46" s="47"/>
      <c r="S46" s="47"/>
      <c r="T46" s="47"/>
      <c r="U46" s="103"/>
      <c r="V46" s="21" t="str">
        <f t="shared" si="4"/>
        <v/>
      </c>
      <c r="W46" s="22" t="str">
        <f t="shared" si="5"/>
        <v/>
      </c>
      <c r="X46" s="23"/>
      <c r="Y46" s="21" t="str">
        <f t="shared" si="6"/>
        <v/>
      </c>
      <c r="Z46" s="22" t="str">
        <f t="shared" si="7"/>
        <v/>
      </c>
      <c r="AA46" s="23"/>
      <c r="AB46" s="21" t="str">
        <f t="shared" si="8"/>
        <v/>
      </c>
      <c r="AC46" s="22" t="str">
        <f t="shared" si="9"/>
        <v/>
      </c>
      <c r="AD46" s="23"/>
      <c r="AE46" s="21" t="str">
        <f t="shared" si="10"/>
        <v/>
      </c>
      <c r="AF46" s="22" t="str">
        <f t="shared" si="11"/>
        <v/>
      </c>
      <c r="AG46" s="23"/>
      <c r="AH46" s="21" t="str">
        <f t="shared" si="12"/>
        <v/>
      </c>
      <c r="AI46" s="22" t="str">
        <f t="shared" si="13"/>
        <v/>
      </c>
      <c r="AJ46" s="23"/>
      <c r="AK46" s="21" t="str">
        <f t="shared" si="14"/>
        <v/>
      </c>
      <c r="AL46" s="22" t="str">
        <f t="shared" si="15"/>
        <v/>
      </c>
      <c r="AM46" s="23"/>
      <c r="AN46" s="21" t="str">
        <f t="shared" si="16"/>
        <v/>
      </c>
      <c r="AO46" s="22" t="str">
        <f t="shared" si="17"/>
        <v/>
      </c>
      <c r="AP46" s="23"/>
      <c r="AQ46" s="192"/>
      <c r="BI46" s="48"/>
      <c r="BJ46" s="48"/>
      <c r="BK46" s="48"/>
      <c r="BL46" s="48"/>
      <c r="BM46" s="48"/>
      <c r="BN46" s="48"/>
      <c r="BO46" s="48"/>
      <c r="BP46" s="48"/>
      <c r="BQ46" s="48"/>
      <c r="BR46" s="48"/>
      <c r="BS46" s="48"/>
      <c r="BT46" s="48"/>
      <c r="BU46" s="48"/>
      <c r="BV46" s="48"/>
      <c r="BW46" s="48"/>
    </row>
    <row r="47" spans="3:75" s="221" customFormat="1" ht="21" customHeight="1">
      <c r="C47" s="192"/>
      <c r="D47" s="446"/>
      <c r="E47" s="226" t="s">
        <v>2334</v>
      </c>
      <c r="F47" s="249"/>
      <c r="G47" s="220"/>
      <c r="H47" s="220" t="s">
        <v>0</v>
      </c>
      <c r="I47" s="220" t="s">
        <v>64</v>
      </c>
      <c r="J47" s="220" t="s">
        <v>0</v>
      </c>
      <c r="K47" s="220" t="s">
        <v>65</v>
      </c>
      <c r="L47" s="220" t="s">
        <v>377</v>
      </c>
      <c r="M47" s="220" t="s">
        <v>333</v>
      </c>
      <c r="N47" s="47" t="s">
        <v>333</v>
      </c>
      <c r="O47" s="47" t="s">
        <v>0</v>
      </c>
      <c r="P47" s="47" t="s">
        <v>378</v>
      </c>
      <c r="Q47" s="47"/>
      <c r="R47" s="47"/>
      <c r="S47" s="47"/>
      <c r="T47" s="47"/>
      <c r="U47" s="103"/>
      <c r="V47" s="21" t="str">
        <f t="shared" si="4"/>
        <v/>
      </c>
      <c r="W47" s="22" t="str">
        <f t="shared" si="5"/>
        <v/>
      </c>
      <c r="X47" s="23"/>
      <c r="Y47" s="21" t="str">
        <f t="shared" si="6"/>
        <v/>
      </c>
      <c r="Z47" s="22" t="str">
        <f t="shared" si="7"/>
        <v/>
      </c>
      <c r="AA47" s="23"/>
      <c r="AB47" s="21" t="str">
        <f t="shared" si="8"/>
        <v/>
      </c>
      <c r="AC47" s="22" t="str">
        <f t="shared" si="9"/>
        <v/>
      </c>
      <c r="AD47" s="23"/>
      <c r="AE47" s="21" t="str">
        <f t="shared" si="10"/>
        <v/>
      </c>
      <c r="AF47" s="22" t="str">
        <f t="shared" si="11"/>
        <v/>
      </c>
      <c r="AG47" s="23"/>
      <c r="AH47" s="21" t="str">
        <f t="shared" si="12"/>
        <v/>
      </c>
      <c r="AI47" s="22" t="str">
        <f t="shared" si="13"/>
        <v/>
      </c>
      <c r="AJ47" s="23"/>
      <c r="AK47" s="21" t="str">
        <f t="shared" si="14"/>
        <v/>
      </c>
      <c r="AL47" s="22" t="str">
        <f t="shared" si="15"/>
        <v/>
      </c>
      <c r="AM47" s="23"/>
      <c r="AN47" s="21" t="str">
        <f t="shared" si="16"/>
        <v/>
      </c>
      <c r="AO47" s="22" t="str">
        <f t="shared" si="17"/>
        <v/>
      </c>
      <c r="AP47" s="23"/>
      <c r="AQ47" s="192"/>
      <c r="BI47" s="48"/>
      <c r="BJ47" s="48"/>
      <c r="BK47" s="48"/>
      <c r="BL47" s="48"/>
      <c r="BM47" s="48"/>
      <c r="BN47" s="48"/>
      <c r="BO47" s="48"/>
      <c r="BP47" s="48"/>
      <c r="BQ47" s="48"/>
      <c r="BR47" s="48"/>
      <c r="BS47" s="48"/>
      <c r="BT47" s="48"/>
      <c r="BU47" s="48"/>
      <c r="BV47" s="48"/>
      <c r="BW47" s="48"/>
    </row>
    <row r="48" spans="3:75" s="221" customFormat="1" ht="21" customHeight="1">
      <c r="C48" s="192"/>
      <c r="D48" s="446"/>
      <c r="E48" s="225" t="s">
        <v>2292</v>
      </c>
      <c r="F48" s="249"/>
      <c r="G48" s="220"/>
      <c r="H48" s="220" t="s">
        <v>0</v>
      </c>
      <c r="I48" s="220" t="s">
        <v>64</v>
      </c>
      <c r="J48" s="220" t="s">
        <v>0</v>
      </c>
      <c r="K48" s="220" t="s">
        <v>65</v>
      </c>
      <c r="L48" s="220" t="s">
        <v>67</v>
      </c>
      <c r="M48" s="220" t="s">
        <v>333</v>
      </c>
      <c r="N48" s="47" t="s">
        <v>333</v>
      </c>
      <c r="O48" s="47" t="s">
        <v>0</v>
      </c>
      <c r="P48" s="47" t="s">
        <v>378</v>
      </c>
      <c r="Q48" s="47"/>
      <c r="R48" s="47"/>
      <c r="S48" s="47"/>
      <c r="T48" s="47"/>
      <c r="U48" s="103"/>
      <c r="V48" s="21" t="str">
        <f t="shared" si="4"/>
        <v/>
      </c>
      <c r="W48" s="22" t="str">
        <f t="shared" si="5"/>
        <v/>
      </c>
      <c r="X48" s="23"/>
      <c r="Y48" s="21" t="str">
        <f t="shared" si="6"/>
        <v/>
      </c>
      <c r="Z48" s="22" t="str">
        <f t="shared" si="7"/>
        <v/>
      </c>
      <c r="AA48" s="23"/>
      <c r="AB48" s="21" t="str">
        <f t="shared" si="8"/>
        <v/>
      </c>
      <c r="AC48" s="22" t="str">
        <f t="shared" si="9"/>
        <v/>
      </c>
      <c r="AD48" s="23"/>
      <c r="AE48" s="21" t="str">
        <f t="shared" si="10"/>
        <v/>
      </c>
      <c r="AF48" s="22" t="str">
        <f t="shared" si="11"/>
        <v/>
      </c>
      <c r="AG48" s="23"/>
      <c r="AH48" s="21" t="str">
        <f t="shared" si="12"/>
        <v/>
      </c>
      <c r="AI48" s="22" t="str">
        <f t="shared" si="13"/>
        <v/>
      </c>
      <c r="AJ48" s="23"/>
      <c r="AK48" s="21" t="str">
        <f t="shared" si="14"/>
        <v/>
      </c>
      <c r="AL48" s="22" t="str">
        <f t="shared" si="15"/>
        <v/>
      </c>
      <c r="AM48" s="23"/>
      <c r="AN48" s="21" t="str">
        <f t="shared" si="16"/>
        <v/>
      </c>
      <c r="AO48" s="22" t="str">
        <f t="shared" si="17"/>
        <v/>
      </c>
      <c r="AP48" s="23"/>
      <c r="AQ48" s="192"/>
      <c r="BI48" s="48"/>
      <c r="BJ48" s="48"/>
      <c r="BK48" s="48"/>
      <c r="BL48" s="48"/>
      <c r="BM48" s="48"/>
      <c r="BN48" s="48"/>
      <c r="BO48" s="48"/>
      <c r="BP48" s="48"/>
      <c r="BQ48" s="48"/>
      <c r="BR48" s="48"/>
      <c r="BS48" s="48"/>
      <c r="BT48" s="48"/>
      <c r="BU48" s="48"/>
      <c r="BV48" s="48"/>
      <c r="BW48" s="48"/>
    </row>
    <row r="49" spans="3:75" s="221" customFormat="1" ht="21" customHeight="1">
      <c r="C49" s="192"/>
      <c r="D49" s="446"/>
      <c r="E49" s="225" t="s">
        <v>2293</v>
      </c>
      <c r="F49" s="249"/>
      <c r="G49" s="220"/>
      <c r="H49" s="220" t="s">
        <v>0</v>
      </c>
      <c r="I49" s="220" t="s">
        <v>64</v>
      </c>
      <c r="J49" s="220" t="s">
        <v>0</v>
      </c>
      <c r="K49" s="220" t="s">
        <v>65</v>
      </c>
      <c r="L49" s="220" t="s">
        <v>0</v>
      </c>
      <c r="M49" s="220" t="s">
        <v>333</v>
      </c>
      <c r="N49" s="47" t="s">
        <v>333</v>
      </c>
      <c r="O49" s="47" t="s">
        <v>0</v>
      </c>
      <c r="P49" s="47" t="s">
        <v>378</v>
      </c>
      <c r="Q49" s="47"/>
      <c r="R49" s="47"/>
      <c r="S49" s="47"/>
      <c r="T49" s="47"/>
      <c r="U49" s="103"/>
      <c r="V49" s="21" t="str">
        <f t="shared" si="4"/>
        <v/>
      </c>
      <c r="W49" s="22" t="str">
        <f t="shared" si="5"/>
        <v/>
      </c>
      <c r="X49" s="23"/>
      <c r="Y49" s="21" t="str">
        <f t="shared" si="6"/>
        <v/>
      </c>
      <c r="Z49" s="22" t="str">
        <f t="shared" si="7"/>
        <v/>
      </c>
      <c r="AA49" s="23"/>
      <c r="AB49" s="21" t="str">
        <f t="shared" si="8"/>
        <v/>
      </c>
      <c r="AC49" s="22" t="str">
        <f t="shared" si="9"/>
        <v/>
      </c>
      <c r="AD49" s="23"/>
      <c r="AE49" s="21" t="str">
        <f t="shared" si="10"/>
        <v/>
      </c>
      <c r="AF49" s="22" t="str">
        <f t="shared" si="11"/>
        <v/>
      </c>
      <c r="AG49" s="23"/>
      <c r="AH49" s="21" t="str">
        <f t="shared" si="12"/>
        <v/>
      </c>
      <c r="AI49" s="22" t="str">
        <f t="shared" si="13"/>
        <v/>
      </c>
      <c r="AJ49" s="23"/>
      <c r="AK49" s="21" t="str">
        <f t="shared" si="14"/>
        <v/>
      </c>
      <c r="AL49" s="22" t="str">
        <f t="shared" si="15"/>
        <v/>
      </c>
      <c r="AM49" s="23"/>
      <c r="AN49" s="21" t="str">
        <f t="shared" si="16"/>
        <v/>
      </c>
      <c r="AO49" s="22" t="str">
        <f t="shared" si="17"/>
        <v/>
      </c>
      <c r="AP49" s="23"/>
      <c r="AQ49" s="192"/>
      <c r="BI49" s="48"/>
      <c r="BJ49" s="48"/>
      <c r="BK49" s="48"/>
      <c r="BL49" s="48"/>
      <c r="BM49" s="48"/>
      <c r="BN49" s="48"/>
      <c r="BO49" s="48"/>
      <c r="BP49" s="48"/>
      <c r="BQ49" s="48"/>
      <c r="BR49" s="48"/>
      <c r="BS49" s="48"/>
      <c r="BT49" s="48"/>
      <c r="BU49" s="48"/>
      <c r="BV49" s="48"/>
      <c r="BW49" s="48"/>
    </row>
    <row r="50" spans="3:75">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row>
    <row r="51" spans="3:75" ht="14.45" customHeight="1">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row>
    <row r="52" spans="3:75" hidden="1">
      <c r="C52" s="221"/>
    </row>
    <row r="53" spans="3:75" hidden="1">
      <c r="V53" s="213">
        <f>SUMPRODUCT(--(V14:V49=0),--(V14:V49&lt;&gt;""),--(W14:W49="Z"))+SUMPRODUCT(--(V14:V49=0),--(V14:V49&lt;&gt;""),--(W14:W49=""))+SUMPRODUCT(--(V14:V49&gt;0),--(W14:W49="W"))+SUMPRODUCT(--(V14:V49&gt;0), --(V14:V49&lt;&gt;""),--(W14:W49=""))+SUMPRODUCT(--(V14:V49=""),--(W14:W49="Z"))</f>
        <v>0</v>
      </c>
      <c r="W53" s="214"/>
      <c r="X53" s="214"/>
      <c r="Y53" s="213">
        <f t="shared" ref="Y53" si="18">SUMPRODUCT(--(Y14:Y49=0),--(Y14:Y49&lt;&gt;""),--(Z14:Z49="Z"))+SUMPRODUCT(--(Y14:Y49=0),--(Y14:Y49&lt;&gt;""),--(Z14:Z49=""))+SUMPRODUCT(--(Y14:Y49&gt;0),--(Z14:Z49="W"))+SUMPRODUCT(--(Y14:Y49&gt;0), --(Y14:Y49&lt;&gt;""),--(Z14:Z49=""))+SUMPRODUCT(--(Y14:Y49=""),--(Z14:Z49="Z"))</f>
        <v>0</v>
      </c>
      <c r="Z53" s="214"/>
      <c r="AA53" s="214"/>
      <c r="AB53" s="213">
        <f t="shared" ref="AB53" si="19">SUMPRODUCT(--(AB14:AB49=0),--(AB14:AB49&lt;&gt;""),--(AC14:AC49="Z"))+SUMPRODUCT(--(AB14:AB49=0),--(AB14:AB49&lt;&gt;""),--(AC14:AC49=""))+SUMPRODUCT(--(AB14:AB49&gt;0),--(AC14:AC49="W"))+SUMPRODUCT(--(AB14:AB49&gt;0), --(AB14:AB49&lt;&gt;""),--(AC14:AC49=""))+SUMPRODUCT(--(AB14:AB49=""),--(AC14:AC49="Z"))</f>
        <v>0</v>
      </c>
      <c r="AC53" s="214"/>
      <c r="AD53" s="214"/>
      <c r="AE53" s="213">
        <f t="shared" ref="AE53" si="20">SUMPRODUCT(--(AE14:AE49=0),--(AE14:AE49&lt;&gt;""),--(AF14:AF49="Z"))+SUMPRODUCT(--(AE14:AE49=0),--(AE14:AE49&lt;&gt;""),--(AF14:AF49=""))+SUMPRODUCT(--(AE14:AE49&gt;0),--(AF14:AF49="W"))+SUMPRODUCT(--(AE14:AE49&gt;0), --(AE14:AE49&lt;&gt;""),--(AF14:AF49=""))+SUMPRODUCT(--(AE14:AE49=""),--(AF14:AF49="Z"))</f>
        <v>0</v>
      </c>
      <c r="AF53" s="214"/>
      <c r="AG53" s="214"/>
      <c r="AH53" s="213">
        <f t="shared" ref="AH53" si="21">SUMPRODUCT(--(AH14:AH49=0),--(AH14:AH49&lt;&gt;""),--(AI14:AI49="Z"))+SUMPRODUCT(--(AH14:AH49=0),--(AH14:AH49&lt;&gt;""),--(AI14:AI49=""))+SUMPRODUCT(--(AH14:AH49&gt;0),--(AI14:AI49="W"))+SUMPRODUCT(--(AH14:AH49&gt;0), --(AH14:AH49&lt;&gt;""),--(AI14:AI49=""))+SUMPRODUCT(--(AH14:AH49=""),--(AI14:AI49="Z"))</f>
        <v>0</v>
      </c>
      <c r="AI53" s="214"/>
      <c r="AJ53" s="214"/>
      <c r="AK53" s="213">
        <f t="shared" ref="AK53" si="22">SUMPRODUCT(--(AK14:AK49=0),--(AK14:AK49&lt;&gt;""),--(AL14:AL49="Z"))+SUMPRODUCT(--(AK14:AK49=0),--(AK14:AK49&lt;&gt;""),--(AL14:AL49=""))+SUMPRODUCT(--(AK14:AK49&gt;0),--(AL14:AL49="W"))+SUMPRODUCT(--(AK14:AK49&gt;0), --(AK14:AK49&lt;&gt;""),--(AL14:AL49=""))+SUMPRODUCT(--(AK14:AK49=""),--(AL14:AL49="Z"))</f>
        <v>0</v>
      </c>
      <c r="AL53" s="214"/>
      <c r="AM53" s="214"/>
      <c r="AN53" s="213">
        <f t="shared" ref="AN53" si="23">SUMPRODUCT(--(AN14:AN49=0),--(AN14:AN49&lt;&gt;""),--(AO14:AO49="Z"))+SUMPRODUCT(--(AN14:AN49=0),--(AN14:AN49&lt;&gt;""),--(AO14:AO49=""))+SUMPRODUCT(--(AN14:AN49&gt;0),--(AO14:AO49="W"))+SUMPRODUCT(--(AN14:AN49&gt;0), --(AN14:AN49&lt;&gt;""),--(AO14:AO49=""))+SUMPRODUCT(--(AN14:AN49=""),--(AO14:AO49="Z"))</f>
        <v>0</v>
      </c>
      <c r="AO53" s="214"/>
      <c r="AP53" s="214"/>
    </row>
    <row r="54" spans="3:75" hidden="1"/>
    <row r="55" spans="3:75" hidden="1"/>
    <row r="56" spans="3:75" hidden="1"/>
    <row r="57" spans="3:75" hidden="1"/>
    <row r="58" spans="3:75" hidden="1"/>
    <row r="59" spans="3:75" hidden="1"/>
    <row r="60" spans="3:75" hidden="1"/>
    <row r="61" spans="3:75" hidden="1"/>
  </sheetData>
  <sheetProtection algorithmName="SHA-512" hashValue="4aLiu45qzp8pZqjzR2vYju9AnRdJr+N7563ysboAtCQFuGANTdn/3YLw9w+UJhP0wiHBIO3YBtZRhzgnMk8gWQ==" saltValue="C306psLn9RsjZlLXLck2EQ==" spinCount="100000" sheet="1" objects="1" scenarios="1" formatCells="0" formatColumns="0" formatRows="0" sort="0" autoFilter="0"/>
  <mergeCells count="24">
    <mergeCell ref="D3:E4"/>
    <mergeCell ref="D1:AQ1"/>
    <mergeCell ref="V4:X4"/>
    <mergeCell ref="Y4:AA4"/>
    <mergeCell ref="AE4:AG4"/>
    <mergeCell ref="AK4:AM4"/>
    <mergeCell ref="AN4:AP4"/>
    <mergeCell ref="AB4:AD4"/>
    <mergeCell ref="AH4:AJ4"/>
    <mergeCell ref="V3:X3"/>
    <mergeCell ref="Y3:AD3"/>
    <mergeCell ref="AE3:AJ3"/>
    <mergeCell ref="AK3:AM3"/>
    <mergeCell ref="AN3:AP3"/>
    <mergeCell ref="AK5:AM5"/>
    <mergeCell ref="AN5:AP5"/>
    <mergeCell ref="D38:D49"/>
    <mergeCell ref="D14:D25"/>
    <mergeCell ref="D26:D37"/>
    <mergeCell ref="V5:X5"/>
    <mergeCell ref="Y5:AA5"/>
    <mergeCell ref="AB5:AD5"/>
    <mergeCell ref="AE5:AG5"/>
    <mergeCell ref="AH5:AJ5"/>
  </mergeCells>
  <conditionalFormatting sqref="V14:V49 Y14:Y49 AB14:AB49 AE14:AE49 AH14:AH49 AK14:AK49 AN14:AN49">
    <cfRule type="expression" dxfId="30" priority="3">
      <formula xml:space="preserve"> OR(AND(V14=0,V14&lt;&gt;"",W14&lt;&gt;"Z",W14&lt;&gt;""),AND(V14&gt;0,V14&lt;&gt;"",W14&lt;&gt;"W",W14&lt;&gt;""),AND(V14="", W14="W"))</formula>
    </cfRule>
  </conditionalFormatting>
  <conditionalFormatting sqref="W14:W49 Z14:Z49 AC14:AC49 AF14:AF49 AI14:AI49 AL14:AL49 AO14:AO49">
    <cfRule type="expression" dxfId="29" priority="2">
      <formula xml:space="preserve"> OR(AND(V14=0,V14&lt;&gt;"",W14&lt;&gt;"Z",W14&lt;&gt;""),AND(V14&gt;0,V14&lt;&gt;"",W14&lt;&gt;"W",W14&lt;&gt;""),AND(V14="", W14="W"))</formula>
    </cfRule>
  </conditionalFormatting>
  <conditionalFormatting sqref="X14:X49 AA14:AA49 AD14:AD49 AG14:AG49 AJ14:AJ49 AM14:AM49 AP14:AP49">
    <cfRule type="expression" dxfId="28" priority="1">
      <formula xml:space="preserve"> AND(OR(W14="X",W14="W"),X14="")</formula>
    </cfRule>
  </conditionalFormatting>
  <conditionalFormatting sqref="AN25 AN37 V25 Y25 AB25 AE25 AH25 AK25 V37 Y37 AB37 AE37 AH37 AK37">
    <cfRule type="expression" dxfId="27" priority="4">
      <formula>OR(COUNTIF(W14:W24,"M")=11,COUNTIF(W14:W24,"X")=11)</formula>
    </cfRule>
    <cfRule type="expression" dxfId="26" priority="5">
      <formula>IF(OR(SUMPRODUCT(--(V14:V24=""),--(W14:W24=""))&gt;0,COUNTIF(W14:W24,"M")&gt;0,COUNTIF(W14:W24,"X")=11),"",SUM(V14:V24)) &lt;&gt; V25</formula>
    </cfRule>
  </conditionalFormatting>
  <conditionalFormatting sqref="AO25 AO37 W25 Z25 AC25 AF25 AI25 AL25 W37 Z37 AC37 AF37 AI37 AL37">
    <cfRule type="expression" dxfId="25" priority="6">
      <formula>OR(COUNTIF(W14:W24,"M")=11,COUNTIF(W14:W24,"X")=11)</formula>
    </cfRule>
    <cfRule type="expression" dxfId="24" priority="7">
      <formula>IF(AND(COUNTIF(W14:W24,"X")=11,SUM(V14:V24)=0,ISNUMBER(V25)),"",IF(COUNTIF(W14:W24,"M")&gt;0,"M",IF(AND(COUNTIF(W14:W24,W14)=11,OR(W14="X",W14="W",W14="Z")),UPPER(W14),""))) &lt;&gt; W25</formula>
    </cfRule>
  </conditionalFormatting>
  <conditionalFormatting sqref="AN38:AN49 V38:V49 Y38:Y49 AB38:AB49 AE38:AE49 AH38:AH49 AK38:AK49">
    <cfRule type="expression" dxfId="23" priority="8">
      <formula>OR(AND(W14="X",W26="X"),AND(W14="M",W26="M"))</formula>
    </cfRule>
    <cfRule type="expression" dxfId="22" priority="9">
      <formula>IF(OR(AND(V14="",W14=""),AND(V26="",W26=""),AND(W14="X",W26="X"),OR(W14="M",W26="M")),"",SUM(V14,V26)) &lt;&gt; V38</formula>
    </cfRule>
  </conditionalFormatting>
  <conditionalFormatting sqref="AO38:AO49 W38:W49 Z38:Z49 AC38:AC49 AF38:AF49 AI38:AI49 AL38:AL49">
    <cfRule type="expression" dxfId="21" priority="10">
      <formula>OR(AND(W14="X",W26="X"),AND(W14="M",W26="M"))</formula>
    </cfRule>
    <cfRule type="expression" dxfId="20" priority="11">
      <formula>IF(AND(AND(W14="X",W26="X"),SUM(V14,V26)=0,ISNUMBER(V38)),"",IF(OR(W14="M",W26="M"),"M",IF(AND(W14=W26,OR(W14="X",W14="W",W14="Z")),UPPER(W14),""))) &lt;&gt; W38</formula>
    </cfRule>
  </conditionalFormatting>
  <conditionalFormatting sqref="AN14:AN24 AN26:AN36">
    <cfRule type="expression" dxfId="19" priority="12">
      <formula>OR(AND(W14=Z14,Z14=AF14,AF14=AL14,W14="X"),AND(W14="M",Z14="M",AF14="M",AL14="M"))</formula>
    </cfRule>
  </conditionalFormatting>
  <conditionalFormatting sqref="AN14:AN24 AN26:AN36">
    <cfRule type="expression" dxfId="18" priority="13">
      <formula>IF(OR(EXACT(V14,W14),EXACT(Y14,Z14),EXACT(AE14,AF14),EXACT(AK14,AL14),AND(W14=Z14,Z14=AF14,AF14=AL14,W14="X"),OR(W14="M",Z14="M",AF14="M",AL14="M")),"",SUM(V14,Y14,AE14,AK14)) &lt;&gt; AN14</formula>
    </cfRule>
  </conditionalFormatting>
  <conditionalFormatting sqref="AO14:AO24 AO26:AO36">
    <cfRule type="expression" dxfId="17" priority="14">
      <formula>OR(AND(W14=Z14,Z14=AF14,AF14=AL14,W14="X"),AND(W14="M",Z14="M",AF14="M",AL14="M"))</formula>
    </cfRule>
  </conditionalFormatting>
  <conditionalFormatting sqref="AO14:AO24 AO26:AO36">
    <cfRule type="expression" dxfId="16" priority="15">
      <formula xml:space="preserve"> IF(AND(AND(W14="X",Z14="X",AF14="X",AL14="X"),SUM(V14,Y14,AE14,AK14)=0,ISNUMBER(AN14)),"",IF(OR(W14="M",Z14="M",AF14="M",AL14="M"),"M",IF(AND(W14=Z14,Z14=AF14,AF14=AL14,OR(W14="W",W14="Z",W14="X")),UPPER(W14),""))) &lt;&gt; AO14</formula>
    </cfRule>
  </conditionalFormatting>
  <dataValidations count="4">
    <dataValidation allowBlank="1" showInputMessage="1" showErrorMessage="1" sqref="V50:AP1048576 AQ1:XFD1048576 V1:AP13 A1:U1048576"/>
    <dataValidation type="textLength" allowBlank="1" showInputMessage="1" showErrorMessage="1" errorTitle="Неверный ввод" error="Длина введённого текста должна быть между 2 и 500 символами" sqref="X14:X49 AA14:AA49 AD14:AD49 AG14:AG49 AJ14:AJ49 AM14:AM49 AP14:AP49">
      <formula1>2</formula1>
      <formula2>500</formula2>
    </dataValidation>
    <dataValidation type="list" allowBlank="1" showDropDown="1" showInputMessage="1" showErrorMessage="1" errorTitle="Неверный ввод" error="Пожалуйста, введите один из следующих кодов (заглавные буквы только):_x000a_Z - категория не применима_x000a_M - данные отсутствуют_x000a_X - данные включены в другую категорию _x000a_W - включает в себя данные из другой категории" sqref="W14:W49 Z14:Z49 AC14:AC49 AF14:AF49 AI14:AI49 AL14:AL49 AO14:AO49">
      <formula1>"Z,M,X,W"</formula1>
    </dataValidation>
    <dataValidation type="decimal" operator="greaterThanOrEqual" allowBlank="1" showInputMessage="1" showErrorMessage="1" errorTitle="Неверный ввод" error="Пожалуйста, введите числовое значение" sqref="V14:V49 Y14:Y49 AB14:AB49 AE14:AE49 AH14:AH49 AK14:AK49 AN14:AN49">
      <formula1>0</formula1>
    </dataValidation>
  </dataValidations>
  <pageMargins left="0.23622047244094491" right="0.23622047244094491" top="0.74803149606299213" bottom="0.74803149606299213" header="0.31496062992125984" footer="0.31496062992125984"/>
  <pageSetup scale="58" fitToHeight="0" orientation="landscape"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W39"/>
  <sheetViews>
    <sheetView showGridLines="0" topLeftCell="C1" zoomScaleNormal="100" workbookViewId="0"/>
  </sheetViews>
  <sheetFormatPr defaultColWidth="8.85546875" defaultRowHeight="15"/>
  <cols>
    <col min="1" max="1" width="18.28515625" style="32" hidden="1" customWidth="1"/>
    <col min="2" max="2" width="5" style="32" hidden="1" customWidth="1"/>
    <col min="3" max="3" width="5.7109375" style="32" customWidth="1"/>
    <col min="4" max="4" width="46.5703125" style="32" bestFit="1" customWidth="1"/>
    <col min="5" max="5" width="31.5703125" style="32" customWidth="1"/>
    <col min="6" max="6" width="4.140625" style="32" hidden="1" customWidth="1"/>
    <col min="7" max="7" width="3.5703125" style="32" hidden="1" customWidth="1"/>
    <col min="8" max="8" width="3" style="32" hidden="1" customWidth="1"/>
    <col min="9" max="9" width="8.28515625" style="32" hidden="1" customWidth="1"/>
    <col min="10" max="10" width="3" style="32" hidden="1" customWidth="1"/>
    <col min="11" max="11" width="5.28515625" style="32" hidden="1" customWidth="1"/>
    <col min="12" max="12" width="3.7109375" style="32" hidden="1" customWidth="1"/>
    <col min="13" max="13" width="3" style="32" hidden="1" customWidth="1"/>
    <col min="14" max="20" width="4.140625" style="32" hidden="1" customWidth="1"/>
    <col min="21" max="21" width="10.42578125" style="32" hidden="1" customWidth="1"/>
    <col min="22" max="22" width="12.7109375" style="32" customWidth="1"/>
    <col min="23" max="23" width="2.7109375" style="32" customWidth="1"/>
    <col min="24" max="24" width="5.7109375" style="32" customWidth="1"/>
    <col min="25" max="25" width="12.7109375" style="32" customWidth="1"/>
    <col min="26" max="26" width="2.7109375" style="32" customWidth="1"/>
    <col min="27" max="28" width="5.7109375" style="32" customWidth="1"/>
    <col min="29" max="29" width="3.28515625" style="32" customWidth="1"/>
    <col min="30" max="36" width="8.85546875" style="317"/>
    <col min="37" max="16384" width="8.85546875" style="32"/>
  </cols>
  <sheetData>
    <row r="1" spans="1:75" ht="45" customHeight="1">
      <c r="A1" s="29" t="s">
        <v>13</v>
      </c>
      <c r="B1" s="30" t="s">
        <v>336</v>
      </c>
      <c r="C1" s="31"/>
      <c r="D1" s="410" t="s">
        <v>2559</v>
      </c>
      <c r="E1" s="410"/>
      <c r="F1" s="410"/>
      <c r="G1" s="410"/>
      <c r="H1" s="410"/>
      <c r="I1" s="410"/>
      <c r="J1" s="410"/>
      <c r="K1" s="410"/>
      <c r="L1" s="410"/>
      <c r="M1" s="410"/>
      <c r="N1" s="410"/>
      <c r="O1" s="410"/>
      <c r="P1" s="410"/>
      <c r="Q1" s="410"/>
      <c r="R1" s="410"/>
      <c r="S1" s="410"/>
      <c r="T1" s="410"/>
      <c r="U1" s="410"/>
      <c r="V1" s="410"/>
      <c r="W1" s="410"/>
      <c r="X1" s="410"/>
      <c r="Y1" s="410"/>
      <c r="Z1" s="410"/>
      <c r="AA1" s="410"/>
      <c r="AB1" s="410"/>
      <c r="AC1" s="317"/>
      <c r="BI1" s="3"/>
      <c r="BJ1" s="3"/>
      <c r="BK1" s="3"/>
      <c r="BL1" s="3"/>
      <c r="BM1" s="3"/>
      <c r="BN1" s="3"/>
      <c r="BO1" s="3"/>
      <c r="BP1" s="3"/>
      <c r="BQ1" s="3"/>
      <c r="BR1" s="3"/>
      <c r="BS1" s="3"/>
      <c r="BT1" s="3"/>
      <c r="BU1" s="3"/>
      <c r="BV1" s="3"/>
      <c r="BW1" s="3"/>
    </row>
    <row r="2" spans="1:75" ht="3.75" customHeight="1">
      <c r="A2" s="29" t="s">
        <v>19</v>
      </c>
      <c r="B2" s="191" t="str">
        <f>VLOOKUP(VAL_C1!$B$2,VAL_Drop_Down_Lists!$A$3:$B$214,2,FALSE)</f>
        <v>_X</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34"/>
      <c r="AC2" s="317"/>
      <c r="BI2" s="3"/>
      <c r="BJ2" s="3"/>
      <c r="BK2" s="3"/>
      <c r="BL2" s="3"/>
      <c r="BM2" s="3"/>
      <c r="BN2" s="3"/>
      <c r="BO2" s="3"/>
      <c r="BP2" s="3"/>
      <c r="BQ2" s="3"/>
      <c r="BR2" s="3"/>
      <c r="BS2" s="3"/>
      <c r="BT2" s="3"/>
      <c r="BU2" s="3"/>
      <c r="BV2" s="3"/>
      <c r="BW2" s="3"/>
    </row>
    <row r="3" spans="1:75" s="317" customFormat="1" ht="60" customHeight="1">
      <c r="A3" s="29" t="s">
        <v>23</v>
      </c>
      <c r="B3" s="191" t="str">
        <f>IF(VAL_C1!$H$32&lt;&gt;"", YEAR(VAL_C1!$H$32),"")</f>
        <v/>
      </c>
      <c r="C3" s="192"/>
      <c r="D3" s="378" t="s">
        <v>2561</v>
      </c>
      <c r="E3" s="451"/>
      <c r="F3" s="318"/>
      <c r="G3" s="193"/>
      <c r="H3" s="193"/>
      <c r="I3" s="193"/>
      <c r="J3" s="193"/>
      <c r="K3" s="193"/>
      <c r="L3" s="193"/>
      <c r="M3" s="193"/>
      <c r="N3" s="193"/>
      <c r="O3" s="193"/>
      <c r="P3" s="193"/>
      <c r="Q3" s="193"/>
      <c r="R3" s="193"/>
      <c r="S3" s="193"/>
      <c r="T3" s="193"/>
      <c r="U3" s="319"/>
      <c r="V3" s="445" t="s">
        <v>2274</v>
      </c>
      <c r="W3" s="445"/>
      <c r="X3" s="445"/>
      <c r="Y3" s="450" t="s">
        <v>2560</v>
      </c>
      <c r="Z3" s="450"/>
      <c r="AA3" s="450"/>
      <c r="AB3" s="34"/>
      <c r="AK3" s="32"/>
      <c r="BI3" s="41"/>
      <c r="BJ3" s="41"/>
      <c r="BK3" s="41"/>
      <c r="BL3" s="41"/>
      <c r="BM3" s="41"/>
      <c r="BN3" s="41"/>
      <c r="BO3" s="41"/>
      <c r="BP3" s="41"/>
      <c r="BQ3" s="41"/>
      <c r="BR3" s="41"/>
      <c r="BS3" s="41"/>
      <c r="BT3" s="41"/>
      <c r="BU3" s="41"/>
      <c r="BV3" s="41"/>
      <c r="BW3" s="41"/>
    </row>
    <row r="4" spans="1:75" s="317" customFormat="1">
      <c r="A4" s="29" t="s">
        <v>26</v>
      </c>
      <c r="B4" s="191" t="str">
        <f>IF(VAL_C1!$H$33&lt;&gt;"", YEAR(VAL_C1!$H$33),"")</f>
        <v/>
      </c>
      <c r="C4" s="192"/>
      <c r="D4" s="452"/>
      <c r="E4" s="453"/>
      <c r="F4" s="320"/>
      <c r="G4" s="321"/>
      <c r="H4" s="321"/>
      <c r="I4" s="321"/>
      <c r="J4" s="321"/>
      <c r="K4" s="321"/>
      <c r="L4" s="321"/>
      <c r="M4" s="321"/>
      <c r="N4" s="321"/>
      <c r="O4" s="321"/>
      <c r="P4" s="321"/>
      <c r="Q4" s="321"/>
      <c r="R4" s="321"/>
      <c r="S4" s="321"/>
      <c r="T4" s="321"/>
      <c r="U4" s="322"/>
      <c r="V4" s="445" t="s">
        <v>2283</v>
      </c>
      <c r="W4" s="445"/>
      <c r="X4" s="445"/>
      <c r="Y4" s="445" t="s">
        <v>2277</v>
      </c>
      <c r="Z4" s="445"/>
      <c r="AA4" s="445"/>
      <c r="AB4" s="289"/>
      <c r="AK4" s="32"/>
      <c r="BI4" s="41"/>
      <c r="BJ4" s="41"/>
      <c r="BK4" s="41"/>
      <c r="BL4" s="41"/>
      <c r="BM4" s="41"/>
      <c r="BN4" s="41"/>
      <c r="BO4" s="41"/>
      <c r="BP4" s="41"/>
      <c r="BQ4" s="41"/>
      <c r="BR4" s="41"/>
      <c r="BS4" s="41"/>
      <c r="BT4" s="41"/>
      <c r="BU4" s="41"/>
      <c r="BV4" s="41"/>
      <c r="BW4" s="41"/>
    </row>
    <row r="5" spans="1:75" s="317" customFormat="1" ht="15" hidden="1" customHeight="1">
      <c r="A5" s="29" t="s">
        <v>28</v>
      </c>
      <c r="B5" s="30" t="s">
        <v>0</v>
      </c>
      <c r="C5" s="192"/>
      <c r="D5" s="454"/>
      <c r="E5" s="455"/>
      <c r="F5" s="321"/>
      <c r="G5" s="220"/>
      <c r="H5" s="220"/>
      <c r="I5" s="220"/>
      <c r="J5" s="220"/>
      <c r="K5" s="220"/>
      <c r="L5" s="220"/>
      <c r="M5" s="220"/>
      <c r="N5" s="220"/>
      <c r="O5" s="220"/>
      <c r="P5" s="220"/>
      <c r="Q5" s="220"/>
      <c r="R5" s="220"/>
      <c r="S5" s="220"/>
      <c r="T5" s="220"/>
      <c r="U5" s="220"/>
      <c r="V5" s="245"/>
      <c r="W5" s="245"/>
      <c r="X5" s="245"/>
      <c r="Y5" s="245"/>
      <c r="Z5" s="245"/>
      <c r="AA5" s="245"/>
      <c r="AB5" s="289"/>
      <c r="AK5" s="32"/>
      <c r="BI5" s="41"/>
      <c r="BJ5" s="41"/>
      <c r="BK5" s="41"/>
      <c r="BL5" s="41"/>
      <c r="BM5" s="41"/>
      <c r="BN5" s="41"/>
      <c r="BO5" s="41"/>
      <c r="BP5" s="41"/>
      <c r="BQ5" s="41"/>
      <c r="BR5" s="41"/>
      <c r="BS5" s="41"/>
      <c r="BT5" s="41"/>
      <c r="BU5" s="41"/>
      <c r="BV5" s="41"/>
      <c r="BW5" s="41"/>
    </row>
    <row r="6" spans="1:75" s="317" customFormat="1" hidden="1">
      <c r="A6" s="29" t="s">
        <v>30</v>
      </c>
      <c r="B6" s="30"/>
      <c r="C6" s="192"/>
      <c r="D6" s="321"/>
      <c r="E6" s="321"/>
      <c r="F6" s="321"/>
      <c r="G6" s="220"/>
      <c r="H6" s="220"/>
      <c r="I6" s="220"/>
      <c r="J6" s="220"/>
      <c r="K6" s="220"/>
      <c r="L6" s="220"/>
      <c r="M6" s="220"/>
      <c r="N6" s="220"/>
      <c r="O6" s="220"/>
      <c r="P6" s="220"/>
      <c r="Q6" s="220"/>
      <c r="R6" s="220"/>
      <c r="S6" s="220"/>
      <c r="T6" s="220"/>
      <c r="U6" s="220" t="s">
        <v>1</v>
      </c>
      <c r="V6" s="220" t="s">
        <v>332</v>
      </c>
      <c r="W6" s="220"/>
      <c r="X6" s="220"/>
      <c r="Y6" s="220" t="s">
        <v>332</v>
      </c>
      <c r="Z6" s="220"/>
      <c r="AA6" s="220"/>
      <c r="AB6" s="289"/>
      <c r="AK6" s="32"/>
      <c r="BI6" s="41"/>
      <c r="BJ6" s="41"/>
      <c r="BK6" s="41"/>
      <c r="BL6" s="41"/>
      <c r="BM6" s="41"/>
      <c r="BN6" s="41"/>
      <c r="BO6" s="41"/>
      <c r="BP6" s="41"/>
      <c r="BQ6" s="41"/>
      <c r="BR6" s="41"/>
      <c r="BS6" s="41"/>
      <c r="BT6" s="41"/>
      <c r="BU6" s="41"/>
      <c r="BV6" s="41"/>
      <c r="BW6" s="41"/>
    </row>
    <row r="7" spans="1:75" s="317" customFormat="1" ht="21" hidden="1">
      <c r="A7" s="29" t="s">
        <v>32</v>
      </c>
      <c r="B7" s="191" t="str">
        <f>IF(VAL_C1!$H$33&lt;&gt;"", YEAR(VAL_C1!$H$33),"")</f>
        <v/>
      </c>
      <c r="C7" s="192"/>
      <c r="D7" s="321"/>
      <c r="E7" s="321"/>
      <c r="F7" s="321"/>
      <c r="G7" s="241"/>
      <c r="H7" s="241"/>
      <c r="I7" s="241"/>
      <c r="J7" s="241"/>
      <c r="K7" s="241"/>
      <c r="L7" s="241"/>
      <c r="M7" s="241"/>
      <c r="N7" s="220"/>
      <c r="O7" s="220"/>
      <c r="P7" s="220"/>
      <c r="Q7" s="220"/>
      <c r="R7" s="220"/>
      <c r="S7" s="220"/>
      <c r="T7" s="220"/>
      <c r="U7" s="220" t="s">
        <v>54</v>
      </c>
      <c r="V7" s="220" t="s">
        <v>72</v>
      </c>
      <c r="W7" s="220"/>
      <c r="X7" s="220"/>
      <c r="Y7" s="220" t="s">
        <v>68</v>
      </c>
      <c r="Z7" s="220"/>
      <c r="AA7" s="220"/>
      <c r="AB7" s="289"/>
      <c r="AK7" s="32"/>
      <c r="BI7" s="41"/>
      <c r="BJ7" s="41"/>
      <c r="BK7" s="41"/>
      <c r="BL7" s="41"/>
      <c r="BM7" s="41"/>
      <c r="BN7" s="41"/>
      <c r="BO7" s="41"/>
      <c r="BP7" s="41"/>
      <c r="BQ7" s="41"/>
      <c r="BR7" s="41"/>
      <c r="BS7" s="41"/>
      <c r="BT7" s="41"/>
      <c r="BU7" s="41"/>
      <c r="BV7" s="41"/>
      <c r="BW7" s="41"/>
    </row>
    <row r="8" spans="1:75" s="317" customFormat="1" ht="21" hidden="1">
      <c r="A8" s="29" t="s">
        <v>34</v>
      </c>
      <c r="B8" s="191" t="str">
        <f>IF(VAL_C1!$H$34&lt;&gt;"", YEAR(VAL_C1!$H$34),"")</f>
        <v/>
      </c>
      <c r="C8" s="192"/>
      <c r="D8" s="321"/>
      <c r="E8" s="321"/>
      <c r="F8" s="321"/>
      <c r="G8" s="241"/>
      <c r="H8" s="241"/>
      <c r="I8" s="241"/>
      <c r="J8" s="241"/>
      <c r="K8" s="241"/>
      <c r="L8" s="241"/>
      <c r="M8" s="241"/>
      <c r="N8" s="47"/>
      <c r="O8" s="47"/>
      <c r="P8" s="47"/>
      <c r="Q8" s="47"/>
      <c r="R8" s="47"/>
      <c r="S8" s="47"/>
      <c r="T8" s="47"/>
      <c r="U8" s="47" t="s">
        <v>55</v>
      </c>
      <c r="V8" s="220" t="s">
        <v>0</v>
      </c>
      <c r="W8" s="220"/>
      <c r="X8" s="220"/>
      <c r="Y8" s="220" t="s">
        <v>0</v>
      </c>
      <c r="Z8" s="220"/>
      <c r="AA8" s="220"/>
      <c r="AB8" s="289"/>
      <c r="AK8" s="32"/>
      <c r="BI8" s="41"/>
      <c r="BJ8" s="41"/>
      <c r="BK8" s="41"/>
      <c r="BL8" s="41"/>
      <c r="BM8" s="41"/>
      <c r="BN8" s="41"/>
      <c r="BO8" s="41"/>
      <c r="BP8" s="41"/>
      <c r="BQ8" s="41"/>
      <c r="BR8" s="41"/>
      <c r="BS8" s="41"/>
      <c r="BT8" s="41"/>
      <c r="BU8" s="41"/>
      <c r="BV8" s="41"/>
      <c r="BW8" s="41"/>
    </row>
    <row r="9" spans="1:75" s="317" customFormat="1" ht="21" hidden="1">
      <c r="A9" s="29" t="s">
        <v>36</v>
      </c>
      <c r="B9" s="30" t="s">
        <v>378</v>
      </c>
      <c r="C9" s="192"/>
      <c r="D9" s="321"/>
      <c r="E9" s="321"/>
      <c r="F9" s="321"/>
      <c r="G9" s="241"/>
      <c r="H9" s="241"/>
      <c r="I9" s="241"/>
      <c r="J9" s="241"/>
      <c r="K9" s="241"/>
      <c r="L9" s="241"/>
      <c r="M9" s="241"/>
      <c r="N9" s="47"/>
      <c r="O9" s="47"/>
      <c r="P9" s="47"/>
      <c r="Q9" s="47"/>
      <c r="R9" s="47"/>
      <c r="S9" s="47"/>
      <c r="T9" s="47"/>
      <c r="U9" s="47" t="s">
        <v>56</v>
      </c>
      <c r="V9" s="220" t="s">
        <v>0</v>
      </c>
      <c r="W9" s="220"/>
      <c r="X9" s="220"/>
      <c r="Y9" s="220" t="s">
        <v>0</v>
      </c>
      <c r="Z9" s="220"/>
      <c r="AA9" s="220"/>
      <c r="AB9" s="289"/>
      <c r="AK9" s="32"/>
      <c r="BI9" s="41"/>
      <c r="BJ9" s="41"/>
      <c r="BK9" s="41"/>
      <c r="BL9" s="41"/>
      <c r="BM9" s="41"/>
      <c r="BN9" s="41"/>
      <c r="BO9" s="41"/>
      <c r="BP9" s="41"/>
      <c r="BQ9" s="41"/>
      <c r="BR9" s="41"/>
      <c r="BS9" s="41"/>
      <c r="BT9" s="41"/>
      <c r="BU9" s="41"/>
      <c r="BV9" s="41"/>
      <c r="BW9" s="41"/>
    </row>
    <row r="10" spans="1:75" s="317" customFormat="1" ht="21" hidden="1">
      <c r="A10" s="29" t="s">
        <v>38</v>
      </c>
      <c r="B10" s="30">
        <v>0</v>
      </c>
      <c r="C10" s="192"/>
      <c r="D10" s="321"/>
      <c r="E10" s="321"/>
      <c r="F10" s="321"/>
      <c r="G10" s="241"/>
      <c r="H10" s="241"/>
      <c r="I10" s="241"/>
      <c r="J10" s="241"/>
      <c r="K10" s="241"/>
      <c r="L10" s="241"/>
      <c r="M10" s="241"/>
      <c r="N10" s="47"/>
      <c r="O10" s="47"/>
      <c r="P10" s="47"/>
      <c r="Q10" s="47"/>
      <c r="R10" s="47"/>
      <c r="S10" s="47"/>
      <c r="T10" s="47"/>
      <c r="U10" s="47" t="s">
        <v>2</v>
      </c>
      <c r="V10" s="220" t="s">
        <v>0</v>
      </c>
      <c r="W10" s="220"/>
      <c r="X10" s="220"/>
      <c r="Y10" s="220" t="s">
        <v>0</v>
      </c>
      <c r="Z10" s="220"/>
      <c r="AA10" s="220"/>
      <c r="AB10" s="289"/>
      <c r="AK10" s="32"/>
      <c r="BI10" s="41"/>
      <c r="BJ10" s="41"/>
      <c r="BK10" s="41"/>
      <c r="BL10" s="41"/>
      <c r="BM10" s="41"/>
      <c r="BN10" s="41"/>
      <c r="BO10" s="41"/>
      <c r="BP10" s="41"/>
      <c r="BQ10" s="41"/>
      <c r="BR10" s="41"/>
      <c r="BS10" s="41"/>
      <c r="BT10" s="41"/>
      <c r="BU10" s="41"/>
      <c r="BV10" s="41"/>
      <c r="BW10" s="41"/>
    </row>
    <row r="11" spans="1:75" s="317" customFormat="1" ht="21" hidden="1">
      <c r="A11" s="29" t="s">
        <v>40</v>
      </c>
      <c r="B11" s="30">
        <v>0</v>
      </c>
      <c r="C11" s="192"/>
      <c r="D11" s="321"/>
      <c r="E11" s="321"/>
      <c r="F11" s="321"/>
      <c r="G11" s="241"/>
      <c r="H11" s="241"/>
      <c r="I11" s="241"/>
      <c r="J11" s="241"/>
      <c r="K11" s="241"/>
      <c r="L11" s="241"/>
      <c r="M11" s="241"/>
      <c r="N11" s="47"/>
      <c r="O11" s="47"/>
      <c r="P11" s="47"/>
      <c r="Q11" s="47"/>
      <c r="R11" s="47"/>
      <c r="S11" s="47"/>
      <c r="T11" s="47"/>
      <c r="U11" s="47"/>
      <c r="V11" s="220"/>
      <c r="W11" s="220"/>
      <c r="X11" s="220"/>
      <c r="Y11" s="220"/>
      <c r="Z11" s="220"/>
      <c r="AA11" s="220"/>
      <c r="AB11" s="289"/>
      <c r="AK11" s="32"/>
      <c r="BI11" s="41"/>
      <c r="BJ11" s="41"/>
      <c r="BK11" s="41"/>
      <c r="BL11" s="41"/>
      <c r="BM11" s="41"/>
      <c r="BN11" s="41"/>
      <c r="BO11" s="41"/>
      <c r="BP11" s="41"/>
      <c r="BQ11" s="41"/>
      <c r="BR11" s="41"/>
      <c r="BS11" s="41"/>
      <c r="BT11" s="41"/>
      <c r="BU11" s="41"/>
      <c r="BV11" s="41"/>
      <c r="BW11" s="41"/>
    </row>
    <row r="12" spans="1:75" s="317" customFormat="1" ht="21" hidden="1">
      <c r="A12" s="285"/>
      <c r="B12" s="285"/>
      <c r="C12" s="192"/>
      <c r="D12" s="321"/>
      <c r="E12" s="321"/>
      <c r="F12" s="321"/>
      <c r="G12" s="241"/>
      <c r="H12" s="241"/>
      <c r="I12" s="241"/>
      <c r="J12" s="241"/>
      <c r="K12" s="241"/>
      <c r="L12" s="241"/>
      <c r="M12" s="241"/>
      <c r="N12" s="47"/>
      <c r="O12" s="47"/>
      <c r="P12" s="47"/>
      <c r="Q12" s="47"/>
      <c r="R12" s="47"/>
      <c r="S12" s="47"/>
      <c r="T12" s="47"/>
      <c r="U12" s="47"/>
      <c r="V12" s="220"/>
      <c r="W12" s="220"/>
      <c r="X12" s="220"/>
      <c r="Y12" s="220"/>
      <c r="Z12" s="220"/>
      <c r="AA12" s="220"/>
      <c r="AB12" s="289"/>
      <c r="AK12" s="32"/>
      <c r="BI12" s="41"/>
      <c r="BJ12" s="41"/>
      <c r="BK12" s="41"/>
      <c r="BL12" s="41"/>
      <c r="BM12" s="41"/>
      <c r="BN12" s="41"/>
      <c r="BO12" s="41"/>
      <c r="BP12" s="41"/>
      <c r="BQ12" s="41"/>
      <c r="BR12" s="41"/>
      <c r="BS12" s="41"/>
      <c r="BT12" s="41"/>
      <c r="BU12" s="41"/>
      <c r="BV12" s="41"/>
      <c r="BW12" s="41"/>
    </row>
    <row r="13" spans="1:75" s="317" customFormat="1" ht="3.75" customHeight="1">
      <c r="A13" s="285"/>
      <c r="B13" s="285"/>
      <c r="C13" s="234"/>
      <c r="D13" s="234"/>
      <c r="E13" s="234"/>
      <c r="F13" s="321"/>
      <c r="G13" s="246"/>
      <c r="H13" s="246" t="s">
        <v>41</v>
      </c>
      <c r="I13" s="246" t="s">
        <v>44</v>
      </c>
      <c r="J13" s="246" t="s">
        <v>46</v>
      </c>
      <c r="K13" s="246" t="s">
        <v>48</v>
      </c>
      <c r="L13" s="246" t="s">
        <v>49</v>
      </c>
      <c r="M13" s="246" t="s">
        <v>50</v>
      </c>
      <c r="N13" s="94" t="s">
        <v>51</v>
      </c>
      <c r="O13" s="101" t="s">
        <v>386</v>
      </c>
      <c r="P13" s="101" t="s">
        <v>388</v>
      </c>
      <c r="Q13" s="94"/>
      <c r="R13" s="94"/>
      <c r="S13" s="94"/>
      <c r="T13" s="94"/>
      <c r="U13" s="47"/>
      <c r="V13" s="234"/>
      <c r="W13" s="234"/>
      <c r="X13" s="234"/>
      <c r="Y13" s="234"/>
      <c r="Z13" s="234"/>
      <c r="AA13" s="234"/>
      <c r="AB13" s="234"/>
      <c r="AK13" s="32"/>
      <c r="BI13" s="41"/>
      <c r="BJ13" s="41"/>
      <c r="BK13" s="41"/>
      <c r="BL13" s="41"/>
      <c r="BM13" s="41"/>
      <c r="BN13" s="41"/>
      <c r="BO13" s="41"/>
      <c r="BP13" s="41"/>
      <c r="BQ13" s="41"/>
      <c r="BR13" s="41"/>
      <c r="BS13" s="41"/>
      <c r="BT13" s="41"/>
      <c r="BU13" s="41"/>
      <c r="BV13" s="41"/>
      <c r="BW13" s="41"/>
    </row>
    <row r="14" spans="1:75" s="317" customFormat="1" ht="21" customHeight="1">
      <c r="A14" s="323"/>
      <c r="B14" s="323"/>
      <c r="C14" s="192"/>
      <c r="D14" s="387" t="s">
        <v>2284</v>
      </c>
      <c r="E14" s="207" t="s">
        <v>2285</v>
      </c>
      <c r="F14" s="320"/>
      <c r="G14" s="220"/>
      <c r="H14" s="220" t="s">
        <v>60</v>
      </c>
      <c r="I14" s="220" t="s">
        <v>62</v>
      </c>
      <c r="J14" s="220" t="s">
        <v>0</v>
      </c>
      <c r="K14" s="220" t="s">
        <v>65</v>
      </c>
      <c r="L14" s="220" t="s">
        <v>0</v>
      </c>
      <c r="M14" s="220" t="s">
        <v>333</v>
      </c>
      <c r="N14" s="47" t="s">
        <v>333</v>
      </c>
      <c r="O14" s="47" t="s">
        <v>0</v>
      </c>
      <c r="P14" s="47" t="s">
        <v>378</v>
      </c>
      <c r="Q14" s="47"/>
      <c r="R14" s="47"/>
      <c r="S14" s="47"/>
      <c r="T14" s="47"/>
      <c r="U14" s="103"/>
      <c r="V14" s="72"/>
      <c r="W14" s="75"/>
      <c r="X14" s="76"/>
      <c r="Y14" s="72"/>
      <c r="Z14" s="75"/>
      <c r="AA14" s="76"/>
      <c r="AB14" s="234"/>
      <c r="AK14" s="32"/>
      <c r="BI14" s="41"/>
      <c r="BJ14" s="41"/>
      <c r="BK14" s="41"/>
      <c r="BL14" s="41"/>
      <c r="BM14" s="41"/>
      <c r="BN14" s="41"/>
      <c r="BO14" s="41"/>
      <c r="BP14" s="41"/>
      <c r="BQ14" s="41"/>
      <c r="BR14" s="41"/>
      <c r="BS14" s="41"/>
      <c r="BT14" s="41"/>
      <c r="BU14" s="41"/>
      <c r="BV14" s="41"/>
      <c r="BW14" s="41"/>
    </row>
    <row r="15" spans="1:75" s="317" customFormat="1" ht="21" customHeight="1">
      <c r="A15" s="323"/>
      <c r="B15" s="323"/>
      <c r="C15" s="192"/>
      <c r="D15" s="388"/>
      <c r="E15" s="207" t="s">
        <v>2286</v>
      </c>
      <c r="F15" s="320"/>
      <c r="G15" s="220"/>
      <c r="H15" s="220" t="s">
        <v>61</v>
      </c>
      <c r="I15" s="220" t="s">
        <v>62</v>
      </c>
      <c r="J15" s="220" t="s">
        <v>0</v>
      </c>
      <c r="K15" s="220" t="s">
        <v>65</v>
      </c>
      <c r="L15" s="220" t="s">
        <v>0</v>
      </c>
      <c r="M15" s="220" t="s">
        <v>333</v>
      </c>
      <c r="N15" s="47" t="s">
        <v>333</v>
      </c>
      <c r="O15" s="47" t="s">
        <v>0</v>
      </c>
      <c r="P15" s="47" t="s">
        <v>378</v>
      </c>
      <c r="Q15" s="47"/>
      <c r="R15" s="47"/>
      <c r="S15" s="47"/>
      <c r="T15" s="47"/>
      <c r="U15" s="103"/>
      <c r="V15" s="72"/>
      <c r="W15" s="75"/>
      <c r="X15" s="76"/>
      <c r="Y15" s="72"/>
      <c r="Z15" s="75"/>
      <c r="AA15" s="76"/>
      <c r="AB15" s="234"/>
      <c r="AK15" s="32"/>
      <c r="BI15" s="41"/>
      <c r="BJ15" s="41"/>
      <c r="BK15" s="41"/>
      <c r="BL15" s="41"/>
      <c r="BM15" s="41"/>
      <c r="BN15" s="41"/>
      <c r="BO15" s="41"/>
      <c r="BP15" s="41"/>
      <c r="BQ15" s="41"/>
      <c r="BR15" s="41"/>
      <c r="BS15" s="41"/>
      <c r="BT15" s="41"/>
      <c r="BU15" s="41"/>
      <c r="BV15" s="41"/>
      <c r="BW15" s="41"/>
    </row>
    <row r="16" spans="1:75" s="317" customFormat="1" ht="21" customHeight="1">
      <c r="A16" s="323"/>
      <c r="B16" s="323"/>
      <c r="C16" s="192"/>
      <c r="D16" s="389"/>
      <c r="E16" s="211" t="s">
        <v>2287</v>
      </c>
      <c r="F16" s="320"/>
      <c r="G16" s="220"/>
      <c r="H16" s="220" t="s">
        <v>0</v>
      </c>
      <c r="I16" s="220" t="s">
        <v>62</v>
      </c>
      <c r="J16" s="220" t="s">
        <v>0</v>
      </c>
      <c r="K16" s="220" t="s">
        <v>65</v>
      </c>
      <c r="L16" s="220" t="s">
        <v>0</v>
      </c>
      <c r="M16" s="220" t="s">
        <v>333</v>
      </c>
      <c r="N16" s="47" t="s">
        <v>333</v>
      </c>
      <c r="O16" s="47" t="s">
        <v>0</v>
      </c>
      <c r="P16" s="47" t="s">
        <v>378</v>
      </c>
      <c r="Q16" s="47"/>
      <c r="R16" s="47"/>
      <c r="S16" s="47"/>
      <c r="T16" s="47"/>
      <c r="U16" s="103"/>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34"/>
      <c r="AK16" s="32"/>
      <c r="BI16" s="41"/>
      <c r="BJ16" s="41"/>
      <c r="BK16" s="41"/>
      <c r="BL16" s="41"/>
      <c r="BM16" s="41"/>
      <c r="BN16" s="41"/>
      <c r="BO16" s="41"/>
      <c r="BP16" s="41"/>
      <c r="BQ16" s="41"/>
      <c r="BR16" s="41"/>
      <c r="BS16" s="41"/>
      <c r="BT16" s="41"/>
      <c r="BU16" s="41"/>
      <c r="BV16" s="41"/>
      <c r="BW16" s="41"/>
    </row>
    <row r="17" spans="1:75" s="317" customFormat="1" ht="21" customHeight="1">
      <c r="A17" s="323"/>
      <c r="B17" s="323"/>
      <c r="C17" s="192"/>
      <c r="D17" s="387" t="s">
        <v>2288</v>
      </c>
      <c r="E17" s="207" t="s">
        <v>2285</v>
      </c>
      <c r="F17" s="320"/>
      <c r="G17" s="220"/>
      <c r="H17" s="220" t="s">
        <v>60</v>
      </c>
      <c r="I17" s="220" t="s">
        <v>63</v>
      </c>
      <c r="J17" s="220" t="s">
        <v>0</v>
      </c>
      <c r="K17" s="220" t="s">
        <v>65</v>
      </c>
      <c r="L17" s="220" t="s">
        <v>0</v>
      </c>
      <c r="M17" s="220" t="s">
        <v>333</v>
      </c>
      <c r="N17" s="47" t="s">
        <v>333</v>
      </c>
      <c r="O17" s="47" t="s">
        <v>0</v>
      </c>
      <c r="P17" s="47" t="s">
        <v>378</v>
      </c>
      <c r="Q17" s="47"/>
      <c r="R17" s="47"/>
      <c r="S17" s="47"/>
      <c r="T17" s="47"/>
      <c r="U17" s="103"/>
      <c r="V17" s="72"/>
      <c r="W17" s="75"/>
      <c r="X17" s="76"/>
      <c r="Y17" s="72"/>
      <c r="Z17" s="75"/>
      <c r="AA17" s="76"/>
      <c r="AB17" s="234"/>
      <c r="AK17" s="32"/>
      <c r="BI17" s="41"/>
      <c r="BJ17" s="41"/>
      <c r="BK17" s="41"/>
      <c r="BL17" s="41"/>
      <c r="BM17" s="41"/>
      <c r="BN17" s="41"/>
      <c r="BO17" s="41"/>
      <c r="BP17" s="41"/>
      <c r="BQ17" s="41"/>
      <c r="BR17" s="41"/>
      <c r="BS17" s="41"/>
      <c r="BT17" s="41"/>
      <c r="BU17" s="41"/>
      <c r="BV17" s="41"/>
      <c r="BW17" s="41"/>
    </row>
    <row r="18" spans="1:75" s="317" customFormat="1" ht="21" customHeight="1">
      <c r="A18" s="323"/>
      <c r="B18" s="323"/>
      <c r="C18" s="192"/>
      <c r="D18" s="388"/>
      <c r="E18" s="207" t="s">
        <v>2286</v>
      </c>
      <c r="F18" s="320"/>
      <c r="G18" s="220"/>
      <c r="H18" s="220" t="s">
        <v>61</v>
      </c>
      <c r="I18" s="220" t="s">
        <v>63</v>
      </c>
      <c r="J18" s="220" t="s">
        <v>0</v>
      </c>
      <c r="K18" s="220" t="s">
        <v>65</v>
      </c>
      <c r="L18" s="220" t="s">
        <v>0</v>
      </c>
      <c r="M18" s="220" t="s">
        <v>333</v>
      </c>
      <c r="N18" s="47" t="s">
        <v>333</v>
      </c>
      <c r="O18" s="47" t="s">
        <v>0</v>
      </c>
      <c r="P18" s="47" t="s">
        <v>378</v>
      </c>
      <c r="Q18" s="47"/>
      <c r="R18" s="47"/>
      <c r="S18" s="47"/>
      <c r="T18" s="47"/>
      <c r="U18" s="103"/>
      <c r="V18" s="72"/>
      <c r="W18" s="75"/>
      <c r="X18" s="76"/>
      <c r="Y18" s="72"/>
      <c r="Z18" s="75"/>
      <c r="AA18" s="76"/>
      <c r="AB18" s="234"/>
      <c r="AK18" s="32"/>
      <c r="BI18" s="41"/>
      <c r="BJ18" s="41"/>
      <c r="BK18" s="41"/>
      <c r="BL18" s="41"/>
      <c r="BM18" s="41"/>
      <c r="BN18" s="41"/>
      <c r="BO18" s="41"/>
      <c r="BP18" s="41"/>
      <c r="BQ18" s="41"/>
      <c r="BR18" s="41"/>
      <c r="BS18" s="41"/>
      <c r="BT18" s="41"/>
      <c r="BU18" s="41"/>
      <c r="BV18" s="41"/>
      <c r="BW18" s="41"/>
    </row>
    <row r="19" spans="1:75" s="317" customFormat="1" ht="21" customHeight="1">
      <c r="A19" s="323"/>
      <c r="B19" s="323"/>
      <c r="C19" s="192"/>
      <c r="D19" s="389"/>
      <c r="E19" s="211" t="s">
        <v>2287</v>
      </c>
      <c r="F19" s="320"/>
      <c r="G19" s="220"/>
      <c r="H19" s="220" t="s">
        <v>0</v>
      </c>
      <c r="I19" s="220" t="s">
        <v>63</v>
      </c>
      <c r="J19" s="220" t="s">
        <v>0</v>
      </c>
      <c r="K19" s="220" t="s">
        <v>65</v>
      </c>
      <c r="L19" s="220" t="s">
        <v>0</v>
      </c>
      <c r="M19" s="220" t="s">
        <v>333</v>
      </c>
      <c r="N19" s="47" t="s">
        <v>333</v>
      </c>
      <c r="O19" s="47" t="s">
        <v>0</v>
      </c>
      <c r="P19" s="47" t="s">
        <v>378</v>
      </c>
      <c r="Q19" s="47"/>
      <c r="R19" s="47"/>
      <c r="S19" s="47"/>
      <c r="T19" s="47"/>
      <c r="U19" s="103"/>
      <c r="V19" s="21" t="str">
        <f>IF(OR(AND(V17="",W17=""),AND(V18="",W18=""),AND(W17="X",W18="X"),OR(W17="M",W18="M")),"",SUM(V17,V18))</f>
        <v/>
      </c>
      <c r="W19" s="22" t="str">
        <f>IF(AND(AND(W17="X",W18="X"),SUM(V17,V18)=0,ISNUMBER(V19)),"",IF(OR(W17="M",W18="M"),"M",IF(AND(W17=W18,OR(W17="X",W17="W",W17="Z")),UPPER(W17),"")))</f>
        <v/>
      </c>
      <c r="X19" s="23"/>
      <c r="Y19" s="21" t="str">
        <f>IF(OR(AND(Y17="",Z17=""),AND(Y18="",Z18=""),AND(Z17="X",Z18="X"),OR(Z17="M",Z18="M")),"",SUM(Y17,Y18))</f>
        <v/>
      </c>
      <c r="Z19" s="22" t="str">
        <f>IF(AND(AND(Z17="X",Z18="X"),SUM(Y17,Y18)=0,ISNUMBER(Y19)),"",IF(OR(Z17="M",Z18="M"),"M",IF(AND(Z17=Z18,OR(Z17="X",Z17="W",Z17="Z")),UPPER(Z17),"")))</f>
        <v/>
      </c>
      <c r="AA19" s="23"/>
      <c r="AB19" s="234"/>
      <c r="AK19" s="32"/>
      <c r="BI19" s="41"/>
      <c r="BJ19" s="41"/>
      <c r="BK19" s="41"/>
      <c r="BL19" s="41"/>
      <c r="BM19" s="41"/>
      <c r="BN19" s="41"/>
      <c r="BO19" s="41"/>
      <c r="BP19" s="41"/>
      <c r="BQ19" s="41"/>
      <c r="BR19" s="41"/>
      <c r="BS19" s="41"/>
      <c r="BT19" s="41"/>
      <c r="BU19" s="41"/>
      <c r="BV19" s="41"/>
      <c r="BW19" s="41"/>
    </row>
    <row r="20" spans="1:75" s="317" customFormat="1" ht="21" customHeight="1">
      <c r="A20" s="323"/>
      <c r="B20" s="323"/>
      <c r="C20" s="192"/>
      <c r="D20" s="407" t="s">
        <v>2289</v>
      </c>
      <c r="E20" s="211" t="s">
        <v>2285</v>
      </c>
      <c r="F20" s="320"/>
      <c r="G20" s="220"/>
      <c r="H20" s="220" t="s">
        <v>60</v>
      </c>
      <c r="I20" s="223" t="s">
        <v>64</v>
      </c>
      <c r="J20" s="220" t="s">
        <v>0</v>
      </c>
      <c r="K20" s="220" t="s">
        <v>65</v>
      </c>
      <c r="L20" s="220" t="s">
        <v>0</v>
      </c>
      <c r="M20" s="220" t="s">
        <v>333</v>
      </c>
      <c r="N20" s="47" t="s">
        <v>333</v>
      </c>
      <c r="O20" s="47" t="s">
        <v>0</v>
      </c>
      <c r="P20" s="47" t="s">
        <v>378</v>
      </c>
      <c r="Q20" s="47"/>
      <c r="R20" s="47"/>
      <c r="S20" s="47"/>
      <c r="T20" s="47"/>
      <c r="U20" s="103"/>
      <c r="V20" s="21" t="str">
        <f>IF(OR(AND(V14="",W14=""),AND(V17="",W17=""),AND(W14="X",W17="X"),OR(W14="M",W17="M")),"",SUM(V14,V17))</f>
        <v/>
      </c>
      <c r="W20" s="22" t="str">
        <f>IF(AND(AND(W14="X",W17="X"),SUM(V14,V17)=0,ISNUMBER(V20)),"",IF(OR(W14="M",W17="M"),"M",IF(AND(W14=W17,OR(W14="X",W14="W",W14="Z")),UPPER(W14),"")))</f>
        <v/>
      </c>
      <c r="X20" s="23"/>
      <c r="Y20" s="21" t="str">
        <f>IF(OR(AND(Y14="",Z14=""),AND(Y17="",Z17=""),AND(Z14="X",Z17="X"),OR(Z14="M",Z17="M")),"",SUM(Y14,Y17))</f>
        <v/>
      </c>
      <c r="Z20" s="22" t="str">
        <f>IF(AND(AND(Z14="X",Z17="X"),SUM(Y14,Y17)=0,ISNUMBER(Y20)),"",IF(OR(Z14="M",Z17="M"),"M",IF(AND(Z14=Z17,OR(Z14="X",Z14="W",Z14="Z")),UPPER(Z14),"")))</f>
        <v/>
      </c>
      <c r="AA20" s="23"/>
      <c r="AB20" s="234"/>
      <c r="AK20" s="32"/>
      <c r="BI20" s="41"/>
      <c r="BJ20" s="41"/>
      <c r="BK20" s="41"/>
      <c r="BL20" s="41"/>
      <c r="BM20" s="41"/>
      <c r="BN20" s="41"/>
      <c r="BO20" s="41"/>
      <c r="BP20" s="41"/>
      <c r="BQ20" s="41"/>
      <c r="BR20" s="41"/>
      <c r="BS20" s="41"/>
      <c r="BT20" s="41"/>
      <c r="BU20" s="41"/>
      <c r="BV20" s="41"/>
      <c r="BW20" s="41"/>
    </row>
    <row r="21" spans="1:75" s="317" customFormat="1" ht="21" customHeight="1">
      <c r="A21" s="323"/>
      <c r="B21" s="323"/>
      <c r="C21" s="192"/>
      <c r="D21" s="408"/>
      <c r="E21" s="211" t="s">
        <v>2286</v>
      </c>
      <c r="F21" s="320"/>
      <c r="G21" s="220"/>
      <c r="H21" s="220" t="s">
        <v>61</v>
      </c>
      <c r="I21" s="223" t="s">
        <v>64</v>
      </c>
      <c r="J21" s="220" t="s">
        <v>0</v>
      </c>
      <c r="K21" s="220" t="s">
        <v>65</v>
      </c>
      <c r="L21" s="220" t="s">
        <v>0</v>
      </c>
      <c r="M21" s="220" t="s">
        <v>333</v>
      </c>
      <c r="N21" s="47" t="s">
        <v>333</v>
      </c>
      <c r="O21" s="47" t="s">
        <v>0</v>
      </c>
      <c r="P21" s="47" t="s">
        <v>378</v>
      </c>
      <c r="Q21" s="47"/>
      <c r="R21" s="47"/>
      <c r="S21" s="47"/>
      <c r="T21" s="47"/>
      <c r="U21" s="103"/>
      <c r="V21" s="21" t="str">
        <f>IF(OR(AND(V15="",W15=""),AND(V18="",W18=""),AND(W15="X",W18="X"),OR(W15="M",W18="M")),"",SUM(V15,V18))</f>
        <v/>
      </c>
      <c r="W21" s="22" t="str">
        <f>IF(AND(AND(W15="X",W18="X"),SUM(V15,V18)=0,ISNUMBER(V21)),"",IF(OR(W15="M",W18="M"),"M",IF(AND(W15=W18,OR(W15="X",W15="W",W15="Z")),UPPER(W15),"")))</f>
        <v/>
      </c>
      <c r="X21" s="23"/>
      <c r="Y21" s="21" t="str">
        <f>IF(OR(AND(Y15="",Z15=""),AND(Y18="",Z18=""),AND(Z15="X",Z18="X"),OR(Z15="M",Z18="M")),"",SUM(Y15,Y18))</f>
        <v/>
      </c>
      <c r="Z21" s="22" t="str">
        <f>IF(AND(AND(Z15="X",Z18="X"),SUM(Y15,Y18)=0,ISNUMBER(Y21)),"",IF(OR(Z15="M",Z18="M"),"M",IF(AND(Z15=Z18,OR(Z15="X",Z15="W",Z15="Z")),UPPER(Z15),"")))</f>
        <v/>
      </c>
      <c r="AA21" s="23"/>
      <c r="AB21" s="34"/>
      <c r="AK21" s="32"/>
      <c r="BI21" s="41"/>
      <c r="BJ21" s="41"/>
      <c r="BK21" s="41"/>
      <c r="BL21" s="41"/>
      <c r="BM21" s="41"/>
      <c r="BN21" s="41"/>
      <c r="BO21" s="41"/>
      <c r="BP21" s="41"/>
      <c r="BQ21" s="41"/>
      <c r="BR21" s="41"/>
      <c r="BS21" s="41"/>
      <c r="BT21" s="41"/>
      <c r="BU21" s="41"/>
      <c r="BV21" s="41"/>
      <c r="BW21" s="41"/>
    </row>
    <row r="22" spans="1:75" s="317" customFormat="1" ht="21" customHeight="1">
      <c r="A22" s="323"/>
      <c r="B22" s="323"/>
      <c r="C22" s="192"/>
      <c r="D22" s="409"/>
      <c r="E22" s="211" t="s">
        <v>2287</v>
      </c>
      <c r="F22" s="320"/>
      <c r="G22" s="220"/>
      <c r="H22" s="220" t="s">
        <v>0</v>
      </c>
      <c r="I22" s="223" t="s">
        <v>64</v>
      </c>
      <c r="J22" s="220" t="s">
        <v>0</v>
      </c>
      <c r="K22" s="220" t="s">
        <v>65</v>
      </c>
      <c r="L22" s="220" t="s">
        <v>0</v>
      </c>
      <c r="M22" s="220" t="s">
        <v>333</v>
      </c>
      <c r="N22" s="47" t="s">
        <v>333</v>
      </c>
      <c r="O22" s="47" t="s">
        <v>0</v>
      </c>
      <c r="P22" s="47" t="s">
        <v>378</v>
      </c>
      <c r="Q22" s="47"/>
      <c r="R22" s="47"/>
      <c r="S22" s="47"/>
      <c r="T22" s="47"/>
      <c r="U22" s="103"/>
      <c r="V22" s="21" t="str">
        <f>IF(OR(AND(V16="",W16=""),AND(V19="",W19=""),AND(W16="X",W19="X"),OR(W16="M",W19="M")),"",SUM(V16,V19))</f>
        <v/>
      </c>
      <c r="W22" s="22" t="str">
        <f>IF(AND(AND(W16="X",W19="X"),SUM(V16,V19)=0,ISNUMBER(V22)),"",IF(OR(W16="M",W19="M"),"M",IF(AND(W16=W19,OR(W16="X",W16="W",W16="Z")),UPPER(W16),"")))</f>
        <v/>
      </c>
      <c r="X22" s="23"/>
      <c r="Y22" s="21" t="str">
        <f>IF(OR(AND(Y16="",Z16=""),AND(Y19="",Z19=""),AND(Z16="X",Z19="X"),OR(Z16="M",Z19="M")),"",SUM(Y16,Y19))</f>
        <v/>
      </c>
      <c r="Z22" s="22" t="str">
        <f>IF(AND(AND(Z16="X",Z19="X"),SUM(Y16,Y19)=0,ISNUMBER(Y22)),"",IF(OR(Z16="M",Z19="M"),"M",IF(AND(Z16=Z19,OR(Z16="X",Z16="W",Z16="Z")),UPPER(Z16),"")))</f>
        <v/>
      </c>
      <c r="AA22" s="23"/>
      <c r="AB22" s="34"/>
      <c r="AK22" s="32"/>
      <c r="BI22" s="41"/>
      <c r="BJ22" s="41"/>
      <c r="BK22" s="41"/>
      <c r="BL22" s="41"/>
      <c r="BM22" s="41"/>
      <c r="BN22" s="41"/>
      <c r="BO22" s="41"/>
      <c r="BP22" s="41"/>
      <c r="BQ22" s="41"/>
      <c r="BR22" s="41"/>
      <c r="BS22" s="41"/>
      <c r="BT22" s="41"/>
      <c r="BU22" s="41"/>
      <c r="BV22" s="41"/>
      <c r="BW22" s="41"/>
    </row>
    <row r="23" spans="1:75" s="317" customFormat="1" ht="21" customHeight="1">
      <c r="A23" s="323"/>
      <c r="B23" s="323"/>
      <c r="C23" s="192"/>
      <c r="D23" s="448" t="s">
        <v>2290</v>
      </c>
      <c r="E23" s="449"/>
      <c r="F23" s="320"/>
      <c r="G23" s="220"/>
      <c r="H23" s="220" t="s">
        <v>0</v>
      </c>
      <c r="I23" s="223" t="s">
        <v>64</v>
      </c>
      <c r="J23" s="220" t="s">
        <v>0</v>
      </c>
      <c r="K23" s="324" t="s">
        <v>66</v>
      </c>
      <c r="L23" s="220" t="s">
        <v>0</v>
      </c>
      <c r="M23" s="220" t="s">
        <v>333</v>
      </c>
      <c r="N23" s="47" t="s">
        <v>333</v>
      </c>
      <c r="O23" s="47" t="s">
        <v>0</v>
      </c>
      <c r="P23" s="47" t="s">
        <v>378</v>
      </c>
      <c r="Q23" s="47"/>
      <c r="R23" s="47"/>
      <c r="S23" s="47"/>
      <c r="T23" s="47"/>
      <c r="U23" s="103"/>
      <c r="V23" s="72"/>
      <c r="W23" s="75"/>
      <c r="X23" s="76"/>
      <c r="Y23" s="72"/>
      <c r="Z23" s="75"/>
      <c r="AA23" s="76"/>
      <c r="AB23" s="34"/>
      <c r="AK23" s="32"/>
      <c r="BI23" s="41"/>
      <c r="BJ23" s="41"/>
      <c r="BK23" s="41"/>
      <c r="BL23" s="41"/>
      <c r="BM23" s="41"/>
      <c r="BN23" s="41"/>
      <c r="BO23" s="41"/>
      <c r="BP23" s="41"/>
      <c r="BQ23" s="41"/>
      <c r="BR23" s="41"/>
      <c r="BS23" s="41"/>
      <c r="BT23" s="41"/>
      <c r="BU23" s="41"/>
      <c r="BV23" s="41"/>
      <c r="BW23" s="41"/>
    </row>
    <row r="24" spans="1:75" s="317" customFormat="1">
      <c r="A24" s="311"/>
      <c r="B24" s="311"/>
      <c r="C24" s="192"/>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K24" s="32"/>
    </row>
    <row r="25" spans="1:75" s="317" customFormat="1">
      <c r="A25" s="311"/>
      <c r="B25" s="311"/>
      <c r="C25" s="192"/>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K25" s="32"/>
    </row>
    <row r="26" spans="1:75" s="317" customFormat="1" hidden="1"/>
    <row r="27" spans="1:75" s="317" customFormat="1" hidden="1">
      <c r="V27" s="213">
        <f>SUMPRODUCT(--(V14:V23=0),--(V14:V23&lt;&gt;""),--(W14:W23="Z"))+SUMPRODUCT(--(V14:V23=0),--(V14:V23&lt;&gt;""),--(W14:W23=""))+SUMPRODUCT(--(V14:V23&gt;0),--(W14:W23="W"))+SUMPRODUCT(--(V14:V23&gt;0), --(V14:V23&lt;&gt;""),--(W14:W23=""))+SUMPRODUCT(--(V14:V23=""),--(W14:W23="Z"))</f>
        <v>0</v>
      </c>
      <c r="W27" s="214"/>
      <c r="X27" s="214"/>
      <c r="Y27" s="213">
        <f>SUMPRODUCT(--(Y14:Y23=0),--(Y14:Y23&lt;&gt;""),--(Z14:Z23="Z"))+SUMPRODUCT(--(Y14:Y23=0),--(Y14:Y23&lt;&gt;""),--(Z14:Z23=""))+SUMPRODUCT(--(Y14:Y23&gt;0),--(Z14:Z23="W"))+SUMPRODUCT(--(Y14:Y23&gt;0), --(Y14:Y23&lt;&gt;""),--(Z14:Z23=""))+SUMPRODUCT(--(Y14:Y23=""),--(Z14:Z23="Z"))</f>
        <v>0</v>
      </c>
      <c r="Z27" s="214"/>
      <c r="AA27" s="214"/>
    </row>
    <row r="28" spans="1:75" s="317" customFormat="1" hidden="1"/>
    <row r="29" spans="1:75" s="317" customFormat="1" hidden="1"/>
    <row r="30" spans="1:75" s="317" customFormat="1" hidden="1"/>
    <row r="31" spans="1:75" s="317" customFormat="1" hidden="1"/>
    <row r="32" spans="1:75" s="317" customFormat="1" hidden="1"/>
    <row r="33" s="317" customFormat="1"/>
    <row r="34" s="317" customFormat="1"/>
    <row r="35" s="317" customFormat="1"/>
    <row r="36" s="317" customFormat="1"/>
    <row r="37" s="317" customFormat="1"/>
    <row r="38" s="317" customFormat="1"/>
    <row r="39" s="317" customFormat="1"/>
  </sheetData>
  <sheetProtection algorithmName="SHA-512" hashValue="q4pJe2jegFCnu8BZjdVZAPbH+kgTblBpEIFLl94HaW8Mrfq01OAcH/8rNzpT3c+7Fjs2jxOONesNUuu1d9vIvQ==" saltValue="G2GkpgdohuTOAsDwQuzEWg==" spinCount="100000" sheet="1" objects="1" scenarios="1" formatCells="0" formatColumns="0" formatRows="0" sort="0" autoFilter="0"/>
  <mergeCells count="10">
    <mergeCell ref="D20:D22"/>
    <mergeCell ref="D23:E23"/>
    <mergeCell ref="D14:D16"/>
    <mergeCell ref="D17:D19"/>
    <mergeCell ref="D1:AB1"/>
    <mergeCell ref="V3:X3"/>
    <mergeCell ref="Y3:AA3"/>
    <mergeCell ref="V4:X4"/>
    <mergeCell ref="Y4:AA4"/>
    <mergeCell ref="D3:E5"/>
  </mergeCells>
  <conditionalFormatting sqref="V14:V23 Y14:Y23">
    <cfRule type="expression" dxfId="15" priority="3">
      <formula xml:space="preserve"> OR(AND(V14=0,V14&lt;&gt;"",W14&lt;&gt;"Z",W14&lt;&gt;""),AND(V14&gt;0,V14&lt;&gt;"",W14&lt;&gt;"W",W14&lt;&gt;""),AND(V14="", W14="W"))</formula>
    </cfRule>
  </conditionalFormatting>
  <conditionalFormatting sqref="W14:W23 Z14:Z23">
    <cfRule type="expression" dxfId="14" priority="2">
      <formula xml:space="preserve"> OR(AND(V14=0,V14&lt;&gt;"",W14&lt;&gt;"Z",W14&lt;&gt;""),AND(V14&gt;0,V14&lt;&gt;"",W14&lt;&gt;"W",W14&lt;&gt;""),AND(V14="", W14="W"))</formula>
    </cfRule>
  </conditionalFormatting>
  <conditionalFormatting sqref="X14:X23 AA14:AA23">
    <cfRule type="expression" dxfId="13" priority="1">
      <formula xml:space="preserve"> AND(OR(W14="X",W14="W"),X14="")</formula>
    </cfRule>
  </conditionalFormatting>
  <conditionalFormatting sqref="V16 Y16 V19 Y19">
    <cfRule type="expression" dxfId="12" priority="4">
      <formula>OR(AND(W14="X",W15="X"),AND(W14="M",W15="M"))</formula>
    </cfRule>
    <cfRule type="expression" dxfId="11" priority="5">
      <formula>IF(OR(AND(V14="",W14=""),AND(V15="",W15=""),AND(W14="X",W15="X"),OR(W14="M",W15="M")),"",SUM(V14,V15)) &lt;&gt; V16</formula>
    </cfRule>
  </conditionalFormatting>
  <conditionalFormatting sqref="W16 Z16 W19 Z19">
    <cfRule type="expression" dxfId="10" priority="6">
      <formula>OR(AND(W14="X",W15="X"),AND(W14="M",W15="M"))</formula>
    </cfRule>
    <cfRule type="expression" dxfId="9" priority="7">
      <formula>IF(AND(AND(W14="X",W15="X"),SUM(V14,V15)=0,ISNUMBER(V16)),"",IF(OR(W14="M",W15="M"),"M",IF(AND(W14=W15,OR(W14="X",W14="W",W14="Z")),UPPER(W14),""))) &lt;&gt; W16</formula>
    </cfRule>
  </conditionalFormatting>
  <conditionalFormatting sqref="V20:V22 Y20:Y22">
    <cfRule type="expression" dxfId="8" priority="8">
      <formula>OR(AND(W14="X",W17="X"),AND(W14="M",W17="M"))</formula>
    </cfRule>
    <cfRule type="expression" dxfId="7" priority="9">
      <formula>IF(OR(AND(V14="",W14=""),AND(V17="",W17=""),AND(W14="X",W17="X"),OR(W14="M",W17="M")),"",SUM(V14,V17)) &lt;&gt; V20</formula>
    </cfRule>
  </conditionalFormatting>
  <conditionalFormatting sqref="W20:W22 Z20:Z22">
    <cfRule type="expression" dxfId="6" priority="10">
      <formula>OR(AND(W14="X",W17="X"),AND(W14="M",W17="M"))</formula>
    </cfRule>
    <cfRule type="expression" dxfId="5" priority="11">
      <formula>IF(AND(AND(W14="X",W17="X"),SUM(V14,V17)=0,ISNUMBER(V20)),"",IF(OR(W14="M",W17="M"),"M",IF(AND(W14=W17,OR(W14="X",W14="W",W14="Z")),UPPER(W14),""))) &lt;&gt; W20</formula>
    </cfRule>
  </conditionalFormatting>
  <dataValidations count="4">
    <dataValidation allowBlank="1" showInputMessage="1" showErrorMessage="1" sqref="V1:AA13 V24:AA1048576 AB1:XFD1048576 A1:U1048576"/>
    <dataValidation type="textLength" allowBlank="1" showInputMessage="1" showErrorMessage="1" errorTitle="Неверный ввод" error="Длина введённого текста должна быть между 2 и 500 символами" sqref="X14:X23 AA14:AA23">
      <formula1>2</formula1>
      <formula2>500</formula2>
    </dataValidation>
    <dataValidation type="list" allowBlank="1" showDropDown="1" showInputMessage="1" showErrorMessage="1" errorTitle="Неверный ввод" error="Пожалуйста, введите один из следующих кодов (заглавные буквы только):_x000a_Z - категория не применима_x000a_M - данные отсутствуют_x000a_X - данные включены в другую категорию _x000a_W - включает в себя данные из другой категории" sqref="W14:W23 Z14:Z23">
      <formula1>"Z,M,X,W"</formula1>
    </dataValidation>
    <dataValidation type="decimal" operator="greaterThanOrEqual" allowBlank="1" showInputMessage="1" showErrorMessage="1" errorTitle="Неверный ввод" error="Пожалуйста, введите числовое значение" sqref="V14:V23 Y14:Y23">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FR_x0020_version xmlns="e43e7fac-2171-4148-b12d-342e5320e17b">502</FR_x0020_version>
    <SharePoint_Item_Language xmlns="e43e7fac-2171-4148-b12d-342e5320e17b">SPS_LNG_EN</SharePoint_Item_Language>
    <RU_x0020_version xmlns="e43e7fac-2171-4148-b12d-342e5320e17b">503</RU_x0020_version>
    <PublishingExpirationDate xmlns="http://schemas.microsoft.com/sharepoint/v3" xsi:nil="true"/>
    <SharePoint_Group_Language xmlns="e43e7fac-2171-4148-b12d-342e5320e17b">499</SharePoint_Group_Language>
    <PublishingStartDate xmlns="http://schemas.microsoft.com/sharepoint/v3" xsi:nil="true"/>
    <CH_x0020_version xmlns="e43e7fac-2171-4148-b12d-342e5320e17b" xsi:nil="true"/>
    <EN_x0020_version xmlns="e43e7fac-2171-4148-b12d-342e5320e17b">499</EN_x0020_version>
    <ES_x0020_version xmlns="e43e7fac-2171-4148-b12d-342e5320e17b">501</ES_x0020_version>
    <AR_x0020_version xmlns="e43e7fac-2171-4148-b12d-342e5320e17b">500</AR_x0020_version>
  </documentManagement>
</p:properties>
</file>

<file path=customXml/itemProps1.xml><?xml version="1.0" encoding="utf-8"?>
<ds:datastoreItem xmlns:ds="http://schemas.openxmlformats.org/officeDocument/2006/customXml" ds:itemID="{B304E59D-901C-4E2C-8313-E60210377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9E89C5B-8156-4529-841F-51F00C369578}">
  <ds:schemaRefs>
    <ds:schemaRef ds:uri="http://schemas.microsoft.com/sharepoint/v3/contenttype/forms"/>
  </ds:schemaRefs>
</ds:datastoreItem>
</file>

<file path=customXml/itemProps3.xml><?xml version="1.0" encoding="utf-8"?>
<ds:datastoreItem xmlns:ds="http://schemas.openxmlformats.org/officeDocument/2006/customXml" ds:itemID="{572821CC-3CFE-4B30-8680-2DCB7E223CF7}">
  <ds:schemaRefs>
    <ds:schemaRef ds:uri="http://purl.org/dc/dcmitype/"/>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elements/1.1/"/>
    <ds:schemaRef ds:uri="e43e7fac-2171-4148-b12d-342e5320e1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VAL_Instructions</vt:lpstr>
      <vt:lpstr>VAL_C1</vt:lpstr>
      <vt:lpstr>C2</vt:lpstr>
      <vt:lpstr>C3</vt:lpstr>
      <vt:lpstr>C4</vt:lpstr>
      <vt:lpstr>C5</vt:lpstr>
      <vt:lpstr>C6</vt:lpstr>
      <vt:lpstr>C7</vt:lpstr>
      <vt:lpstr>C8</vt:lpstr>
      <vt:lpstr>VAL_Data Check</vt:lpstr>
      <vt:lpstr>VAL_Changes</vt:lpstr>
      <vt:lpstr>Parameters</vt:lpstr>
      <vt:lpstr>VAL_Drop_Down_Lists</vt:lpstr>
      <vt:lpstr>OBS_COMMENT</vt:lpstr>
      <vt:lpstr>OBS_FIGURE</vt:lpstr>
      <vt:lpstr>OBS_STATUS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Frostell, Katja</cp:lastModifiedBy>
  <cp:lastPrinted>2017-02-06T14:20:59Z</cp:lastPrinted>
  <dcterms:created xsi:type="dcterms:W3CDTF">2013-06-17T20:44:55Z</dcterms:created>
  <dcterms:modified xsi:type="dcterms:W3CDTF">2018-10-16T14:29:49Z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